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backupFile="1"/>
  <xr:revisionPtr revIDLastSave="0" documentId="8_{2EE78D34-8B5E-4F45-A53B-FB36BF6FCEA8}" xr6:coauthVersionLast="36" xr6:coauthVersionMax="36" xr10:uidLastSave="{00000000-0000-0000-0000-000000000000}"/>
  <bookViews>
    <workbookView xWindow="0" yWindow="0" windowWidth="22260" windowHeight="12650" firstSheet="1" activeTab="5" xr2:uid="{00000000-000D-0000-FFFF-FFFF00000000}"/>
  </bookViews>
  <sheets>
    <sheet name="League Settings" sheetId="3" r:id="rId1"/>
    <sheet name="Default Rankings" sheetId="1" r:id="rId2"/>
    <sheet name="Default Rankings Import" sheetId="7" r:id="rId3"/>
    <sheet name="Personal Rankings" sheetId="6" r:id="rId4"/>
    <sheet name="Fantasy Teams" sheetId="5" r:id="rId5"/>
    <sheet name="Live Draft" sheetId="4" r:id="rId6"/>
  </sheets>
  <definedNames>
    <definedName name="ExternalData_1" localSheetId="2" hidden="1">'Default Rankings Import'!$A$1:$L$446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" i="1" l="1" a="1"/>
  <c r="H3" i="1" s="1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4" i="4"/>
  <c r="AB6" i="4"/>
  <c r="AB7" i="4" s="1"/>
  <c r="AB8" i="4" s="1"/>
  <c r="AB9" i="4" s="1"/>
  <c r="AB10" i="4" s="1"/>
  <c r="AB11" i="4" s="1"/>
  <c r="AB12" i="4" s="1"/>
  <c r="AB13" i="4" s="1"/>
  <c r="AB14" i="4" s="1"/>
  <c r="AB15" i="4" s="1"/>
  <c r="AB16" i="4" s="1"/>
  <c r="AB17" i="4" s="1"/>
  <c r="AB18" i="4" s="1"/>
  <c r="AB19" i="4" s="1"/>
  <c r="AB20" i="4" s="1"/>
  <c r="AB21" i="4" s="1"/>
  <c r="AB22" i="4" s="1"/>
  <c r="AB23" i="4" s="1"/>
  <c r="AB5" i="4"/>
  <c r="X6" i="4"/>
  <c r="X7" i="4" s="1"/>
  <c r="X8" i="4" s="1"/>
  <c r="X9" i="4" s="1"/>
  <c r="X10" i="4" s="1"/>
  <c r="X11" i="4" s="1"/>
  <c r="X12" i="4" s="1"/>
  <c r="X13" i="4" s="1"/>
  <c r="X14" i="4" s="1"/>
  <c r="X15" i="4" s="1"/>
  <c r="X16" i="4" s="1"/>
  <c r="X17" i="4" s="1"/>
  <c r="X18" i="4" s="1"/>
  <c r="X19" i="4" s="1"/>
  <c r="X20" i="4" s="1"/>
  <c r="X21" i="4" s="1"/>
  <c r="X22" i="4" s="1"/>
  <c r="X23" i="4" s="1"/>
  <c r="X5" i="4"/>
  <c r="T5" i="4"/>
  <c r="T6" i="4" s="1"/>
  <c r="T7" i="4" s="1"/>
  <c r="T8" i="4" s="1"/>
  <c r="T9" i="4" s="1"/>
  <c r="T10" i="4" s="1"/>
  <c r="T11" i="4" s="1"/>
  <c r="T12" i="4" s="1"/>
  <c r="T13" i="4" s="1"/>
  <c r="T14" i="4" s="1"/>
  <c r="T15" i="4" s="1"/>
  <c r="T16" i="4" s="1"/>
  <c r="T17" i="4" s="1"/>
  <c r="T18" i="4" s="1"/>
  <c r="T19" i="4" s="1"/>
  <c r="T20" i="4" s="1"/>
  <c r="T21" i="4" s="1"/>
  <c r="T22" i="4" s="1"/>
  <c r="T23" i="4" s="1"/>
  <c r="T24" i="4" s="1"/>
  <c r="T25" i="4" s="1"/>
  <c r="T26" i="4" s="1"/>
  <c r="T27" i="4" s="1"/>
  <c r="T28" i="4" s="1"/>
  <c r="T29" i="4" s="1"/>
  <c r="T30" i="4" s="1"/>
  <c r="T31" i="4" s="1"/>
  <c r="T32" i="4" s="1"/>
  <c r="T33" i="4" s="1"/>
  <c r="P5" i="4"/>
  <c r="P6" i="4" s="1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3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P61" i="4" s="1"/>
  <c r="P62" i="4" s="1"/>
  <c r="P63" i="4" s="1"/>
  <c r="P64" i="4" s="1"/>
  <c r="P65" i="4" s="1"/>
  <c r="P66" i="4" s="1"/>
  <c r="P67" i="4" s="1"/>
  <c r="P68" i="4" s="1"/>
  <c r="P69" i="4" s="1"/>
  <c r="P70" i="4" s="1"/>
  <c r="P71" i="4" s="1"/>
  <c r="P72" i="4" s="1"/>
  <c r="P73" i="4" s="1"/>
  <c r="P74" i="4" s="1"/>
  <c r="P75" i="4" s="1"/>
  <c r="P76" i="4" s="1"/>
  <c r="P77" i="4" s="1"/>
  <c r="P78" i="4" s="1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4" i="4"/>
  <c r="J33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4" i="4"/>
  <c r="H6" i="4"/>
  <c r="H7" i="4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L78" i="4"/>
  <c r="L6" i="4"/>
  <c r="L7" i="4" s="1"/>
  <c r="L8" i="4" s="1"/>
  <c r="L9" i="4" s="1"/>
  <c r="L10" i="4" s="1"/>
  <c r="L11" i="4" s="1"/>
  <c r="L12" i="4" s="1"/>
  <c r="L13" i="4" s="1"/>
  <c r="L14" i="4" s="1"/>
  <c r="L15" i="4" s="1"/>
  <c r="L16" i="4" s="1"/>
  <c r="L17" i="4" s="1"/>
  <c r="L18" i="4" s="1"/>
  <c r="L19" i="4" s="1"/>
  <c r="L20" i="4" s="1"/>
  <c r="L21" i="4" s="1"/>
  <c r="L22" i="4" s="1"/>
  <c r="L23" i="4" s="1"/>
  <c r="L24" i="4" s="1"/>
  <c r="L25" i="4" s="1"/>
  <c r="L26" i="4" s="1"/>
  <c r="L27" i="4" s="1"/>
  <c r="L28" i="4" s="1"/>
  <c r="L29" i="4" s="1"/>
  <c r="L30" i="4" s="1"/>
  <c r="L31" i="4" s="1"/>
  <c r="L32" i="4" s="1"/>
  <c r="L33" i="4" s="1"/>
  <c r="L34" i="4" s="1"/>
  <c r="L35" i="4" s="1"/>
  <c r="L36" i="4" s="1"/>
  <c r="L37" i="4" s="1"/>
  <c r="L38" i="4" s="1"/>
  <c r="L39" i="4" s="1"/>
  <c r="L40" i="4" s="1"/>
  <c r="L41" i="4" s="1"/>
  <c r="L42" i="4" s="1"/>
  <c r="L43" i="4" s="1"/>
  <c r="L44" i="4" s="1"/>
  <c r="L45" i="4" s="1"/>
  <c r="L46" i="4" s="1"/>
  <c r="L47" i="4" s="1"/>
  <c r="L48" i="4" s="1"/>
  <c r="L49" i="4" s="1"/>
  <c r="L50" i="4" s="1"/>
  <c r="L51" i="4" s="1"/>
  <c r="L52" i="4" s="1"/>
  <c r="L53" i="4" s="1"/>
  <c r="L54" i="4" s="1"/>
  <c r="L55" i="4" s="1"/>
  <c r="L56" i="4" s="1"/>
  <c r="L57" i="4" s="1"/>
  <c r="L58" i="4" s="1"/>
  <c r="L59" i="4" s="1"/>
  <c r="L60" i="4" s="1"/>
  <c r="L61" i="4" s="1"/>
  <c r="L62" i="4" s="1"/>
  <c r="L63" i="4" s="1"/>
  <c r="L64" i="4" s="1"/>
  <c r="L65" i="4" s="1"/>
  <c r="L66" i="4" s="1"/>
  <c r="L67" i="4" s="1"/>
  <c r="L68" i="4" s="1"/>
  <c r="L69" i="4" s="1"/>
  <c r="L70" i="4" s="1"/>
  <c r="L71" i="4" s="1"/>
  <c r="L72" i="4" s="1"/>
  <c r="L73" i="4" s="1"/>
  <c r="L74" i="4" s="1"/>
  <c r="L75" i="4" s="1"/>
  <c r="L76" i="4" s="1"/>
  <c r="L77" i="4" s="1"/>
  <c r="L5" i="4"/>
  <c r="H5" i="4"/>
  <c r="C81" i="4"/>
  <c r="B81" i="4" s="1"/>
  <c r="F12" i="4"/>
  <c r="F11" i="4"/>
  <c r="F10" i="4"/>
  <c r="F9" i="4"/>
  <c r="F8" i="4"/>
  <c r="F7" i="4"/>
  <c r="F6" i="4"/>
  <c r="E12" i="4"/>
  <c r="E11" i="4"/>
  <c r="E10" i="4"/>
  <c r="E9" i="4"/>
  <c r="E8" i="4"/>
  <c r="E7" i="4"/>
  <c r="E6" i="4"/>
  <c r="E82" i="4"/>
  <c r="F82" i="4"/>
  <c r="E83" i="4"/>
  <c r="F83" i="4"/>
  <c r="E84" i="4"/>
  <c r="F84" i="4"/>
  <c r="E85" i="4"/>
  <c r="F85" i="4"/>
  <c r="E86" i="4"/>
  <c r="F86" i="4"/>
  <c r="E87" i="4"/>
  <c r="F87" i="4"/>
  <c r="E88" i="4"/>
  <c r="F88" i="4"/>
  <c r="E89" i="4"/>
  <c r="F89" i="4"/>
  <c r="E90" i="4"/>
  <c r="F90" i="4"/>
  <c r="E91" i="4"/>
  <c r="F91" i="4"/>
  <c r="E92" i="4"/>
  <c r="F92" i="4"/>
  <c r="E93" i="4"/>
  <c r="F93" i="4"/>
  <c r="E94" i="4"/>
  <c r="F94" i="4"/>
  <c r="E95" i="4"/>
  <c r="F95" i="4"/>
  <c r="E96" i="4"/>
  <c r="F96" i="4"/>
  <c r="E97" i="4"/>
  <c r="F97" i="4"/>
  <c r="E98" i="4"/>
  <c r="F98" i="4"/>
  <c r="E99" i="4"/>
  <c r="F99" i="4"/>
  <c r="E100" i="4"/>
  <c r="F100" i="4"/>
  <c r="E101" i="4"/>
  <c r="F101" i="4"/>
  <c r="E102" i="4"/>
  <c r="F102" i="4"/>
  <c r="E103" i="4"/>
  <c r="F103" i="4"/>
  <c r="E104" i="4"/>
  <c r="F104" i="4"/>
  <c r="E105" i="4"/>
  <c r="F105" i="4"/>
  <c r="E106" i="4"/>
  <c r="F106" i="4"/>
  <c r="E107" i="4"/>
  <c r="F107" i="4"/>
  <c r="E108" i="4"/>
  <c r="F108" i="4"/>
  <c r="E109" i="4"/>
  <c r="F109" i="4"/>
  <c r="E110" i="4"/>
  <c r="F110" i="4"/>
  <c r="E111" i="4"/>
  <c r="F111" i="4"/>
  <c r="E112" i="4"/>
  <c r="F112" i="4"/>
  <c r="E113" i="4"/>
  <c r="F113" i="4"/>
  <c r="E114" i="4"/>
  <c r="F114" i="4"/>
  <c r="E115" i="4"/>
  <c r="F115" i="4"/>
  <c r="E116" i="4"/>
  <c r="F116" i="4"/>
  <c r="E117" i="4"/>
  <c r="F117" i="4"/>
  <c r="E118" i="4"/>
  <c r="F118" i="4"/>
  <c r="E119" i="4"/>
  <c r="F119" i="4"/>
  <c r="E120" i="4"/>
  <c r="F120" i="4"/>
  <c r="E121" i="4"/>
  <c r="F121" i="4"/>
  <c r="E122" i="4"/>
  <c r="F122" i="4"/>
  <c r="E123" i="4"/>
  <c r="F123" i="4"/>
  <c r="E124" i="4"/>
  <c r="F124" i="4"/>
  <c r="E125" i="4"/>
  <c r="F125" i="4"/>
  <c r="E126" i="4"/>
  <c r="F126" i="4"/>
  <c r="E127" i="4"/>
  <c r="F127" i="4"/>
  <c r="E128" i="4"/>
  <c r="F128" i="4"/>
  <c r="E129" i="4"/>
  <c r="F129" i="4"/>
  <c r="E130" i="4"/>
  <c r="F130" i="4"/>
  <c r="E131" i="4"/>
  <c r="F131" i="4"/>
  <c r="E132" i="4"/>
  <c r="F132" i="4"/>
  <c r="E133" i="4"/>
  <c r="F133" i="4"/>
  <c r="E134" i="4"/>
  <c r="F134" i="4"/>
  <c r="E135" i="4"/>
  <c r="F135" i="4"/>
  <c r="E136" i="4"/>
  <c r="F136" i="4"/>
  <c r="E137" i="4"/>
  <c r="F137" i="4"/>
  <c r="E138" i="4"/>
  <c r="F138" i="4"/>
  <c r="E139" i="4"/>
  <c r="F139" i="4"/>
  <c r="E140" i="4"/>
  <c r="F140" i="4"/>
  <c r="E141" i="4"/>
  <c r="F141" i="4"/>
  <c r="E142" i="4"/>
  <c r="F142" i="4"/>
  <c r="E143" i="4"/>
  <c r="F143" i="4"/>
  <c r="E144" i="4"/>
  <c r="F144" i="4"/>
  <c r="E145" i="4"/>
  <c r="F145" i="4"/>
  <c r="E146" i="4"/>
  <c r="F146" i="4"/>
  <c r="E147" i="4"/>
  <c r="F147" i="4"/>
  <c r="E148" i="4"/>
  <c r="F148" i="4"/>
  <c r="E149" i="4"/>
  <c r="F149" i="4"/>
  <c r="E150" i="4"/>
  <c r="F150" i="4"/>
  <c r="E151" i="4"/>
  <c r="F151" i="4"/>
  <c r="E152" i="4"/>
  <c r="F152" i="4"/>
  <c r="E153" i="4"/>
  <c r="F153" i="4"/>
  <c r="E154" i="4"/>
  <c r="F154" i="4"/>
  <c r="E155" i="4"/>
  <c r="F155" i="4"/>
  <c r="E156" i="4"/>
  <c r="F156" i="4"/>
  <c r="E157" i="4"/>
  <c r="F157" i="4"/>
  <c r="E158" i="4"/>
  <c r="F158" i="4"/>
  <c r="E159" i="4"/>
  <c r="F159" i="4"/>
  <c r="E160" i="4"/>
  <c r="F160" i="4"/>
  <c r="E161" i="4"/>
  <c r="F161" i="4"/>
  <c r="E162" i="4"/>
  <c r="F162" i="4"/>
  <c r="E163" i="4"/>
  <c r="F163" i="4"/>
  <c r="E164" i="4"/>
  <c r="F164" i="4"/>
  <c r="E165" i="4"/>
  <c r="F165" i="4"/>
  <c r="E166" i="4"/>
  <c r="F166" i="4"/>
  <c r="E167" i="4"/>
  <c r="F167" i="4"/>
  <c r="E168" i="4"/>
  <c r="F168" i="4"/>
  <c r="E169" i="4"/>
  <c r="F169" i="4"/>
  <c r="E170" i="4"/>
  <c r="F170" i="4"/>
  <c r="E171" i="4"/>
  <c r="F171" i="4"/>
  <c r="E172" i="4"/>
  <c r="F172" i="4"/>
  <c r="E173" i="4"/>
  <c r="F173" i="4"/>
  <c r="E174" i="4"/>
  <c r="F174" i="4"/>
  <c r="E175" i="4"/>
  <c r="F175" i="4"/>
  <c r="E176" i="4"/>
  <c r="F176" i="4"/>
  <c r="E177" i="4"/>
  <c r="F177" i="4"/>
  <c r="E178" i="4"/>
  <c r="F178" i="4"/>
  <c r="E179" i="4"/>
  <c r="F179" i="4"/>
  <c r="E180" i="4"/>
  <c r="F180" i="4"/>
  <c r="E181" i="4"/>
  <c r="F181" i="4"/>
  <c r="E182" i="4"/>
  <c r="F182" i="4"/>
  <c r="E183" i="4"/>
  <c r="F183" i="4"/>
  <c r="E184" i="4"/>
  <c r="F184" i="4"/>
  <c r="E185" i="4"/>
  <c r="F185" i="4"/>
  <c r="E186" i="4"/>
  <c r="F186" i="4"/>
  <c r="E187" i="4"/>
  <c r="F187" i="4"/>
  <c r="E188" i="4"/>
  <c r="F188" i="4"/>
  <c r="E189" i="4"/>
  <c r="F189" i="4"/>
  <c r="E190" i="4"/>
  <c r="F190" i="4"/>
  <c r="E191" i="4"/>
  <c r="F191" i="4"/>
  <c r="E192" i="4"/>
  <c r="F192" i="4"/>
  <c r="E193" i="4"/>
  <c r="F193" i="4"/>
  <c r="E194" i="4"/>
  <c r="F194" i="4"/>
  <c r="E195" i="4"/>
  <c r="F195" i="4"/>
  <c r="E196" i="4"/>
  <c r="F196" i="4"/>
  <c r="E197" i="4"/>
  <c r="F197" i="4"/>
  <c r="E198" i="4"/>
  <c r="F198" i="4"/>
  <c r="E199" i="4"/>
  <c r="F199" i="4"/>
  <c r="E200" i="4"/>
  <c r="F200" i="4"/>
  <c r="E201" i="4"/>
  <c r="F201" i="4"/>
  <c r="E202" i="4"/>
  <c r="F202" i="4"/>
  <c r="E203" i="4"/>
  <c r="F203" i="4"/>
  <c r="E204" i="4"/>
  <c r="F204" i="4"/>
  <c r="E205" i="4"/>
  <c r="F205" i="4"/>
  <c r="E206" i="4"/>
  <c r="F206" i="4"/>
  <c r="E207" i="4"/>
  <c r="F207" i="4"/>
  <c r="E208" i="4"/>
  <c r="F208" i="4"/>
  <c r="E209" i="4"/>
  <c r="F209" i="4"/>
  <c r="E210" i="4"/>
  <c r="F210" i="4"/>
  <c r="E211" i="4"/>
  <c r="F211" i="4"/>
  <c r="E212" i="4"/>
  <c r="F212" i="4"/>
  <c r="E213" i="4"/>
  <c r="F213" i="4"/>
  <c r="E214" i="4"/>
  <c r="F214" i="4"/>
  <c r="E215" i="4"/>
  <c r="F215" i="4"/>
  <c r="E216" i="4"/>
  <c r="F216" i="4"/>
  <c r="E217" i="4"/>
  <c r="F217" i="4"/>
  <c r="E218" i="4"/>
  <c r="F218" i="4"/>
  <c r="E219" i="4"/>
  <c r="F219" i="4"/>
  <c r="E220" i="4"/>
  <c r="F220" i="4"/>
  <c r="E221" i="4"/>
  <c r="F221" i="4"/>
  <c r="E222" i="4"/>
  <c r="F222" i="4"/>
  <c r="E223" i="4"/>
  <c r="F223" i="4"/>
  <c r="E224" i="4"/>
  <c r="F224" i="4"/>
  <c r="E225" i="4"/>
  <c r="F225" i="4"/>
  <c r="E226" i="4"/>
  <c r="F226" i="4"/>
  <c r="E227" i="4"/>
  <c r="F227" i="4"/>
  <c r="E228" i="4"/>
  <c r="F228" i="4"/>
  <c r="E229" i="4"/>
  <c r="F229" i="4"/>
  <c r="E230" i="4"/>
  <c r="F230" i="4"/>
  <c r="E231" i="4"/>
  <c r="F231" i="4"/>
  <c r="E232" i="4"/>
  <c r="F232" i="4"/>
  <c r="E233" i="4"/>
  <c r="F233" i="4"/>
  <c r="E234" i="4"/>
  <c r="F234" i="4"/>
  <c r="E235" i="4"/>
  <c r="F235" i="4"/>
  <c r="E236" i="4"/>
  <c r="F236" i="4"/>
  <c r="E237" i="4"/>
  <c r="F237" i="4"/>
  <c r="E238" i="4"/>
  <c r="F238" i="4"/>
  <c r="E239" i="4"/>
  <c r="F239" i="4"/>
  <c r="E240" i="4"/>
  <c r="F240" i="4"/>
  <c r="E241" i="4"/>
  <c r="F241" i="4"/>
  <c r="E242" i="4"/>
  <c r="F242" i="4"/>
  <c r="E243" i="4"/>
  <c r="F243" i="4"/>
  <c r="E244" i="4"/>
  <c r="F244" i="4"/>
  <c r="E245" i="4"/>
  <c r="F245" i="4"/>
  <c r="E246" i="4"/>
  <c r="F246" i="4"/>
  <c r="E247" i="4"/>
  <c r="F247" i="4"/>
  <c r="E248" i="4"/>
  <c r="F248" i="4"/>
  <c r="E249" i="4"/>
  <c r="F249" i="4"/>
  <c r="E250" i="4"/>
  <c r="F250" i="4"/>
  <c r="E251" i="4"/>
  <c r="F251" i="4"/>
  <c r="E252" i="4"/>
  <c r="F252" i="4"/>
  <c r="E253" i="4"/>
  <c r="F253" i="4"/>
  <c r="E254" i="4"/>
  <c r="F254" i="4"/>
  <c r="E255" i="4"/>
  <c r="F255" i="4"/>
  <c r="E256" i="4"/>
  <c r="F256" i="4"/>
  <c r="E257" i="4"/>
  <c r="F257" i="4"/>
  <c r="E258" i="4"/>
  <c r="F258" i="4"/>
  <c r="E259" i="4"/>
  <c r="F259" i="4"/>
  <c r="E260" i="4"/>
  <c r="F260" i="4"/>
  <c r="E261" i="4"/>
  <c r="F261" i="4"/>
  <c r="E262" i="4"/>
  <c r="F262" i="4"/>
  <c r="E263" i="4"/>
  <c r="F263" i="4"/>
  <c r="E264" i="4"/>
  <c r="F264" i="4"/>
  <c r="E265" i="4"/>
  <c r="F265" i="4"/>
  <c r="E266" i="4"/>
  <c r="F266" i="4"/>
  <c r="E267" i="4"/>
  <c r="F267" i="4"/>
  <c r="E268" i="4"/>
  <c r="F268" i="4"/>
  <c r="E269" i="4"/>
  <c r="F269" i="4"/>
  <c r="E270" i="4"/>
  <c r="F270" i="4"/>
  <c r="E271" i="4"/>
  <c r="F271" i="4"/>
  <c r="E272" i="4"/>
  <c r="F272" i="4"/>
  <c r="E273" i="4"/>
  <c r="F273" i="4"/>
  <c r="E274" i="4"/>
  <c r="F274" i="4"/>
  <c r="E275" i="4"/>
  <c r="F275" i="4"/>
  <c r="E276" i="4"/>
  <c r="F276" i="4"/>
  <c r="E277" i="4"/>
  <c r="F277" i="4"/>
  <c r="E278" i="4"/>
  <c r="F278" i="4"/>
  <c r="E279" i="4"/>
  <c r="F279" i="4"/>
  <c r="E280" i="4"/>
  <c r="F280" i="4"/>
  <c r="E281" i="4"/>
  <c r="F281" i="4"/>
  <c r="E282" i="4"/>
  <c r="F282" i="4"/>
  <c r="E283" i="4"/>
  <c r="F283" i="4"/>
  <c r="E284" i="4"/>
  <c r="F284" i="4"/>
  <c r="E285" i="4"/>
  <c r="F285" i="4"/>
  <c r="E286" i="4"/>
  <c r="F286" i="4"/>
  <c r="E287" i="4"/>
  <c r="F287" i="4"/>
  <c r="E288" i="4"/>
  <c r="F288" i="4"/>
  <c r="E289" i="4"/>
  <c r="F289" i="4"/>
  <c r="E290" i="4"/>
  <c r="F290" i="4"/>
  <c r="E291" i="4"/>
  <c r="F291" i="4"/>
  <c r="E292" i="4"/>
  <c r="F292" i="4"/>
  <c r="E293" i="4"/>
  <c r="F293" i="4"/>
  <c r="E294" i="4"/>
  <c r="F294" i="4"/>
  <c r="E295" i="4"/>
  <c r="F295" i="4"/>
  <c r="E296" i="4"/>
  <c r="F296" i="4"/>
  <c r="E297" i="4"/>
  <c r="F297" i="4"/>
  <c r="E298" i="4"/>
  <c r="F298" i="4"/>
  <c r="E299" i="4"/>
  <c r="F299" i="4"/>
  <c r="E300" i="4"/>
  <c r="F300" i="4"/>
  <c r="E301" i="4"/>
  <c r="F301" i="4"/>
  <c r="E302" i="4"/>
  <c r="F302" i="4"/>
  <c r="E303" i="4"/>
  <c r="F303" i="4"/>
  <c r="E304" i="4"/>
  <c r="F304" i="4"/>
  <c r="E305" i="4"/>
  <c r="F305" i="4"/>
  <c r="E306" i="4"/>
  <c r="F306" i="4"/>
  <c r="E307" i="4"/>
  <c r="F307" i="4"/>
  <c r="E308" i="4"/>
  <c r="F308" i="4"/>
  <c r="E309" i="4"/>
  <c r="F309" i="4"/>
  <c r="E310" i="4"/>
  <c r="F310" i="4"/>
  <c r="E311" i="4"/>
  <c r="F311" i="4"/>
  <c r="E312" i="4"/>
  <c r="F312" i="4"/>
  <c r="E313" i="4"/>
  <c r="F313" i="4"/>
  <c r="E314" i="4"/>
  <c r="F314" i="4"/>
  <c r="E315" i="4"/>
  <c r="F315" i="4"/>
  <c r="E316" i="4"/>
  <c r="F316" i="4"/>
  <c r="E317" i="4"/>
  <c r="F317" i="4"/>
  <c r="E318" i="4"/>
  <c r="F318" i="4"/>
  <c r="E319" i="4"/>
  <c r="F319" i="4"/>
  <c r="E320" i="4"/>
  <c r="F320" i="4"/>
  <c r="E321" i="4"/>
  <c r="F321" i="4"/>
  <c r="E322" i="4"/>
  <c r="F322" i="4"/>
  <c r="E323" i="4"/>
  <c r="F323" i="4"/>
  <c r="E324" i="4"/>
  <c r="F324" i="4"/>
  <c r="E325" i="4"/>
  <c r="F325" i="4"/>
  <c r="E326" i="4"/>
  <c r="F326" i="4"/>
  <c r="E327" i="4"/>
  <c r="F327" i="4"/>
  <c r="E328" i="4"/>
  <c r="F328" i="4"/>
  <c r="E329" i="4"/>
  <c r="F329" i="4"/>
  <c r="E330" i="4"/>
  <c r="F330" i="4"/>
  <c r="E331" i="4"/>
  <c r="F331" i="4"/>
  <c r="E332" i="4"/>
  <c r="F332" i="4"/>
  <c r="F81" i="4"/>
  <c r="E81" i="4"/>
  <c r="B98" i="4"/>
  <c r="B114" i="4"/>
  <c r="B122" i="4"/>
  <c r="B138" i="4"/>
  <c r="B146" i="4"/>
  <c r="B154" i="4"/>
  <c r="B162" i="4"/>
  <c r="B178" i="4"/>
  <c r="B186" i="4"/>
  <c r="B202" i="4"/>
  <c r="B210" i="4"/>
  <c r="B218" i="4"/>
  <c r="B226" i="4"/>
  <c r="B242" i="4"/>
  <c r="B250" i="4"/>
  <c r="B266" i="4"/>
  <c r="B274" i="4"/>
  <c r="B282" i="4"/>
  <c r="B290" i="4"/>
  <c r="B306" i="4"/>
  <c r="B314" i="4"/>
  <c r="B330" i="4"/>
  <c r="C92" i="4"/>
  <c r="B92" i="4" s="1"/>
  <c r="C93" i="4"/>
  <c r="B93" i="4" s="1"/>
  <c r="C94" i="4"/>
  <c r="B94" i="4" s="1"/>
  <c r="C95" i="4"/>
  <c r="B95" i="4" s="1"/>
  <c r="C96" i="4"/>
  <c r="B96" i="4" s="1"/>
  <c r="C97" i="4"/>
  <c r="B97" i="4" s="1"/>
  <c r="C98" i="4"/>
  <c r="C99" i="4"/>
  <c r="B99" i="4" s="1"/>
  <c r="C100" i="4"/>
  <c r="B100" i="4" s="1"/>
  <c r="C101" i="4"/>
  <c r="B101" i="4" s="1"/>
  <c r="C102" i="4"/>
  <c r="B102" i="4" s="1"/>
  <c r="C103" i="4"/>
  <c r="B103" i="4" s="1"/>
  <c r="C104" i="4"/>
  <c r="B104" i="4" s="1"/>
  <c r="C105" i="4"/>
  <c r="B105" i="4" s="1"/>
  <c r="C106" i="4"/>
  <c r="B106" i="4" s="1"/>
  <c r="C107" i="4"/>
  <c r="B107" i="4" s="1"/>
  <c r="C108" i="4"/>
  <c r="B108" i="4" s="1"/>
  <c r="C109" i="4"/>
  <c r="B109" i="4" s="1"/>
  <c r="C110" i="4"/>
  <c r="B110" i="4" s="1"/>
  <c r="C111" i="4"/>
  <c r="B111" i="4" s="1"/>
  <c r="C112" i="4"/>
  <c r="B112" i="4" s="1"/>
  <c r="C113" i="4"/>
  <c r="B113" i="4" s="1"/>
  <c r="C114" i="4"/>
  <c r="C115" i="4"/>
  <c r="B115" i="4" s="1"/>
  <c r="C116" i="4"/>
  <c r="B116" i="4" s="1"/>
  <c r="C117" i="4"/>
  <c r="B117" i="4" s="1"/>
  <c r="C118" i="4"/>
  <c r="B118" i="4" s="1"/>
  <c r="C119" i="4"/>
  <c r="B119" i="4" s="1"/>
  <c r="C120" i="4"/>
  <c r="B120" i="4" s="1"/>
  <c r="C121" i="4"/>
  <c r="B121" i="4" s="1"/>
  <c r="C122" i="4"/>
  <c r="C123" i="4"/>
  <c r="B123" i="4" s="1"/>
  <c r="C124" i="4"/>
  <c r="B124" i="4" s="1"/>
  <c r="C125" i="4"/>
  <c r="B125" i="4" s="1"/>
  <c r="C126" i="4"/>
  <c r="B126" i="4" s="1"/>
  <c r="C127" i="4"/>
  <c r="B127" i="4" s="1"/>
  <c r="C128" i="4"/>
  <c r="B128" i="4" s="1"/>
  <c r="C129" i="4"/>
  <c r="B129" i="4" s="1"/>
  <c r="C130" i="4"/>
  <c r="B130" i="4" s="1"/>
  <c r="C131" i="4"/>
  <c r="B131" i="4" s="1"/>
  <c r="C132" i="4"/>
  <c r="B132" i="4" s="1"/>
  <c r="C133" i="4"/>
  <c r="B133" i="4" s="1"/>
  <c r="C134" i="4"/>
  <c r="B134" i="4" s="1"/>
  <c r="C135" i="4"/>
  <c r="B135" i="4" s="1"/>
  <c r="C136" i="4"/>
  <c r="B136" i="4" s="1"/>
  <c r="C137" i="4"/>
  <c r="B137" i="4" s="1"/>
  <c r="C138" i="4"/>
  <c r="C139" i="4"/>
  <c r="B139" i="4" s="1"/>
  <c r="C140" i="4"/>
  <c r="B140" i="4" s="1"/>
  <c r="C141" i="4"/>
  <c r="B141" i="4" s="1"/>
  <c r="C142" i="4"/>
  <c r="B142" i="4" s="1"/>
  <c r="C143" i="4"/>
  <c r="B143" i="4" s="1"/>
  <c r="C144" i="4"/>
  <c r="B144" i="4" s="1"/>
  <c r="C145" i="4"/>
  <c r="B145" i="4" s="1"/>
  <c r="C146" i="4"/>
  <c r="C147" i="4"/>
  <c r="B147" i="4" s="1"/>
  <c r="C148" i="4"/>
  <c r="B148" i="4" s="1"/>
  <c r="C149" i="4"/>
  <c r="B149" i="4" s="1"/>
  <c r="C150" i="4"/>
  <c r="B150" i="4" s="1"/>
  <c r="C151" i="4"/>
  <c r="B151" i="4" s="1"/>
  <c r="C152" i="4"/>
  <c r="B152" i="4" s="1"/>
  <c r="C153" i="4"/>
  <c r="B153" i="4" s="1"/>
  <c r="C154" i="4"/>
  <c r="C155" i="4"/>
  <c r="B155" i="4" s="1"/>
  <c r="C156" i="4"/>
  <c r="B156" i="4" s="1"/>
  <c r="C157" i="4"/>
  <c r="B157" i="4" s="1"/>
  <c r="C158" i="4"/>
  <c r="B158" i="4" s="1"/>
  <c r="C159" i="4"/>
  <c r="B159" i="4" s="1"/>
  <c r="C160" i="4"/>
  <c r="B160" i="4" s="1"/>
  <c r="C161" i="4"/>
  <c r="B161" i="4" s="1"/>
  <c r="C162" i="4"/>
  <c r="C163" i="4"/>
  <c r="B163" i="4" s="1"/>
  <c r="C164" i="4"/>
  <c r="B164" i="4" s="1"/>
  <c r="C165" i="4"/>
  <c r="B165" i="4" s="1"/>
  <c r="C166" i="4"/>
  <c r="B166" i="4" s="1"/>
  <c r="C167" i="4"/>
  <c r="B167" i="4" s="1"/>
  <c r="C168" i="4"/>
  <c r="B168" i="4" s="1"/>
  <c r="C169" i="4"/>
  <c r="B169" i="4" s="1"/>
  <c r="C170" i="4"/>
  <c r="B170" i="4" s="1"/>
  <c r="C171" i="4"/>
  <c r="B171" i="4" s="1"/>
  <c r="C172" i="4"/>
  <c r="B172" i="4" s="1"/>
  <c r="C173" i="4"/>
  <c r="B173" i="4" s="1"/>
  <c r="C174" i="4"/>
  <c r="B174" i="4" s="1"/>
  <c r="C175" i="4"/>
  <c r="B175" i="4" s="1"/>
  <c r="C176" i="4"/>
  <c r="B176" i="4" s="1"/>
  <c r="C177" i="4"/>
  <c r="B177" i="4" s="1"/>
  <c r="C178" i="4"/>
  <c r="C179" i="4"/>
  <c r="B179" i="4" s="1"/>
  <c r="C180" i="4"/>
  <c r="B180" i="4" s="1"/>
  <c r="C181" i="4"/>
  <c r="B181" i="4" s="1"/>
  <c r="C182" i="4"/>
  <c r="B182" i="4" s="1"/>
  <c r="C183" i="4"/>
  <c r="B183" i="4" s="1"/>
  <c r="C184" i="4"/>
  <c r="B184" i="4" s="1"/>
  <c r="C185" i="4"/>
  <c r="B185" i="4" s="1"/>
  <c r="C186" i="4"/>
  <c r="C187" i="4"/>
  <c r="B187" i="4" s="1"/>
  <c r="C188" i="4"/>
  <c r="B188" i="4" s="1"/>
  <c r="C189" i="4"/>
  <c r="B189" i="4" s="1"/>
  <c r="C190" i="4"/>
  <c r="B190" i="4" s="1"/>
  <c r="C191" i="4"/>
  <c r="B191" i="4" s="1"/>
  <c r="C192" i="4"/>
  <c r="B192" i="4" s="1"/>
  <c r="C193" i="4"/>
  <c r="B193" i="4" s="1"/>
  <c r="C194" i="4"/>
  <c r="B194" i="4" s="1"/>
  <c r="C195" i="4"/>
  <c r="B195" i="4" s="1"/>
  <c r="C196" i="4"/>
  <c r="B196" i="4" s="1"/>
  <c r="C197" i="4"/>
  <c r="B197" i="4" s="1"/>
  <c r="C198" i="4"/>
  <c r="B198" i="4" s="1"/>
  <c r="C199" i="4"/>
  <c r="B199" i="4" s="1"/>
  <c r="C200" i="4"/>
  <c r="B200" i="4" s="1"/>
  <c r="C201" i="4"/>
  <c r="B201" i="4" s="1"/>
  <c r="C202" i="4"/>
  <c r="C203" i="4"/>
  <c r="B203" i="4" s="1"/>
  <c r="C204" i="4"/>
  <c r="B204" i="4" s="1"/>
  <c r="C205" i="4"/>
  <c r="B205" i="4" s="1"/>
  <c r="C206" i="4"/>
  <c r="B206" i="4" s="1"/>
  <c r="C207" i="4"/>
  <c r="B207" i="4" s="1"/>
  <c r="C208" i="4"/>
  <c r="B208" i="4" s="1"/>
  <c r="C209" i="4"/>
  <c r="B209" i="4" s="1"/>
  <c r="C210" i="4"/>
  <c r="C211" i="4"/>
  <c r="B211" i="4" s="1"/>
  <c r="C212" i="4"/>
  <c r="B212" i="4" s="1"/>
  <c r="C213" i="4"/>
  <c r="B213" i="4" s="1"/>
  <c r="C214" i="4"/>
  <c r="B214" i="4" s="1"/>
  <c r="C215" i="4"/>
  <c r="B215" i="4" s="1"/>
  <c r="C216" i="4"/>
  <c r="B216" i="4" s="1"/>
  <c r="C217" i="4"/>
  <c r="B217" i="4" s="1"/>
  <c r="C218" i="4"/>
  <c r="C219" i="4"/>
  <c r="B219" i="4" s="1"/>
  <c r="C220" i="4"/>
  <c r="B220" i="4" s="1"/>
  <c r="C221" i="4"/>
  <c r="B221" i="4" s="1"/>
  <c r="C222" i="4"/>
  <c r="B222" i="4" s="1"/>
  <c r="C223" i="4"/>
  <c r="B223" i="4" s="1"/>
  <c r="C224" i="4"/>
  <c r="B224" i="4" s="1"/>
  <c r="C225" i="4"/>
  <c r="B225" i="4" s="1"/>
  <c r="C226" i="4"/>
  <c r="C227" i="4"/>
  <c r="B227" i="4" s="1"/>
  <c r="C228" i="4"/>
  <c r="B228" i="4" s="1"/>
  <c r="C229" i="4"/>
  <c r="B229" i="4" s="1"/>
  <c r="C230" i="4"/>
  <c r="B230" i="4" s="1"/>
  <c r="C231" i="4"/>
  <c r="B231" i="4" s="1"/>
  <c r="C232" i="4"/>
  <c r="B232" i="4" s="1"/>
  <c r="C233" i="4"/>
  <c r="B233" i="4" s="1"/>
  <c r="C234" i="4"/>
  <c r="B234" i="4" s="1"/>
  <c r="C235" i="4"/>
  <c r="B235" i="4" s="1"/>
  <c r="C236" i="4"/>
  <c r="B236" i="4" s="1"/>
  <c r="C237" i="4"/>
  <c r="B237" i="4" s="1"/>
  <c r="C238" i="4"/>
  <c r="B238" i="4" s="1"/>
  <c r="C239" i="4"/>
  <c r="B239" i="4" s="1"/>
  <c r="C240" i="4"/>
  <c r="B240" i="4" s="1"/>
  <c r="C241" i="4"/>
  <c r="B241" i="4" s="1"/>
  <c r="C242" i="4"/>
  <c r="C243" i="4"/>
  <c r="B243" i="4" s="1"/>
  <c r="C244" i="4"/>
  <c r="B244" i="4" s="1"/>
  <c r="C245" i="4"/>
  <c r="B245" i="4" s="1"/>
  <c r="C246" i="4"/>
  <c r="B246" i="4" s="1"/>
  <c r="C247" i="4"/>
  <c r="B247" i="4" s="1"/>
  <c r="C248" i="4"/>
  <c r="B248" i="4" s="1"/>
  <c r="C249" i="4"/>
  <c r="B249" i="4" s="1"/>
  <c r="C250" i="4"/>
  <c r="C251" i="4"/>
  <c r="B251" i="4" s="1"/>
  <c r="C252" i="4"/>
  <c r="B252" i="4" s="1"/>
  <c r="C253" i="4"/>
  <c r="B253" i="4" s="1"/>
  <c r="C254" i="4"/>
  <c r="B254" i="4" s="1"/>
  <c r="C255" i="4"/>
  <c r="B255" i="4" s="1"/>
  <c r="C256" i="4"/>
  <c r="B256" i="4" s="1"/>
  <c r="C257" i="4"/>
  <c r="B257" i="4" s="1"/>
  <c r="C258" i="4"/>
  <c r="B258" i="4" s="1"/>
  <c r="C259" i="4"/>
  <c r="B259" i="4" s="1"/>
  <c r="C260" i="4"/>
  <c r="B260" i="4" s="1"/>
  <c r="C261" i="4"/>
  <c r="B261" i="4" s="1"/>
  <c r="C262" i="4"/>
  <c r="B262" i="4" s="1"/>
  <c r="C263" i="4"/>
  <c r="B263" i="4" s="1"/>
  <c r="C264" i="4"/>
  <c r="B264" i="4" s="1"/>
  <c r="C265" i="4"/>
  <c r="B265" i="4" s="1"/>
  <c r="C266" i="4"/>
  <c r="C267" i="4"/>
  <c r="B267" i="4" s="1"/>
  <c r="C268" i="4"/>
  <c r="B268" i="4" s="1"/>
  <c r="C269" i="4"/>
  <c r="B269" i="4" s="1"/>
  <c r="C270" i="4"/>
  <c r="B270" i="4" s="1"/>
  <c r="C271" i="4"/>
  <c r="B271" i="4" s="1"/>
  <c r="C272" i="4"/>
  <c r="B272" i="4" s="1"/>
  <c r="C273" i="4"/>
  <c r="B273" i="4" s="1"/>
  <c r="C274" i="4"/>
  <c r="C275" i="4"/>
  <c r="B275" i="4" s="1"/>
  <c r="C276" i="4"/>
  <c r="B276" i="4" s="1"/>
  <c r="C277" i="4"/>
  <c r="B277" i="4" s="1"/>
  <c r="C278" i="4"/>
  <c r="B278" i="4" s="1"/>
  <c r="C279" i="4"/>
  <c r="B279" i="4" s="1"/>
  <c r="C280" i="4"/>
  <c r="B280" i="4" s="1"/>
  <c r="C281" i="4"/>
  <c r="B281" i="4" s="1"/>
  <c r="C282" i="4"/>
  <c r="C283" i="4"/>
  <c r="B283" i="4" s="1"/>
  <c r="C284" i="4"/>
  <c r="B284" i="4" s="1"/>
  <c r="C285" i="4"/>
  <c r="B285" i="4" s="1"/>
  <c r="C286" i="4"/>
  <c r="B286" i="4" s="1"/>
  <c r="C287" i="4"/>
  <c r="B287" i="4" s="1"/>
  <c r="C288" i="4"/>
  <c r="B288" i="4" s="1"/>
  <c r="C289" i="4"/>
  <c r="B289" i="4" s="1"/>
  <c r="C290" i="4"/>
  <c r="C291" i="4"/>
  <c r="B291" i="4" s="1"/>
  <c r="C292" i="4"/>
  <c r="B292" i="4" s="1"/>
  <c r="C293" i="4"/>
  <c r="B293" i="4" s="1"/>
  <c r="C294" i="4"/>
  <c r="B294" i="4" s="1"/>
  <c r="C295" i="4"/>
  <c r="B295" i="4" s="1"/>
  <c r="C296" i="4"/>
  <c r="B296" i="4" s="1"/>
  <c r="C297" i="4"/>
  <c r="B297" i="4" s="1"/>
  <c r="C298" i="4"/>
  <c r="B298" i="4" s="1"/>
  <c r="C299" i="4"/>
  <c r="B299" i="4" s="1"/>
  <c r="C300" i="4"/>
  <c r="B300" i="4" s="1"/>
  <c r="C301" i="4"/>
  <c r="B301" i="4" s="1"/>
  <c r="C302" i="4"/>
  <c r="B302" i="4" s="1"/>
  <c r="C303" i="4"/>
  <c r="B303" i="4" s="1"/>
  <c r="C304" i="4"/>
  <c r="B304" i="4" s="1"/>
  <c r="C305" i="4"/>
  <c r="B305" i="4" s="1"/>
  <c r="C306" i="4"/>
  <c r="C307" i="4"/>
  <c r="B307" i="4" s="1"/>
  <c r="C308" i="4"/>
  <c r="B308" i="4" s="1"/>
  <c r="C309" i="4"/>
  <c r="B309" i="4" s="1"/>
  <c r="C310" i="4"/>
  <c r="B310" i="4" s="1"/>
  <c r="C311" i="4"/>
  <c r="B311" i="4" s="1"/>
  <c r="C312" i="4"/>
  <c r="B312" i="4" s="1"/>
  <c r="C313" i="4"/>
  <c r="B313" i="4" s="1"/>
  <c r="C314" i="4"/>
  <c r="C315" i="4"/>
  <c r="B315" i="4" s="1"/>
  <c r="C316" i="4"/>
  <c r="B316" i="4" s="1"/>
  <c r="C317" i="4"/>
  <c r="B317" i="4" s="1"/>
  <c r="C318" i="4"/>
  <c r="B318" i="4" s="1"/>
  <c r="C319" i="4"/>
  <c r="B319" i="4" s="1"/>
  <c r="C320" i="4"/>
  <c r="B320" i="4" s="1"/>
  <c r="C321" i="4"/>
  <c r="B321" i="4" s="1"/>
  <c r="C322" i="4"/>
  <c r="B322" i="4" s="1"/>
  <c r="C323" i="4"/>
  <c r="B323" i="4" s="1"/>
  <c r="C324" i="4"/>
  <c r="B324" i="4" s="1"/>
  <c r="C325" i="4"/>
  <c r="B325" i="4" s="1"/>
  <c r="C326" i="4"/>
  <c r="B326" i="4" s="1"/>
  <c r="C327" i="4"/>
  <c r="B327" i="4" s="1"/>
  <c r="C328" i="4"/>
  <c r="B328" i="4" s="1"/>
  <c r="C329" i="4"/>
  <c r="B329" i="4" s="1"/>
  <c r="C330" i="4"/>
  <c r="C331" i="4"/>
  <c r="B331" i="4" s="1"/>
  <c r="C332" i="4"/>
  <c r="B332" i="4" s="1"/>
  <c r="C91" i="4"/>
  <c r="B91" i="4" s="1"/>
  <c r="C82" i="4"/>
  <c r="B82" i="4" s="1"/>
  <c r="C83" i="4"/>
  <c r="B83" i="4" s="1"/>
  <c r="C84" i="4"/>
  <c r="B84" i="4" s="1"/>
  <c r="C85" i="4"/>
  <c r="B85" i="4" s="1"/>
  <c r="C86" i="4"/>
  <c r="B86" i="4" s="1"/>
  <c r="C87" i="4"/>
  <c r="B87" i="4" s="1"/>
  <c r="C88" i="4"/>
  <c r="B88" i="4" s="1"/>
  <c r="C89" i="4"/>
  <c r="B89" i="4" s="1"/>
  <c r="C90" i="4"/>
  <c r="B90" i="4" s="1"/>
  <c r="BB20" i="5" l="1"/>
  <c r="BB19" i="5"/>
  <c r="BB18" i="5"/>
  <c r="BB17" i="5"/>
  <c r="BB16" i="5"/>
  <c r="BB15" i="5"/>
  <c r="BB14" i="5"/>
  <c r="BB13" i="5"/>
  <c r="BB12" i="5"/>
  <c r="BB11" i="5"/>
  <c r="BB10" i="5"/>
  <c r="BB9" i="5"/>
  <c r="BB8" i="5"/>
  <c r="BB7" i="5"/>
  <c r="BB6" i="5"/>
  <c r="BB5" i="5"/>
  <c r="BB4" i="5"/>
  <c r="BB3" i="5"/>
  <c r="AX20" i="5"/>
  <c r="AX19" i="5"/>
  <c r="AX18" i="5"/>
  <c r="AX17" i="5"/>
  <c r="AX16" i="5"/>
  <c r="AX15" i="5"/>
  <c r="AX14" i="5"/>
  <c r="AX13" i="5"/>
  <c r="AX12" i="5"/>
  <c r="AX11" i="5"/>
  <c r="AX10" i="5"/>
  <c r="AX9" i="5"/>
  <c r="AX8" i="5"/>
  <c r="AX7" i="5"/>
  <c r="AX6" i="5"/>
  <c r="AX5" i="5"/>
  <c r="AX4" i="5"/>
  <c r="AX3" i="5"/>
  <c r="AT20" i="5"/>
  <c r="AT19" i="5"/>
  <c r="AT18" i="5"/>
  <c r="AT17" i="5"/>
  <c r="AT16" i="5"/>
  <c r="AT15" i="5"/>
  <c r="AT14" i="5"/>
  <c r="AT13" i="5"/>
  <c r="AT12" i="5"/>
  <c r="AT11" i="5"/>
  <c r="AT10" i="5"/>
  <c r="AT9" i="5"/>
  <c r="AT8" i="5"/>
  <c r="AT7" i="5"/>
  <c r="AT6" i="5"/>
  <c r="AT5" i="5"/>
  <c r="AT4" i="5"/>
  <c r="AT3" i="5"/>
  <c r="AP20" i="5"/>
  <c r="AP19" i="5"/>
  <c r="AP18" i="5"/>
  <c r="AP17" i="5"/>
  <c r="AP16" i="5"/>
  <c r="AP15" i="5"/>
  <c r="AP14" i="5"/>
  <c r="AP13" i="5"/>
  <c r="AP12" i="5"/>
  <c r="AP11" i="5"/>
  <c r="AP10" i="5"/>
  <c r="AP9" i="5"/>
  <c r="AP8" i="5"/>
  <c r="AP7" i="5"/>
  <c r="AP6" i="5"/>
  <c r="AP5" i="5"/>
  <c r="AP4" i="5"/>
  <c r="AP3" i="5"/>
  <c r="AL20" i="5"/>
  <c r="AL19" i="5"/>
  <c r="AL18" i="5"/>
  <c r="AL17" i="5"/>
  <c r="AL16" i="5"/>
  <c r="AL15" i="5"/>
  <c r="AL14" i="5"/>
  <c r="AL13" i="5"/>
  <c r="AL12" i="5"/>
  <c r="AL11" i="5"/>
  <c r="AL10" i="5"/>
  <c r="AL9" i="5"/>
  <c r="AL8" i="5"/>
  <c r="AL7" i="5"/>
  <c r="AL6" i="5"/>
  <c r="AL5" i="5"/>
  <c r="AL4" i="5"/>
  <c r="AL3" i="5"/>
  <c r="AH20" i="5"/>
  <c r="AH19" i="5"/>
  <c r="AH18" i="5"/>
  <c r="AH17" i="5"/>
  <c r="AH16" i="5"/>
  <c r="AH15" i="5"/>
  <c r="AH14" i="5"/>
  <c r="AH13" i="5"/>
  <c r="AH12" i="5"/>
  <c r="AH11" i="5"/>
  <c r="AH10" i="5"/>
  <c r="AH9" i="5"/>
  <c r="AH8" i="5"/>
  <c r="AH7" i="5"/>
  <c r="AH6" i="5"/>
  <c r="AH5" i="5"/>
  <c r="AH4" i="5"/>
  <c r="AH3" i="5"/>
  <c r="AD20" i="5"/>
  <c r="AD19" i="5"/>
  <c r="AD18" i="5"/>
  <c r="AD17" i="5"/>
  <c r="AD16" i="5"/>
  <c r="AD15" i="5"/>
  <c r="AD14" i="5"/>
  <c r="AD13" i="5"/>
  <c r="AD12" i="5"/>
  <c r="AD11" i="5"/>
  <c r="AD10" i="5"/>
  <c r="AD9" i="5"/>
  <c r="AD8" i="5"/>
  <c r="AD7" i="5"/>
  <c r="AD6" i="5"/>
  <c r="AD5" i="5"/>
  <c r="AD4" i="5"/>
  <c r="AD3" i="5"/>
  <c r="Z20" i="5"/>
  <c r="Z19" i="5"/>
  <c r="Z18" i="5"/>
  <c r="Z17" i="5"/>
  <c r="Z16" i="5"/>
  <c r="Z15" i="5"/>
  <c r="Z14" i="5"/>
  <c r="Z13" i="5"/>
  <c r="Z12" i="5"/>
  <c r="Z11" i="5"/>
  <c r="Z10" i="5"/>
  <c r="Z9" i="5"/>
  <c r="Z8" i="5"/>
  <c r="Z7" i="5"/>
  <c r="Z6" i="5"/>
  <c r="Z5" i="5"/>
  <c r="Z4" i="5"/>
  <c r="Z3" i="5"/>
  <c r="V20" i="5"/>
  <c r="V19" i="5"/>
  <c r="V18" i="5"/>
  <c r="V17" i="5"/>
  <c r="V16" i="5"/>
  <c r="V15" i="5"/>
  <c r="V14" i="5"/>
  <c r="V13" i="5"/>
  <c r="V12" i="5"/>
  <c r="V11" i="5"/>
  <c r="V10" i="5"/>
  <c r="V9" i="5"/>
  <c r="V8" i="5"/>
  <c r="V7" i="5"/>
  <c r="V6" i="5"/>
  <c r="V5" i="5"/>
  <c r="V4" i="5"/>
  <c r="V3" i="5"/>
  <c r="R20" i="5"/>
  <c r="R19" i="5"/>
  <c r="R18" i="5"/>
  <c r="R17" i="5"/>
  <c r="R16" i="5"/>
  <c r="R15" i="5"/>
  <c r="R14" i="5"/>
  <c r="R13" i="5"/>
  <c r="R12" i="5"/>
  <c r="R11" i="5"/>
  <c r="R10" i="5"/>
  <c r="R9" i="5"/>
  <c r="R8" i="5"/>
  <c r="R7" i="5"/>
  <c r="R6" i="5"/>
  <c r="R5" i="5"/>
  <c r="R4" i="5"/>
  <c r="R3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5" i="5"/>
  <c r="N4" i="5"/>
  <c r="N3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3" i="5"/>
  <c r="BC2" i="5"/>
  <c r="AY2" i="5"/>
  <c r="AU2" i="5"/>
  <c r="AQ2" i="5"/>
  <c r="AM2" i="5"/>
  <c r="AI2" i="5"/>
  <c r="AE2" i="5"/>
  <c r="AA2" i="5"/>
  <c r="W2" i="5"/>
  <c r="S2" i="5"/>
  <c r="O2" i="5"/>
  <c r="K2" i="5"/>
  <c r="G2" i="5"/>
  <c r="C2" i="5"/>
  <c r="AC4" i="6" l="1"/>
  <c r="AD5" i="4" s="1"/>
  <c r="AD4" i="6"/>
  <c r="AC6" i="6"/>
  <c r="AD7" i="4" s="1"/>
  <c r="AD6" i="6"/>
  <c r="AC7" i="6"/>
  <c r="AD8" i="4" s="1"/>
  <c r="AD7" i="6"/>
  <c r="AC8" i="6"/>
  <c r="AD9" i="4" s="1"/>
  <c r="AD8" i="6"/>
  <c r="AC9" i="6"/>
  <c r="AD10" i="4" s="1"/>
  <c r="AD9" i="6"/>
  <c r="AC10" i="6"/>
  <c r="AD11" i="4" s="1"/>
  <c r="AD10" i="6"/>
  <c r="AC11" i="6"/>
  <c r="AD12" i="4" s="1"/>
  <c r="AD11" i="6"/>
  <c r="AC12" i="6"/>
  <c r="AD13" i="4" s="1"/>
  <c r="AD12" i="6"/>
  <c r="AC13" i="6"/>
  <c r="AD14" i="4" s="1"/>
  <c r="AD13" i="6"/>
  <c r="AC14" i="6"/>
  <c r="AD15" i="4" s="1"/>
  <c r="AD14" i="6"/>
  <c r="AC15" i="6"/>
  <c r="AD16" i="4" s="1"/>
  <c r="AD15" i="6"/>
  <c r="AC16" i="6"/>
  <c r="AD17" i="4" s="1"/>
  <c r="AD16" i="6"/>
  <c r="AC17" i="6"/>
  <c r="AD18" i="4" s="1"/>
  <c r="AD17" i="6"/>
  <c r="AC18" i="6"/>
  <c r="AD19" i="4" s="1"/>
  <c r="AD18" i="6"/>
  <c r="AC19" i="6"/>
  <c r="AD20" i="4" s="1"/>
  <c r="AD19" i="6"/>
  <c r="AC20" i="6"/>
  <c r="AD21" i="4" s="1"/>
  <c r="AD20" i="6"/>
  <c r="AC21" i="6"/>
  <c r="AD22" i="4" s="1"/>
  <c r="AD21" i="6"/>
  <c r="AC22" i="6"/>
  <c r="AD23" i="4" s="1"/>
  <c r="AD22" i="6"/>
  <c r="AD3" i="6"/>
  <c r="AC3" i="6"/>
  <c r="AD4" i="4" s="1"/>
  <c r="AA5" i="6"/>
  <c r="AA6" i="6" s="1"/>
  <c r="AA7" i="6" s="1"/>
  <c r="AA8" i="6" s="1"/>
  <c r="AA9" i="6" s="1"/>
  <c r="AA10" i="6" s="1"/>
  <c r="AA11" i="6" s="1"/>
  <c r="AA12" i="6" s="1"/>
  <c r="AA13" i="6" s="1"/>
  <c r="AA14" i="6" s="1"/>
  <c r="AA15" i="6" s="1"/>
  <c r="AA16" i="6" s="1"/>
  <c r="AA17" i="6" s="1"/>
  <c r="AA18" i="6" s="1"/>
  <c r="AA19" i="6" s="1"/>
  <c r="AA20" i="6" s="1"/>
  <c r="AA21" i="6" s="1"/>
  <c r="AA22" i="6" s="1"/>
  <c r="AA4" i="6"/>
  <c r="X5" i="6"/>
  <c r="Z6" i="4" s="1"/>
  <c r="Y5" i="6"/>
  <c r="X6" i="6"/>
  <c r="Z7" i="4" s="1"/>
  <c r="Y6" i="6"/>
  <c r="X7" i="6"/>
  <c r="Z8" i="4" s="1"/>
  <c r="Y7" i="6"/>
  <c r="X8" i="6"/>
  <c r="Z9" i="4" s="1"/>
  <c r="Y8" i="6"/>
  <c r="X9" i="6"/>
  <c r="Z10" i="4" s="1"/>
  <c r="Y9" i="6"/>
  <c r="X10" i="6"/>
  <c r="Z11" i="4" s="1"/>
  <c r="Y10" i="6"/>
  <c r="X11" i="6"/>
  <c r="Z12" i="4" s="1"/>
  <c r="Y11" i="6"/>
  <c r="X12" i="6"/>
  <c r="Z13" i="4" s="1"/>
  <c r="Y12" i="6"/>
  <c r="X13" i="6"/>
  <c r="Z14" i="4" s="1"/>
  <c r="Y13" i="6"/>
  <c r="X14" i="6"/>
  <c r="Z15" i="4" s="1"/>
  <c r="Y14" i="6"/>
  <c r="X15" i="6"/>
  <c r="Z16" i="4" s="1"/>
  <c r="Y15" i="6"/>
  <c r="X16" i="6"/>
  <c r="Z17" i="4" s="1"/>
  <c r="Y16" i="6"/>
  <c r="X17" i="6"/>
  <c r="Z18" i="4" s="1"/>
  <c r="Y17" i="6"/>
  <c r="X18" i="6"/>
  <c r="Z19" i="4" s="1"/>
  <c r="Y18" i="6"/>
  <c r="X19" i="6"/>
  <c r="Z20" i="4" s="1"/>
  <c r="Y19" i="6"/>
  <c r="X20" i="6"/>
  <c r="Z21" i="4" s="1"/>
  <c r="Y20" i="6"/>
  <c r="X21" i="6"/>
  <c r="Z22" i="4" s="1"/>
  <c r="Y21" i="6"/>
  <c r="X22" i="6"/>
  <c r="Z23" i="4" s="1"/>
  <c r="Y22" i="6"/>
  <c r="Y3" i="6"/>
  <c r="X3" i="6"/>
  <c r="Z4" i="4" s="1"/>
  <c r="V5" i="6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4" i="6"/>
  <c r="S4" i="6"/>
  <c r="V5" i="4" s="1"/>
  <c r="T4" i="6"/>
  <c r="S5" i="6"/>
  <c r="V6" i="4" s="1"/>
  <c r="T5" i="6"/>
  <c r="S6" i="6"/>
  <c r="V7" i="4" s="1"/>
  <c r="T6" i="6"/>
  <c r="S7" i="6"/>
  <c r="V8" i="4" s="1"/>
  <c r="T7" i="6"/>
  <c r="S8" i="6"/>
  <c r="V9" i="4" s="1"/>
  <c r="T8" i="6"/>
  <c r="S9" i="6"/>
  <c r="V10" i="4" s="1"/>
  <c r="T9" i="6"/>
  <c r="S10" i="6"/>
  <c r="V11" i="4" s="1"/>
  <c r="T10" i="6"/>
  <c r="S11" i="6"/>
  <c r="V12" i="4" s="1"/>
  <c r="T11" i="6"/>
  <c r="S12" i="6"/>
  <c r="V13" i="4" s="1"/>
  <c r="T12" i="6"/>
  <c r="S13" i="6"/>
  <c r="V14" i="4" s="1"/>
  <c r="T13" i="6"/>
  <c r="S14" i="6"/>
  <c r="V15" i="4" s="1"/>
  <c r="T14" i="6"/>
  <c r="S15" i="6"/>
  <c r="V16" i="4" s="1"/>
  <c r="T15" i="6"/>
  <c r="S16" i="6"/>
  <c r="V17" i="4" s="1"/>
  <c r="T16" i="6"/>
  <c r="S17" i="6"/>
  <c r="V18" i="4" s="1"/>
  <c r="T17" i="6"/>
  <c r="S18" i="6"/>
  <c r="V19" i="4" s="1"/>
  <c r="T18" i="6"/>
  <c r="S19" i="6"/>
  <c r="V20" i="4" s="1"/>
  <c r="T19" i="6"/>
  <c r="S20" i="6"/>
  <c r="V21" i="4" s="1"/>
  <c r="T20" i="6"/>
  <c r="S21" i="6"/>
  <c r="V22" i="4" s="1"/>
  <c r="T21" i="6"/>
  <c r="S22" i="6"/>
  <c r="V23" i="4" s="1"/>
  <c r="T22" i="6"/>
  <c r="S23" i="6"/>
  <c r="V24" i="4" s="1"/>
  <c r="T23" i="6"/>
  <c r="S24" i="6"/>
  <c r="V25" i="4" s="1"/>
  <c r="T24" i="6"/>
  <c r="S25" i="6"/>
  <c r="V26" i="4" s="1"/>
  <c r="T25" i="6"/>
  <c r="S26" i="6"/>
  <c r="V27" i="4" s="1"/>
  <c r="T26" i="6"/>
  <c r="S27" i="6"/>
  <c r="V28" i="4" s="1"/>
  <c r="T27" i="6"/>
  <c r="S28" i="6"/>
  <c r="V29" i="4" s="1"/>
  <c r="T28" i="6"/>
  <c r="S29" i="6"/>
  <c r="V30" i="4" s="1"/>
  <c r="T29" i="6"/>
  <c r="S30" i="6"/>
  <c r="V31" i="4" s="1"/>
  <c r="T30" i="6"/>
  <c r="S31" i="6"/>
  <c r="V32" i="4" s="1"/>
  <c r="T31" i="6"/>
  <c r="S32" i="6"/>
  <c r="V33" i="4" s="1"/>
  <c r="T32" i="6"/>
  <c r="T3" i="6"/>
  <c r="S3" i="6"/>
  <c r="V4" i="4" s="1"/>
  <c r="Q4" i="6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N4" i="6"/>
  <c r="R5" i="4" s="1"/>
  <c r="O4" i="6"/>
  <c r="N5" i="6"/>
  <c r="R6" i="4" s="1"/>
  <c r="O5" i="6"/>
  <c r="N6" i="6"/>
  <c r="R7" i="4" s="1"/>
  <c r="O6" i="6"/>
  <c r="N7" i="6"/>
  <c r="R8" i="4" s="1"/>
  <c r="O7" i="6"/>
  <c r="N8" i="6"/>
  <c r="R9" i="4" s="1"/>
  <c r="O8" i="6"/>
  <c r="N9" i="6"/>
  <c r="R10" i="4" s="1"/>
  <c r="O9" i="6"/>
  <c r="N10" i="6"/>
  <c r="R11" i="4" s="1"/>
  <c r="O10" i="6"/>
  <c r="N11" i="6"/>
  <c r="R12" i="4" s="1"/>
  <c r="O11" i="6"/>
  <c r="N12" i="6"/>
  <c r="R13" i="4" s="1"/>
  <c r="O12" i="6"/>
  <c r="N13" i="6"/>
  <c r="R14" i="4" s="1"/>
  <c r="O13" i="6"/>
  <c r="N14" i="6"/>
  <c r="R15" i="4" s="1"/>
  <c r="O14" i="6"/>
  <c r="N15" i="6"/>
  <c r="R16" i="4" s="1"/>
  <c r="O15" i="6"/>
  <c r="N16" i="6"/>
  <c r="R17" i="4" s="1"/>
  <c r="O16" i="6"/>
  <c r="N17" i="6"/>
  <c r="R18" i="4" s="1"/>
  <c r="O17" i="6"/>
  <c r="N18" i="6"/>
  <c r="R19" i="4" s="1"/>
  <c r="O18" i="6"/>
  <c r="N19" i="6"/>
  <c r="R20" i="4" s="1"/>
  <c r="O19" i="6"/>
  <c r="N20" i="6"/>
  <c r="R21" i="4" s="1"/>
  <c r="O20" i="6"/>
  <c r="N21" i="6"/>
  <c r="R22" i="4" s="1"/>
  <c r="O21" i="6"/>
  <c r="N22" i="6"/>
  <c r="R23" i="4" s="1"/>
  <c r="O22" i="6"/>
  <c r="N23" i="6"/>
  <c r="R24" i="4" s="1"/>
  <c r="O23" i="6"/>
  <c r="N24" i="6"/>
  <c r="R25" i="4" s="1"/>
  <c r="O24" i="6"/>
  <c r="N25" i="6"/>
  <c r="R26" i="4" s="1"/>
  <c r="O25" i="6"/>
  <c r="N26" i="6"/>
  <c r="R27" i="4" s="1"/>
  <c r="O26" i="6"/>
  <c r="N27" i="6"/>
  <c r="R28" i="4" s="1"/>
  <c r="O27" i="6"/>
  <c r="N28" i="6"/>
  <c r="R29" i="4" s="1"/>
  <c r="O28" i="6"/>
  <c r="N29" i="6"/>
  <c r="R30" i="4" s="1"/>
  <c r="O29" i="6"/>
  <c r="N30" i="6"/>
  <c r="R31" i="4" s="1"/>
  <c r="O30" i="6"/>
  <c r="N31" i="6"/>
  <c r="R32" i="4" s="1"/>
  <c r="O31" i="6"/>
  <c r="N32" i="6"/>
  <c r="R33" i="4" s="1"/>
  <c r="O32" i="6"/>
  <c r="N33" i="6"/>
  <c r="R34" i="4" s="1"/>
  <c r="O33" i="6"/>
  <c r="N34" i="6"/>
  <c r="R35" i="4" s="1"/>
  <c r="O34" i="6"/>
  <c r="N35" i="6"/>
  <c r="R36" i="4" s="1"/>
  <c r="O35" i="6"/>
  <c r="N36" i="6"/>
  <c r="R37" i="4" s="1"/>
  <c r="O36" i="6"/>
  <c r="N37" i="6"/>
  <c r="R38" i="4" s="1"/>
  <c r="O37" i="6"/>
  <c r="N38" i="6"/>
  <c r="R39" i="4" s="1"/>
  <c r="O38" i="6"/>
  <c r="N39" i="6"/>
  <c r="R40" i="4" s="1"/>
  <c r="O39" i="6"/>
  <c r="N40" i="6"/>
  <c r="R41" i="4" s="1"/>
  <c r="O40" i="6"/>
  <c r="N41" i="6"/>
  <c r="R42" i="4" s="1"/>
  <c r="O41" i="6"/>
  <c r="N42" i="6"/>
  <c r="R43" i="4" s="1"/>
  <c r="O42" i="6"/>
  <c r="N43" i="6"/>
  <c r="R44" i="4" s="1"/>
  <c r="O43" i="6"/>
  <c r="N44" i="6"/>
  <c r="R45" i="4" s="1"/>
  <c r="O44" i="6"/>
  <c r="N45" i="6"/>
  <c r="R46" i="4" s="1"/>
  <c r="O45" i="6"/>
  <c r="N46" i="6"/>
  <c r="R47" i="4" s="1"/>
  <c r="O46" i="6"/>
  <c r="N47" i="6"/>
  <c r="R48" i="4" s="1"/>
  <c r="O47" i="6"/>
  <c r="N48" i="6"/>
  <c r="R49" i="4" s="1"/>
  <c r="O48" i="6"/>
  <c r="N49" i="6"/>
  <c r="R50" i="4" s="1"/>
  <c r="O49" i="6"/>
  <c r="N50" i="6"/>
  <c r="R51" i="4" s="1"/>
  <c r="O50" i="6"/>
  <c r="N51" i="6"/>
  <c r="R52" i="4" s="1"/>
  <c r="O51" i="6"/>
  <c r="N52" i="6"/>
  <c r="R53" i="4" s="1"/>
  <c r="O52" i="6"/>
  <c r="N53" i="6"/>
  <c r="R54" i="4" s="1"/>
  <c r="O53" i="6"/>
  <c r="N54" i="6"/>
  <c r="R55" i="4" s="1"/>
  <c r="O54" i="6"/>
  <c r="N55" i="6"/>
  <c r="R56" i="4" s="1"/>
  <c r="O55" i="6"/>
  <c r="N56" i="6"/>
  <c r="R57" i="4" s="1"/>
  <c r="O56" i="6"/>
  <c r="N57" i="6"/>
  <c r="R58" i="4" s="1"/>
  <c r="O57" i="6"/>
  <c r="N58" i="6"/>
  <c r="R59" i="4" s="1"/>
  <c r="O58" i="6"/>
  <c r="N59" i="6"/>
  <c r="R60" i="4" s="1"/>
  <c r="O59" i="6"/>
  <c r="N60" i="6"/>
  <c r="R61" i="4" s="1"/>
  <c r="O60" i="6"/>
  <c r="N61" i="6"/>
  <c r="R62" i="4" s="1"/>
  <c r="O61" i="6"/>
  <c r="N62" i="6"/>
  <c r="R63" i="4" s="1"/>
  <c r="O62" i="6"/>
  <c r="N63" i="6"/>
  <c r="R64" i="4" s="1"/>
  <c r="O63" i="6"/>
  <c r="N64" i="6"/>
  <c r="R65" i="4" s="1"/>
  <c r="O64" i="6"/>
  <c r="N65" i="6"/>
  <c r="R66" i="4" s="1"/>
  <c r="O65" i="6"/>
  <c r="N66" i="6"/>
  <c r="R67" i="4" s="1"/>
  <c r="O66" i="6"/>
  <c r="N67" i="6"/>
  <c r="R68" i="4" s="1"/>
  <c r="O67" i="6"/>
  <c r="N68" i="6"/>
  <c r="R69" i="4" s="1"/>
  <c r="O68" i="6"/>
  <c r="N69" i="6"/>
  <c r="R70" i="4" s="1"/>
  <c r="O69" i="6"/>
  <c r="N70" i="6"/>
  <c r="R71" i="4" s="1"/>
  <c r="O70" i="6"/>
  <c r="N71" i="6"/>
  <c r="R72" i="4" s="1"/>
  <c r="O71" i="6"/>
  <c r="N72" i="6"/>
  <c r="R73" i="4" s="1"/>
  <c r="O72" i="6"/>
  <c r="N73" i="6"/>
  <c r="R74" i="4" s="1"/>
  <c r="O73" i="6"/>
  <c r="N74" i="6"/>
  <c r="R75" i="4" s="1"/>
  <c r="O74" i="6"/>
  <c r="N75" i="6"/>
  <c r="R76" i="4" s="1"/>
  <c r="O75" i="6"/>
  <c r="N76" i="6"/>
  <c r="R77" i="4" s="1"/>
  <c r="O76" i="6"/>
  <c r="N77" i="6"/>
  <c r="R78" i="4" s="1"/>
  <c r="O77" i="6"/>
  <c r="O3" i="6"/>
  <c r="N3" i="6"/>
  <c r="R4" i="4" s="1"/>
  <c r="L4" i="6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I6" i="6"/>
  <c r="N7" i="4" s="1"/>
  <c r="J6" i="6"/>
  <c r="I7" i="6"/>
  <c r="N8" i="4" s="1"/>
  <c r="J7" i="6"/>
  <c r="I8" i="6"/>
  <c r="N9" i="4" s="1"/>
  <c r="J8" i="6"/>
  <c r="I9" i="6"/>
  <c r="N10" i="4" s="1"/>
  <c r="J9" i="6"/>
  <c r="I10" i="6"/>
  <c r="N11" i="4" s="1"/>
  <c r="J10" i="6"/>
  <c r="I11" i="6"/>
  <c r="N12" i="4" s="1"/>
  <c r="J11" i="6"/>
  <c r="I12" i="6"/>
  <c r="N13" i="4" s="1"/>
  <c r="J12" i="6"/>
  <c r="I13" i="6"/>
  <c r="N14" i="4" s="1"/>
  <c r="J13" i="6"/>
  <c r="I14" i="6"/>
  <c r="N15" i="4" s="1"/>
  <c r="J14" i="6"/>
  <c r="I15" i="6"/>
  <c r="N16" i="4" s="1"/>
  <c r="J15" i="6"/>
  <c r="I16" i="6"/>
  <c r="N17" i="4" s="1"/>
  <c r="J16" i="6"/>
  <c r="I17" i="6"/>
  <c r="N18" i="4" s="1"/>
  <c r="J17" i="6"/>
  <c r="I18" i="6"/>
  <c r="N19" i="4" s="1"/>
  <c r="J18" i="6"/>
  <c r="I19" i="6"/>
  <c r="N20" i="4" s="1"/>
  <c r="J19" i="6"/>
  <c r="I20" i="6"/>
  <c r="N21" i="4" s="1"/>
  <c r="J20" i="6"/>
  <c r="I21" i="6"/>
  <c r="N22" i="4" s="1"/>
  <c r="J21" i="6"/>
  <c r="I22" i="6"/>
  <c r="N23" i="4" s="1"/>
  <c r="J22" i="6"/>
  <c r="I23" i="6"/>
  <c r="N24" i="4" s="1"/>
  <c r="J23" i="6"/>
  <c r="I24" i="6"/>
  <c r="N25" i="4" s="1"/>
  <c r="J24" i="6"/>
  <c r="I25" i="6"/>
  <c r="N26" i="4" s="1"/>
  <c r="J25" i="6"/>
  <c r="I26" i="6"/>
  <c r="N27" i="4" s="1"/>
  <c r="J26" i="6"/>
  <c r="I27" i="6"/>
  <c r="N28" i="4" s="1"/>
  <c r="J27" i="6"/>
  <c r="I28" i="6"/>
  <c r="N29" i="4" s="1"/>
  <c r="J28" i="6"/>
  <c r="I29" i="6"/>
  <c r="N30" i="4" s="1"/>
  <c r="J29" i="6"/>
  <c r="I30" i="6"/>
  <c r="N31" i="4" s="1"/>
  <c r="J30" i="6"/>
  <c r="I31" i="6"/>
  <c r="N32" i="4" s="1"/>
  <c r="J31" i="6"/>
  <c r="I32" i="6"/>
  <c r="N33" i="4" s="1"/>
  <c r="J32" i="6"/>
  <c r="I33" i="6"/>
  <c r="N34" i="4" s="1"/>
  <c r="J33" i="6"/>
  <c r="I34" i="6"/>
  <c r="N35" i="4" s="1"/>
  <c r="J34" i="6"/>
  <c r="I35" i="6"/>
  <c r="N36" i="4" s="1"/>
  <c r="J35" i="6"/>
  <c r="I36" i="6"/>
  <c r="N37" i="4" s="1"/>
  <c r="J36" i="6"/>
  <c r="I37" i="6"/>
  <c r="N38" i="4" s="1"/>
  <c r="J37" i="6"/>
  <c r="I38" i="6"/>
  <c r="N39" i="4" s="1"/>
  <c r="J38" i="6"/>
  <c r="I39" i="6"/>
  <c r="N40" i="4" s="1"/>
  <c r="J39" i="6"/>
  <c r="I40" i="6"/>
  <c r="N41" i="4" s="1"/>
  <c r="J40" i="6"/>
  <c r="I41" i="6"/>
  <c r="N42" i="4" s="1"/>
  <c r="J41" i="6"/>
  <c r="I42" i="6"/>
  <c r="N43" i="4" s="1"/>
  <c r="J42" i="6"/>
  <c r="I43" i="6"/>
  <c r="N44" i="4" s="1"/>
  <c r="J43" i="6"/>
  <c r="I44" i="6"/>
  <c r="N45" i="4" s="1"/>
  <c r="J44" i="6"/>
  <c r="I45" i="6"/>
  <c r="N46" i="4" s="1"/>
  <c r="J45" i="6"/>
  <c r="I46" i="6"/>
  <c r="N47" i="4" s="1"/>
  <c r="J46" i="6"/>
  <c r="I47" i="6"/>
  <c r="N48" i="4" s="1"/>
  <c r="J47" i="6"/>
  <c r="I48" i="6"/>
  <c r="N49" i="4" s="1"/>
  <c r="J48" i="6"/>
  <c r="I49" i="6"/>
  <c r="N50" i="4" s="1"/>
  <c r="J49" i="6"/>
  <c r="I50" i="6"/>
  <c r="N51" i="4" s="1"/>
  <c r="J50" i="6"/>
  <c r="I51" i="6"/>
  <c r="N52" i="4" s="1"/>
  <c r="J51" i="6"/>
  <c r="I52" i="6"/>
  <c r="N53" i="4" s="1"/>
  <c r="J52" i="6"/>
  <c r="I53" i="6"/>
  <c r="N54" i="4" s="1"/>
  <c r="J53" i="6"/>
  <c r="I54" i="6"/>
  <c r="N55" i="4" s="1"/>
  <c r="J54" i="6"/>
  <c r="I55" i="6"/>
  <c r="N56" i="4" s="1"/>
  <c r="J55" i="6"/>
  <c r="I56" i="6"/>
  <c r="N57" i="4" s="1"/>
  <c r="J56" i="6"/>
  <c r="I57" i="6"/>
  <c r="N58" i="4" s="1"/>
  <c r="J57" i="6"/>
  <c r="I58" i="6"/>
  <c r="N59" i="4" s="1"/>
  <c r="J58" i="6"/>
  <c r="I59" i="6"/>
  <c r="N60" i="4" s="1"/>
  <c r="J59" i="6"/>
  <c r="I60" i="6"/>
  <c r="N61" i="4" s="1"/>
  <c r="J60" i="6"/>
  <c r="I61" i="6"/>
  <c r="N62" i="4" s="1"/>
  <c r="J61" i="6"/>
  <c r="I62" i="6"/>
  <c r="N63" i="4" s="1"/>
  <c r="J62" i="6"/>
  <c r="I63" i="6"/>
  <c r="N64" i="4" s="1"/>
  <c r="J63" i="6"/>
  <c r="I64" i="6"/>
  <c r="N65" i="4" s="1"/>
  <c r="J64" i="6"/>
  <c r="I65" i="6"/>
  <c r="N66" i="4" s="1"/>
  <c r="J65" i="6"/>
  <c r="I66" i="6"/>
  <c r="N67" i="4" s="1"/>
  <c r="J66" i="6"/>
  <c r="I67" i="6"/>
  <c r="N68" i="4" s="1"/>
  <c r="J67" i="6"/>
  <c r="I68" i="6"/>
  <c r="N69" i="4" s="1"/>
  <c r="J68" i="6"/>
  <c r="I69" i="6"/>
  <c r="N70" i="4" s="1"/>
  <c r="J69" i="6"/>
  <c r="I70" i="6"/>
  <c r="N71" i="4" s="1"/>
  <c r="J70" i="6"/>
  <c r="I71" i="6"/>
  <c r="N72" i="4" s="1"/>
  <c r="J71" i="6"/>
  <c r="I72" i="6"/>
  <c r="N73" i="4" s="1"/>
  <c r="J72" i="6"/>
  <c r="I73" i="6"/>
  <c r="N74" i="4" s="1"/>
  <c r="J73" i="6"/>
  <c r="I74" i="6"/>
  <c r="N75" i="4" s="1"/>
  <c r="J74" i="6"/>
  <c r="I75" i="6"/>
  <c r="N76" i="4" s="1"/>
  <c r="J75" i="6"/>
  <c r="I76" i="6"/>
  <c r="N77" i="4" s="1"/>
  <c r="J76" i="6"/>
  <c r="I77" i="6"/>
  <c r="N78" i="4" s="1"/>
  <c r="J77" i="6"/>
  <c r="J3" i="6"/>
  <c r="I3" i="6"/>
  <c r="N4" i="4" s="1"/>
  <c r="G33" i="6"/>
  <c r="G34" i="6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53" i="6" s="1"/>
  <c r="G54" i="6" s="1"/>
  <c r="G55" i="6" s="1"/>
  <c r="G56" i="6" s="1"/>
  <c r="G57" i="6" s="1"/>
  <c r="G58" i="6" s="1"/>
  <c r="G59" i="6" s="1"/>
  <c r="G60" i="6" s="1"/>
  <c r="G61" i="6" s="1"/>
  <c r="G62" i="6" s="1"/>
  <c r="G63" i="6" s="1"/>
  <c r="G64" i="6" s="1"/>
  <c r="G65" i="6" s="1"/>
  <c r="G66" i="6" s="1"/>
  <c r="G67" i="6" s="1"/>
  <c r="G68" i="6" s="1"/>
  <c r="G69" i="6" s="1"/>
  <c r="G70" i="6" s="1"/>
  <c r="G71" i="6" s="1"/>
  <c r="G72" i="6" s="1"/>
  <c r="G73" i="6" s="1"/>
  <c r="G74" i="6" s="1"/>
  <c r="G75" i="6" s="1"/>
  <c r="G76" i="6" s="1"/>
  <c r="G77" i="6" s="1"/>
  <c r="G4" i="6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D5" i="6"/>
  <c r="J6" i="4" s="1"/>
  <c r="D6" i="6"/>
  <c r="J7" i="4" s="1"/>
  <c r="D7" i="6"/>
  <c r="J8" i="4" s="1"/>
  <c r="D8" i="6"/>
  <c r="J9" i="4" s="1"/>
  <c r="D9" i="6"/>
  <c r="J10" i="4" s="1"/>
  <c r="D10" i="6"/>
  <c r="J11" i="4" s="1"/>
  <c r="D11" i="6"/>
  <c r="J12" i="4" s="1"/>
  <c r="D12" i="6"/>
  <c r="J13" i="4" s="1"/>
  <c r="D13" i="6"/>
  <c r="J14" i="4" s="1"/>
  <c r="D14" i="6"/>
  <c r="J15" i="4" s="1"/>
  <c r="D15" i="6"/>
  <c r="J16" i="4" s="1"/>
  <c r="D16" i="6"/>
  <c r="J17" i="4" s="1"/>
  <c r="D17" i="6"/>
  <c r="J18" i="4" s="1"/>
  <c r="D18" i="6"/>
  <c r="J19" i="4" s="1"/>
  <c r="D19" i="6"/>
  <c r="J20" i="4" s="1"/>
  <c r="D20" i="6"/>
  <c r="J21" i="4" s="1"/>
  <c r="D21" i="6"/>
  <c r="J22" i="4" s="1"/>
  <c r="D22" i="6"/>
  <c r="J23" i="4" s="1"/>
  <c r="D23" i="6"/>
  <c r="J24" i="4" s="1"/>
  <c r="D24" i="6"/>
  <c r="J25" i="4" s="1"/>
  <c r="D25" i="6"/>
  <c r="J26" i="4" s="1"/>
  <c r="D26" i="6"/>
  <c r="J27" i="4" s="1"/>
  <c r="D27" i="6"/>
  <c r="J28" i="4" s="1"/>
  <c r="D28" i="6"/>
  <c r="J29" i="4" s="1"/>
  <c r="D29" i="6"/>
  <c r="J30" i="4" s="1"/>
  <c r="D30" i="6"/>
  <c r="J31" i="4" s="1"/>
  <c r="D31" i="6"/>
  <c r="J32" i="4" s="1"/>
  <c r="D32" i="6"/>
  <c r="B5" i="6"/>
  <c r="B6" i="6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4" i="6"/>
  <c r="AB4" i="1" a="1"/>
  <c r="AB4" i="1" s="1"/>
  <c r="AC4" i="1" a="1"/>
  <c r="AC4" i="1" s="1"/>
  <c r="AB5" i="1" a="1"/>
  <c r="AB5" i="1" s="1"/>
  <c r="AC5" i="6" s="1"/>
  <c r="AD6" i="4" s="1"/>
  <c r="AC5" i="1" a="1"/>
  <c r="AC5" i="1" s="1"/>
  <c r="AB6" i="1" a="1"/>
  <c r="AB6" i="1" s="1"/>
  <c r="AC6" i="1" a="1"/>
  <c r="AC6" i="1" s="1"/>
  <c r="AB7" i="1" a="1"/>
  <c r="AB7" i="1" s="1"/>
  <c r="AC7" i="1" a="1"/>
  <c r="AC7" i="1" s="1"/>
  <c r="AB8" i="1" a="1"/>
  <c r="AB8" i="1" s="1"/>
  <c r="AC8" i="1" a="1"/>
  <c r="AC8" i="1" s="1"/>
  <c r="AB9" i="1" a="1"/>
  <c r="AB9" i="1" s="1"/>
  <c r="AC9" i="1" a="1"/>
  <c r="AC9" i="1" s="1"/>
  <c r="AB10" i="1" a="1"/>
  <c r="AB10" i="1" s="1"/>
  <c r="AC10" i="1" a="1"/>
  <c r="AC10" i="1" s="1"/>
  <c r="AB11" i="1" a="1"/>
  <c r="AB11" i="1" s="1"/>
  <c r="AC11" i="1" a="1"/>
  <c r="AC11" i="1" s="1"/>
  <c r="AB12" i="1" a="1"/>
  <c r="AB12" i="1" s="1"/>
  <c r="AC12" i="1" a="1"/>
  <c r="AC12" i="1" s="1"/>
  <c r="AB13" i="1" a="1"/>
  <c r="AB13" i="1" s="1"/>
  <c r="AC13" i="1" a="1"/>
  <c r="AC13" i="1" s="1"/>
  <c r="AB14" i="1" a="1"/>
  <c r="AB14" i="1" s="1"/>
  <c r="AC14" i="1" a="1"/>
  <c r="AC14" i="1" s="1"/>
  <c r="AB15" i="1" a="1"/>
  <c r="AB15" i="1" s="1"/>
  <c r="AC15" i="1" a="1"/>
  <c r="AC15" i="1" s="1"/>
  <c r="AB16" i="1" a="1"/>
  <c r="AB16" i="1" s="1"/>
  <c r="AC16" i="1" a="1"/>
  <c r="AC16" i="1" s="1"/>
  <c r="AB17" i="1" a="1"/>
  <c r="AB17" i="1" s="1"/>
  <c r="AC17" i="1" a="1"/>
  <c r="AC17" i="1" s="1"/>
  <c r="AB18" i="1" a="1"/>
  <c r="AB18" i="1" s="1"/>
  <c r="AC18" i="1" a="1"/>
  <c r="AC18" i="1" s="1"/>
  <c r="AB19" i="1" a="1"/>
  <c r="AB19" i="1" s="1"/>
  <c r="AC19" i="1" a="1"/>
  <c r="AC19" i="1" s="1"/>
  <c r="AB20" i="1" a="1"/>
  <c r="AB20" i="1" s="1"/>
  <c r="AC20" i="1" a="1"/>
  <c r="AC20" i="1" s="1"/>
  <c r="AB21" i="1" a="1"/>
  <c r="AB21" i="1" s="1"/>
  <c r="AC21" i="1" a="1"/>
  <c r="AC21" i="1" s="1"/>
  <c r="AB22" i="1" a="1"/>
  <c r="AB22" i="1" s="1"/>
  <c r="AC22" i="1" a="1"/>
  <c r="AC22" i="1" s="1"/>
  <c r="AC3" i="1" a="1"/>
  <c r="AC3" i="1" s="1"/>
  <c r="AB3" i="1" a="1"/>
  <c r="AB3" i="1" s="1"/>
  <c r="AA4" i="1"/>
  <c r="AA5" i="1" s="1"/>
  <c r="AA6" i="1" s="1"/>
  <c r="AA7" i="1" s="1"/>
  <c r="AA8" i="1" s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A20" i="1" s="1"/>
  <c r="AA21" i="1" s="1"/>
  <c r="AA22" i="1" s="1"/>
  <c r="X4" i="1" a="1"/>
  <c r="X4" i="1" s="1"/>
  <c r="Y4" i="1" a="1"/>
  <c r="Y4" i="1" s="1"/>
  <c r="X5" i="1" a="1"/>
  <c r="X5" i="1" s="1"/>
  <c r="X4" i="6" s="1"/>
  <c r="Z5" i="4" s="1"/>
  <c r="Y5" i="1" a="1"/>
  <c r="Y5" i="1" s="1"/>
  <c r="X6" i="1" a="1"/>
  <c r="X6" i="1" s="1"/>
  <c r="Y6" i="1" a="1"/>
  <c r="Y6" i="1" s="1"/>
  <c r="X7" i="1" a="1"/>
  <c r="X7" i="1" s="1"/>
  <c r="Y7" i="1" a="1"/>
  <c r="Y7" i="1" s="1"/>
  <c r="X8" i="1" a="1"/>
  <c r="X8" i="1" s="1"/>
  <c r="Y8" i="1" a="1"/>
  <c r="Y8" i="1" s="1"/>
  <c r="X9" i="1" a="1"/>
  <c r="X9" i="1" s="1"/>
  <c r="Y9" i="1" a="1"/>
  <c r="Y9" i="1" s="1"/>
  <c r="X10" i="1" a="1"/>
  <c r="X10" i="1" s="1"/>
  <c r="Y10" i="1" a="1"/>
  <c r="Y10" i="1" s="1"/>
  <c r="X11" i="1" a="1"/>
  <c r="X11" i="1" s="1"/>
  <c r="Y11" i="1" a="1"/>
  <c r="Y11" i="1" s="1"/>
  <c r="X12" i="1" a="1"/>
  <c r="X12" i="1" s="1"/>
  <c r="Y12" i="1" a="1"/>
  <c r="Y12" i="1" s="1"/>
  <c r="X13" i="1" a="1"/>
  <c r="X13" i="1" s="1"/>
  <c r="Y13" i="1" a="1"/>
  <c r="Y13" i="1" s="1"/>
  <c r="X14" i="1" a="1"/>
  <c r="X14" i="1" s="1"/>
  <c r="Y14" i="1" a="1"/>
  <c r="Y14" i="1" s="1"/>
  <c r="X15" i="1" a="1"/>
  <c r="X15" i="1" s="1"/>
  <c r="Y15" i="1" a="1"/>
  <c r="Y15" i="1" s="1"/>
  <c r="X16" i="1" a="1"/>
  <c r="X16" i="1" s="1"/>
  <c r="Y16" i="1" a="1"/>
  <c r="Y16" i="1" s="1"/>
  <c r="X17" i="1" a="1"/>
  <c r="X17" i="1" s="1"/>
  <c r="Y17" i="1" a="1"/>
  <c r="Y17" i="1" s="1"/>
  <c r="X18" i="1" a="1"/>
  <c r="X18" i="1" s="1"/>
  <c r="Y18" i="1" a="1"/>
  <c r="Y18" i="1" s="1"/>
  <c r="X19" i="1" a="1"/>
  <c r="X19" i="1" s="1"/>
  <c r="Y19" i="1" a="1"/>
  <c r="Y19" i="1" s="1"/>
  <c r="X20" i="1" a="1"/>
  <c r="X20" i="1" s="1"/>
  <c r="Y20" i="1" a="1"/>
  <c r="Y20" i="1" s="1"/>
  <c r="X21" i="1" a="1"/>
  <c r="X21" i="1" s="1"/>
  <c r="Y21" i="1" a="1"/>
  <c r="Y21" i="1" s="1"/>
  <c r="X22" i="1" a="1"/>
  <c r="X22" i="1" s="1"/>
  <c r="Y22" i="1" a="1"/>
  <c r="Y22" i="1" s="1"/>
  <c r="Y3" i="1" a="1"/>
  <c r="Y3" i="1" s="1"/>
  <c r="X3" i="1" a="1"/>
  <c r="X3" i="1" s="1"/>
  <c r="W4" i="1"/>
  <c r="W5" i="1" s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T4" i="1" a="1"/>
  <c r="T4" i="1" s="1"/>
  <c r="U4" i="1" a="1"/>
  <c r="U4" i="1" s="1"/>
  <c r="T5" i="1" a="1"/>
  <c r="T5" i="1" s="1"/>
  <c r="U5" i="1" a="1"/>
  <c r="U5" i="1" s="1"/>
  <c r="T6" i="1" a="1"/>
  <c r="T6" i="1" s="1"/>
  <c r="U6" i="1" a="1"/>
  <c r="U6" i="1" s="1"/>
  <c r="T7" i="1" a="1"/>
  <c r="T7" i="1" s="1"/>
  <c r="U7" i="1" a="1"/>
  <c r="U7" i="1" s="1"/>
  <c r="T8" i="1" a="1"/>
  <c r="T8" i="1" s="1"/>
  <c r="U8" i="1" a="1"/>
  <c r="U8" i="1" s="1"/>
  <c r="T9" i="1" a="1"/>
  <c r="T9" i="1" s="1"/>
  <c r="U9" i="1" a="1"/>
  <c r="U9" i="1" s="1"/>
  <c r="T10" i="1" a="1"/>
  <c r="T10" i="1" s="1"/>
  <c r="U10" i="1" a="1"/>
  <c r="U10" i="1" s="1"/>
  <c r="T11" i="1" a="1"/>
  <c r="T11" i="1" s="1"/>
  <c r="U11" i="1" a="1"/>
  <c r="U11" i="1" s="1"/>
  <c r="T12" i="1" a="1"/>
  <c r="T12" i="1" s="1"/>
  <c r="U12" i="1" a="1"/>
  <c r="U12" i="1" s="1"/>
  <c r="T13" i="1" a="1"/>
  <c r="T13" i="1" s="1"/>
  <c r="U13" i="1" a="1"/>
  <c r="U13" i="1" s="1"/>
  <c r="T14" i="1" a="1"/>
  <c r="T14" i="1" s="1"/>
  <c r="U14" i="1" a="1"/>
  <c r="U14" i="1" s="1"/>
  <c r="T15" i="1" a="1"/>
  <c r="T15" i="1" s="1"/>
  <c r="U15" i="1" a="1"/>
  <c r="U15" i="1" s="1"/>
  <c r="T16" i="1" a="1"/>
  <c r="T16" i="1" s="1"/>
  <c r="U16" i="1" a="1"/>
  <c r="U16" i="1" s="1"/>
  <c r="T17" i="1" a="1"/>
  <c r="T17" i="1" s="1"/>
  <c r="U17" i="1" a="1"/>
  <c r="U17" i="1" s="1"/>
  <c r="T18" i="1" a="1"/>
  <c r="T18" i="1" s="1"/>
  <c r="U18" i="1" a="1"/>
  <c r="U18" i="1" s="1"/>
  <c r="T19" i="1" a="1"/>
  <c r="T19" i="1" s="1"/>
  <c r="U19" i="1" a="1"/>
  <c r="U19" i="1" s="1"/>
  <c r="T20" i="1" a="1"/>
  <c r="T20" i="1" s="1"/>
  <c r="U20" i="1" a="1"/>
  <c r="U20" i="1" s="1"/>
  <c r="T21" i="1" a="1"/>
  <c r="T21" i="1" s="1"/>
  <c r="U21" i="1" a="1"/>
  <c r="U21" i="1" s="1"/>
  <c r="T22" i="1" a="1"/>
  <c r="T22" i="1" s="1"/>
  <c r="U22" i="1" a="1"/>
  <c r="U22" i="1" s="1"/>
  <c r="T23" i="1" a="1"/>
  <c r="T23" i="1" s="1"/>
  <c r="U23" i="1" a="1"/>
  <c r="U23" i="1" s="1"/>
  <c r="T24" i="1" a="1"/>
  <c r="T24" i="1" s="1"/>
  <c r="U24" i="1" a="1"/>
  <c r="U24" i="1" s="1"/>
  <c r="T25" i="1" a="1"/>
  <c r="T25" i="1" s="1"/>
  <c r="U25" i="1" a="1"/>
  <c r="U25" i="1" s="1"/>
  <c r="T26" i="1" a="1"/>
  <c r="T26" i="1" s="1"/>
  <c r="U26" i="1" a="1"/>
  <c r="U26" i="1" s="1"/>
  <c r="T27" i="1" a="1"/>
  <c r="T27" i="1" s="1"/>
  <c r="U27" i="1" a="1"/>
  <c r="U27" i="1" s="1"/>
  <c r="T28" i="1" a="1"/>
  <c r="T28" i="1" s="1"/>
  <c r="U28" i="1" a="1"/>
  <c r="U28" i="1" s="1"/>
  <c r="T29" i="1" a="1"/>
  <c r="T29" i="1" s="1"/>
  <c r="U29" i="1" a="1"/>
  <c r="U29" i="1" s="1"/>
  <c r="T30" i="1" a="1"/>
  <c r="T30" i="1" s="1"/>
  <c r="U30" i="1" a="1"/>
  <c r="U30" i="1" s="1"/>
  <c r="T31" i="1" a="1"/>
  <c r="T31" i="1" s="1"/>
  <c r="U31" i="1" a="1"/>
  <c r="U31" i="1" s="1"/>
  <c r="T32" i="1" a="1"/>
  <c r="T32" i="1" s="1"/>
  <c r="U32" i="1" a="1"/>
  <c r="U32" i="1" s="1"/>
  <c r="U3" i="1" a="1"/>
  <c r="U3" i="1" s="1"/>
  <c r="T3" i="1" a="1"/>
  <c r="T3" i="1" s="1"/>
  <c r="S4" i="1"/>
  <c r="S5" i="1" s="1"/>
  <c r="S6" i="1" s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P4" i="1" a="1"/>
  <c r="P4" i="1" s="1"/>
  <c r="Q4" i="1" a="1"/>
  <c r="Q4" i="1" s="1"/>
  <c r="P5" i="1" a="1"/>
  <c r="P5" i="1" s="1"/>
  <c r="Q5" i="1" a="1"/>
  <c r="Q5" i="1" s="1"/>
  <c r="P6" i="1" a="1"/>
  <c r="P6" i="1" s="1"/>
  <c r="Q6" i="1" a="1"/>
  <c r="Q6" i="1" s="1"/>
  <c r="P7" i="1" a="1"/>
  <c r="P7" i="1" s="1"/>
  <c r="Q7" i="1" a="1"/>
  <c r="Q7" i="1" s="1"/>
  <c r="P8" i="1" a="1"/>
  <c r="P8" i="1" s="1"/>
  <c r="Q8" i="1" a="1"/>
  <c r="Q8" i="1" s="1"/>
  <c r="P9" i="1" a="1"/>
  <c r="P9" i="1" s="1"/>
  <c r="Q9" i="1" a="1"/>
  <c r="Q9" i="1" s="1"/>
  <c r="P10" i="1" a="1"/>
  <c r="P10" i="1" s="1"/>
  <c r="Q10" i="1" a="1"/>
  <c r="Q10" i="1" s="1"/>
  <c r="P11" i="1" a="1"/>
  <c r="P11" i="1" s="1"/>
  <c r="Q11" i="1" a="1"/>
  <c r="Q11" i="1" s="1"/>
  <c r="P12" i="1" a="1"/>
  <c r="P12" i="1" s="1"/>
  <c r="Q12" i="1" a="1"/>
  <c r="Q12" i="1" s="1"/>
  <c r="P13" i="1" a="1"/>
  <c r="P13" i="1" s="1"/>
  <c r="Q13" i="1" a="1"/>
  <c r="Q13" i="1" s="1"/>
  <c r="P14" i="1" a="1"/>
  <c r="P14" i="1" s="1"/>
  <c r="Q14" i="1" a="1"/>
  <c r="Q14" i="1" s="1"/>
  <c r="P15" i="1" a="1"/>
  <c r="P15" i="1" s="1"/>
  <c r="Q15" i="1" a="1"/>
  <c r="Q15" i="1" s="1"/>
  <c r="P16" i="1" a="1"/>
  <c r="P16" i="1" s="1"/>
  <c r="Q16" i="1" a="1"/>
  <c r="Q16" i="1" s="1"/>
  <c r="P17" i="1" a="1"/>
  <c r="P17" i="1" s="1"/>
  <c r="Q17" i="1" a="1"/>
  <c r="Q17" i="1" s="1"/>
  <c r="P18" i="1" a="1"/>
  <c r="P18" i="1" s="1"/>
  <c r="Q18" i="1" a="1"/>
  <c r="Q18" i="1" s="1"/>
  <c r="P19" i="1" a="1"/>
  <c r="P19" i="1" s="1"/>
  <c r="Q19" i="1" a="1"/>
  <c r="Q19" i="1" s="1"/>
  <c r="P20" i="1" a="1"/>
  <c r="P20" i="1" s="1"/>
  <c r="Q20" i="1" a="1"/>
  <c r="Q20" i="1" s="1"/>
  <c r="P21" i="1" a="1"/>
  <c r="P21" i="1" s="1"/>
  <c r="Q21" i="1" a="1"/>
  <c r="Q21" i="1" s="1"/>
  <c r="P22" i="1" a="1"/>
  <c r="P22" i="1" s="1"/>
  <c r="Q22" i="1" a="1"/>
  <c r="Q22" i="1" s="1"/>
  <c r="P23" i="1" a="1"/>
  <c r="P23" i="1" s="1"/>
  <c r="Q23" i="1" a="1"/>
  <c r="Q23" i="1" s="1"/>
  <c r="P24" i="1" a="1"/>
  <c r="P24" i="1" s="1"/>
  <c r="Q24" i="1" a="1"/>
  <c r="Q24" i="1" s="1"/>
  <c r="P25" i="1" a="1"/>
  <c r="P25" i="1" s="1"/>
  <c r="Q25" i="1" a="1"/>
  <c r="Q25" i="1" s="1"/>
  <c r="P26" i="1" a="1"/>
  <c r="P26" i="1" s="1"/>
  <c r="Q26" i="1" a="1"/>
  <c r="Q26" i="1" s="1"/>
  <c r="P27" i="1" a="1"/>
  <c r="P27" i="1" s="1"/>
  <c r="Q27" i="1" a="1"/>
  <c r="Q27" i="1" s="1"/>
  <c r="P28" i="1" a="1"/>
  <c r="P28" i="1" s="1"/>
  <c r="Q28" i="1" a="1"/>
  <c r="Q28" i="1" s="1"/>
  <c r="P29" i="1" a="1"/>
  <c r="P29" i="1" s="1"/>
  <c r="Q29" i="1" a="1"/>
  <c r="Q29" i="1" s="1"/>
  <c r="P30" i="1" a="1"/>
  <c r="P30" i="1" s="1"/>
  <c r="Q30" i="1" a="1"/>
  <c r="Q30" i="1" s="1"/>
  <c r="P31" i="1" a="1"/>
  <c r="P31" i="1" s="1"/>
  <c r="Q31" i="1" a="1"/>
  <c r="Q31" i="1" s="1"/>
  <c r="P32" i="1" a="1"/>
  <c r="P32" i="1" s="1"/>
  <c r="Q32" i="1" a="1"/>
  <c r="Q32" i="1" s="1"/>
  <c r="P33" i="1" a="1"/>
  <c r="P33" i="1" s="1"/>
  <c r="Q33" i="1" a="1"/>
  <c r="Q33" i="1" s="1"/>
  <c r="P34" i="1" a="1"/>
  <c r="P34" i="1" s="1"/>
  <c r="Q34" i="1" a="1"/>
  <c r="Q34" i="1" s="1"/>
  <c r="P35" i="1" a="1"/>
  <c r="P35" i="1" s="1"/>
  <c r="Q35" i="1" a="1"/>
  <c r="Q35" i="1" s="1"/>
  <c r="P36" i="1" a="1"/>
  <c r="P36" i="1" s="1"/>
  <c r="Q36" i="1" a="1"/>
  <c r="Q36" i="1" s="1"/>
  <c r="P37" i="1" a="1"/>
  <c r="P37" i="1" s="1"/>
  <c r="Q37" i="1" a="1"/>
  <c r="Q37" i="1" s="1"/>
  <c r="P38" i="1" a="1"/>
  <c r="P38" i="1" s="1"/>
  <c r="Q38" i="1" a="1"/>
  <c r="Q38" i="1" s="1"/>
  <c r="P39" i="1" a="1"/>
  <c r="P39" i="1" s="1"/>
  <c r="Q39" i="1" a="1"/>
  <c r="Q39" i="1" s="1"/>
  <c r="P40" i="1" a="1"/>
  <c r="P40" i="1" s="1"/>
  <c r="Q40" i="1" a="1"/>
  <c r="Q40" i="1" s="1"/>
  <c r="P41" i="1" a="1"/>
  <c r="P41" i="1" s="1"/>
  <c r="Q41" i="1" a="1"/>
  <c r="Q41" i="1" s="1"/>
  <c r="P42" i="1" a="1"/>
  <c r="P42" i="1" s="1"/>
  <c r="Q42" i="1" a="1"/>
  <c r="Q42" i="1" s="1"/>
  <c r="P43" i="1" a="1"/>
  <c r="P43" i="1" s="1"/>
  <c r="Q43" i="1" a="1"/>
  <c r="Q43" i="1" s="1"/>
  <c r="P44" i="1" a="1"/>
  <c r="P44" i="1" s="1"/>
  <c r="Q44" i="1" a="1"/>
  <c r="Q44" i="1" s="1"/>
  <c r="P45" i="1" a="1"/>
  <c r="P45" i="1" s="1"/>
  <c r="Q45" i="1" a="1"/>
  <c r="Q45" i="1" s="1"/>
  <c r="P46" i="1" a="1"/>
  <c r="P46" i="1" s="1"/>
  <c r="Q46" i="1" a="1"/>
  <c r="Q46" i="1" s="1"/>
  <c r="P47" i="1" a="1"/>
  <c r="P47" i="1" s="1"/>
  <c r="Q47" i="1" a="1"/>
  <c r="Q47" i="1" s="1"/>
  <c r="P48" i="1" a="1"/>
  <c r="P48" i="1" s="1"/>
  <c r="Q48" i="1" a="1"/>
  <c r="Q48" i="1" s="1"/>
  <c r="P49" i="1" a="1"/>
  <c r="P49" i="1" s="1"/>
  <c r="Q49" i="1" a="1"/>
  <c r="Q49" i="1" s="1"/>
  <c r="P50" i="1" a="1"/>
  <c r="P50" i="1" s="1"/>
  <c r="Q50" i="1" a="1"/>
  <c r="Q50" i="1" s="1"/>
  <c r="P51" i="1" a="1"/>
  <c r="P51" i="1" s="1"/>
  <c r="Q51" i="1" a="1"/>
  <c r="Q51" i="1" s="1"/>
  <c r="P52" i="1" a="1"/>
  <c r="P52" i="1" s="1"/>
  <c r="Q52" i="1" a="1"/>
  <c r="Q52" i="1" s="1"/>
  <c r="P53" i="1" a="1"/>
  <c r="P53" i="1" s="1"/>
  <c r="Q53" i="1" a="1"/>
  <c r="Q53" i="1" s="1"/>
  <c r="P54" i="1" a="1"/>
  <c r="P54" i="1" s="1"/>
  <c r="Q54" i="1" a="1"/>
  <c r="Q54" i="1" s="1"/>
  <c r="P55" i="1" a="1"/>
  <c r="P55" i="1" s="1"/>
  <c r="Q55" i="1" a="1"/>
  <c r="Q55" i="1" s="1"/>
  <c r="P56" i="1" a="1"/>
  <c r="P56" i="1" s="1"/>
  <c r="Q56" i="1" a="1"/>
  <c r="Q56" i="1" s="1"/>
  <c r="P57" i="1" a="1"/>
  <c r="P57" i="1" s="1"/>
  <c r="Q57" i="1" a="1"/>
  <c r="Q57" i="1" s="1"/>
  <c r="P58" i="1" a="1"/>
  <c r="P58" i="1" s="1"/>
  <c r="Q58" i="1" a="1"/>
  <c r="Q58" i="1" s="1"/>
  <c r="P59" i="1" a="1"/>
  <c r="P59" i="1" s="1"/>
  <c r="Q59" i="1" a="1"/>
  <c r="Q59" i="1" s="1"/>
  <c r="P60" i="1" a="1"/>
  <c r="P60" i="1" s="1"/>
  <c r="Q60" i="1" a="1"/>
  <c r="Q60" i="1" s="1"/>
  <c r="P61" i="1" a="1"/>
  <c r="P61" i="1" s="1"/>
  <c r="Q61" i="1" a="1"/>
  <c r="Q61" i="1" s="1"/>
  <c r="P62" i="1" a="1"/>
  <c r="P62" i="1" s="1"/>
  <c r="Q62" i="1" a="1"/>
  <c r="Q62" i="1" s="1"/>
  <c r="P63" i="1" a="1"/>
  <c r="P63" i="1" s="1"/>
  <c r="Q63" i="1" a="1"/>
  <c r="Q63" i="1" s="1"/>
  <c r="P64" i="1" a="1"/>
  <c r="P64" i="1" s="1"/>
  <c r="Q64" i="1" a="1"/>
  <c r="Q64" i="1" s="1"/>
  <c r="P65" i="1" a="1"/>
  <c r="P65" i="1" s="1"/>
  <c r="Q65" i="1" a="1"/>
  <c r="Q65" i="1" s="1"/>
  <c r="P66" i="1" a="1"/>
  <c r="P66" i="1" s="1"/>
  <c r="Q66" i="1" a="1"/>
  <c r="Q66" i="1" s="1"/>
  <c r="P67" i="1" a="1"/>
  <c r="P67" i="1" s="1"/>
  <c r="Q67" i="1" a="1"/>
  <c r="Q67" i="1" s="1"/>
  <c r="P68" i="1" a="1"/>
  <c r="P68" i="1" s="1"/>
  <c r="Q68" i="1" a="1"/>
  <c r="Q68" i="1" s="1"/>
  <c r="P69" i="1" a="1"/>
  <c r="P69" i="1" s="1"/>
  <c r="Q69" i="1" a="1"/>
  <c r="Q69" i="1" s="1"/>
  <c r="P70" i="1" a="1"/>
  <c r="P70" i="1" s="1"/>
  <c r="Q70" i="1" a="1"/>
  <c r="Q70" i="1" s="1"/>
  <c r="P71" i="1" a="1"/>
  <c r="P71" i="1" s="1"/>
  <c r="Q71" i="1" a="1"/>
  <c r="Q71" i="1" s="1"/>
  <c r="P72" i="1" a="1"/>
  <c r="P72" i="1" s="1"/>
  <c r="Q72" i="1" a="1"/>
  <c r="Q72" i="1" s="1"/>
  <c r="P73" i="1" a="1"/>
  <c r="P73" i="1" s="1"/>
  <c r="Q73" i="1" a="1"/>
  <c r="Q73" i="1" s="1"/>
  <c r="P74" i="1" a="1"/>
  <c r="P74" i="1" s="1"/>
  <c r="Q74" i="1" a="1"/>
  <c r="Q74" i="1" s="1"/>
  <c r="P75" i="1" a="1"/>
  <c r="P75" i="1" s="1"/>
  <c r="Q75" i="1" a="1"/>
  <c r="Q75" i="1" s="1"/>
  <c r="P76" i="1" a="1"/>
  <c r="P76" i="1" s="1"/>
  <c r="Q76" i="1" a="1"/>
  <c r="Q76" i="1" s="1"/>
  <c r="P77" i="1" a="1"/>
  <c r="P77" i="1" s="1"/>
  <c r="Q77" i="1" a="1"/>
  <c r="Q77" i="1" s="1"/>
  <c r="Q3" i="1" a="1"/>
  <c r="Q3" i="1" s="1"/>
  <c r="M3" i="1" a="1"/>
  <c r="M3" i="1" s="1"/>
  <c r="L3" i="1" a="1"/>
  <c r="L3" i="1" s="1"/>
  <c r="P3" i="1" a="1"/>
  <c r="P3" i="1" s="1"/>
  <c r="O5" i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4" i="1"/>
  <c r="M5" i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M41" i="1" a="1"/>
  <c r="M41" i="1" s="1"/>
  <c r="M42" i="1" a="1"/>
  <c r="M42" i="1" s="1"/>
  <c r="M43" i="1" a="1"/>
  <c r="M43" i="1" s="1"/>
  <c r="M44" i="1" a="1"/>
  <c r="M44" i="1" s="1"/>
  <c r="M45" i="1" a="1"/>
  <c r="M45" i="1" s="1"/>
  <c r="M46" i="1" a="1"/>
  <c r="M46" i="1" s="1"/>
  <c r="M47" i="1" a="1"/>
  <c r="M47" i="1" s="1"/>
  <c r="M48" i="1" a="1"/>
  <c r="M48" i="1" s="1"/>
  <c r="M49" i="1" a="1"/>
  <c r="M49" i="1" s="1"/>
  <c r="M50" i="1" a="1"/>
  <c r="M50" i="1" s="1"/>
  <c r="M51" i="1" a="1"/>
  <c r="M51" i="1" s="1"/>
  <c r="M52" i="1" a="1"/>
  <c r="M52" i="1" s="1"/>
  <c r="M53" i="1" a="1"/>
  <c r="M53" i="1" s="1"/>
  <c r="M54" i="1" a="1"/>
  <c r="M54" i="1" s="1"/>
  <c r="M55" i="1" a="1"/>
  <c r="M55" i="1" s="1"/>
  <c r="M56" i="1" a="1"/>
  <c r="M56" i="1" s="1"/>
  <c r="M57" i="1" a="1"/>
  <c r="M57" i="1" s="1"/>
  <c r="M58" i="1" a="1"/>
  <c r="M58" i="1" s="1"/>
  <c r="M59" i="1" a="1"/>
  <c r="M59" i="1" s="1"/>
  <c r="M60" i="1" a="1"/>
  <c r="M60" i="1" s="1"/>
  <c r="M61" i="1" a="1"/>
  <c r="M61" i="1" s="1"/>
  <c r="M62" i="1" a="1"/>
  <c r="M62" i="1" s="1"/>
  <c r="M63" i="1" a="1"/>
  <c r="M63" i="1" s="1"/>
  <c r="M64" i="1" a="1"/>
  <c r="M64" i="1" s="1"/>
  <c r="M65" i="1" a="1"/>
  <c r="M65" i="1" s="1"/>
  <c r="M66" i="1" a="1"/>
  <c r="M66" i="1" s="1"/>
  <c r="M67" i="1" a="1"/>
  <c r="M67" i="1" s="1"/>
  <c r="M68" i="1" a="1"/>
  <c r="M68" i="1" s="1"/>
  <c r="M69" i="1" a="1"/>
  <c r="M69" i="1" s="1"/>
  <c r="M70" i="1" a="1"/>
  <c r="M70" i="1" s="1"/>
  <c r="M71" i="1" a="1"/>
  <c r="M71" i="1" s="1"/>
  <c r="M72" i="1" a="1"/>
  <c r="M72" i="1" s="1"/>
  <c r="M73" i="1" a="1"/>
  <c r="M73" i="1" s="1"/>
  <c r="M74" i="1" a="1"/>
  <c r="M74" i="1" s="1"/>
  <c r="M75" i="1" a="1"/>
  <c r="M75" i="1" s="1"/>
  <c r="M76" i="1" a="1"/>
  <c r="M76" i="1" s="1"/>
  <c r="M77" i="1" a="1"/>
  <c r="M77" i="1" s="1"/>
  <c r="M4" i="1" a="1"/>
  <c r="M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4" i="1" a="1"/>
  <c r="L4" i="1" s="1"/>
  <c r="H4" i="1" a="1"/>
  <c r="H4" i="1" s="1"/>
  <c r="K5" i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4" i="1"/>
  <c r="H32" i="1" a="1"/>
  <c r="H32" i="1" s="1"/>
  <c r="H5" i="1" a="1"/>
  <c r="H5" i="1" s="1"/>
  <c r="D4" i="6" s="1"/>
  <c r="J5" i="4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I4" i="6" l="1"/>
  <c r="N5" i="4" s="1"/>
  <c r="D3" i="6"/>
  <c r="J4" i="4" s="1"/>
  <c r="E3" i="6"/>
  <c r="J5" i="6"/>
  <c r="Y4" i="6"/>
  <c r="AD5" i="6"/>
  <c r="I5" i="6"/>
  <c r="N6" i="4" s="1"/>
  <c r="E4" i="6"/>
  <c r="J4" i="6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4" i="1"/>
  <c r="C4" i="1"/>
  <c r="D4" i="1"/>
  <c r="E4" i="1"/>
  <c r="C5" i="1"/>
  <c r="D5" i="1"/>
  <c r="E5" i="1"/>
  <c r="C6" i="1"/>
  <c r="D6" i="1"/>
  <c r="E6" i="1"/>
  <c r="C7" i="1"/>
  <c r="D7" i="1"/>
  <c r="E7" i="1"/>
  <c r="C8" i="1"/>
  <c r="D8" i="1"/>
  <c r="E8" i="1"/>
  <c r="C9" i="1"/>
  <c r="D9" i="1"/>
  <c r="E9" i="1"/>
  <c r="C10" i="1"/>
  <c r="D10" i="1"/>
  <c r="E10" i="1"/>
  <c r="C11" i="1"/>
  <c r="D11" i="1"/>
  <c r="E11" i="1"/>
  <c r="C12" i="1"/>
  <c r="D12" i="1"/>
  <c r="E12" i="1"/>
  <c r="C13" i="1"/>
  <c r="D13" i="1"/>
  <c r="E13" i="1"/>
  <c r="C14" i="1"/>
  <c r="D14" i="1"/>
  <c r="E14" i="1"/>
  <c r="C15" i="1"/>
  <c r="D15" i="1"/>
  <c r="E15" i="1"/>
  <c r="C16" i="1"/>
  <c r="D16" i="1"/>
  <c r="E16" i="1"/>
  <c r="C17" i="1"/>
  <c r="D17" i="1"/>
  <c r="E17" i="1"/>
  <c r="C18" i="1"/>
  <c r="D18" i="1"/>
  <c r="E18" i="1"/>
  <c r="C19" i="1"/>
  <c r="D19" i="1"/>
  <c r="E19" i="1"/>
  <c r="C20" i="1"/>
  <c r="D20" i="1"/>
  <c r="E20" i="1"/>
  <c r="C21" i="1"/>
  <c r="D21" i="1"/>
  <c r="E21" i="1"/>
  <c r="C22" i="1"/>
  <c r="D22" i="1"/>
  <c r="E22" i="1"/>
  <c r="C23" i="1"/>
  <c r="D23" i="1"/>
  <c r="E23" i="1"/>
  <c r="C24" i="1"/>
  <c r="D24" i="1"/>
  <c r="E24" i="1"/>
  <c r="C25" i="1"/>
  <c r="D25" i="1"/>
  <c r="E25" i="1"/>
  <c r="C26" i="1"/>
  <c r="D26" i="1"/>
  <c r="E26" i="1"/>
  <c r="C27" i="1"/>
  <c r="D27" i="1"/>
  <c r="E27" i="1"/>
  <c r="C28" i="1"/>
  <c r="D28" i="1"/>
  <c r="E28" i="1"/>
  <c r="C29" i="1"/>
  <c r="D29" i="1"/>
  <c r="E29" i="1"/>
  <c r="C30" i="1"/>
  <c r="D30" i="1"/>
  <c r="E30" i="1"/>
  <c r="C31" i="1"/>
  <c r="D31" i="1"/>
  <c r="E31" i="1"/>
  <c r="C32" i="1"/>
  <c r="D32" i="1"/>
  <c r="E32" i="1"/>
  <c r="C33" i="1"/>
  <c r="D33" i="1"/>
  <c r="E33" i="1"/>
  <c r="C34" i="1"/>
  <c r="D34" i="1"/>
  <c r="E34" i="1"/>
  <c r="C35" i="1"/>
  <c r="D35" i="1"/>
  <c r="E35" i="1"/>
  <c r="C36" i="1"/>
  <c r="D36" i="1"/>
  <c r="E36" i="1"/>
  <c r="C37" i="1"/>
  <c r="D37" i="1"/>
  <c r="E37" i="1"/>
  <c r="C38" i="1"/>
  <c r="D38" i="1"/>
  <c r="E38" i="1"/>
  <c r="C39" i="1"/>
  <c r="D39" i="1"/>
  <c r="E39" i="1"/>
  <c r="C40" i="1"/>
  <c r="D40" i="1"/>
  <c r="E40" i="1"/>
  <c r="C41" i="1"/>
  <c r="D41" i="1"/>
  <c r="E41" i="1"/>
  <c r="C42" i="1"/>
  <c r="D42" i="1"/>
  <c r="E42" i="1"/>
  <c r="C43" i="1"/>
  <c r="D43" i="1"/>
  <c r="E43" i="1"/>
  <c r="C44" i="1"/>
  <c r="D44" i="1"/>
  <c r="E44" i="1"/>
  <c r="C45" i="1"/>
  <c r="D45" i="1"/>
  <c r="E45" i="1"/>
  <c r="C46" i="1"/>
  <c r="D46" i="1"/>
  <c r="E46" i="1"/>
  <c r="C47" i="1"/>
  <c r="D47" i="1"/>
  <c r="E47" i="1"/>
  <c r="C48" i="1"/>
  <c r="D48" i="1"/>
  <c r="E48" i="1"/>
  <c r="C49" i="1"/>
  <c r="D49" i="1"/>
  <c r="E49" i="1"/>
  <c r="C50" i="1"/>
  <c r="D50" i="1"/>
  <c r="E50" i="1"/>
  <c r="C51" i="1"/>
  <c r="D51" i="1"/>
  <c r="E51" i="1"/>
  <c r="C52" i="1"/>
  <c r="D52" i="1"/>
  <c r="E52" i="1"/>
  <c r="C53" i="1"/>
  <c r="D53" i="1"/>
  <c r="E53" i="1"/>
  <c r="C54" i="1"/>
  <c r="D54" i="1"/>
  <c r="E54" i="1"/>
  <c r="C55" i="1"/>
  <c r="D55" i="1"/>
  <c r="E55" i="1"/>
  <c r="C56" i="1"/>
  <c r="D56" i="1"/>
  <c r="E56" i="1"/>
  <c r="C57" i="1"/>
  <c r="D57" i="1"/>
  <c r="E57" i="1"/>
  <c r="C58" i="1"/>
  <c r="D58" i="1"/>
  <c r="E58" i="1"/>
  <c r="C59" i="1"/>
  <c r="D59" i="1"/>
  <c r="E59" i="1"/>
  <c r="C60" i="1"/>
  <c r="D60" i="1"/>
  <c r="E60" i="1"/>
  <c r="C61" i="1"/>
  <c r="D61" i="1"/>
  <c r="E61" i="1"/>
  <c r="C62" i="1"/>
  <c r="D62" i="1"/>
  <c r="E62" i="1"/>
  <c r="C63" i="1"/>
  <c r="D63" i="1"/>
  <c r="E63" i="1"/>
  <c r="C64" i="1"/>
  <c r="D64" i="1"/>
  <c r="E64" i="1"/>
  <c r="C65" i="1"/>
  <c r="D65" i="1"/>
  <c r="E65" i="1"/>
  <c r="C66" i="1"/>
  <c r="D66" i="1"/>
  <c r="E66" i="1"/>
  <c r="C67" i="1"/>
  <c r="D67" i="1"/>
  <c r="E67" i="1"/>
  <c r="C68" i="1"/>
  <c r="D68" i="1"/>
  <c r="E68" i="1"/>
  <c r="C69" i="1"/>
  <c r="D69" i="1"/>
  <c r="E69" i="1"/>
  <c r="C70" i="1"/>
  <c r="D70" i="1"/>
  <c r="E70" i="1"/>
  <c r="C71" i="1"/>
  <c r="D71" i="1"/>
  <c r="E71" i="1"/>
  <c r="C72" i="1"/>
  <c r="D72" i="1"/>
  <c r="E72" i="1"/>
  <c r="C73" i="1"/>
  <c r="D73" i="1"/>
  <c r="E73" i="1"/>
  <c r="C74" i="1"/>
  <c r="D74" i="1"/>
  <c r="E74" i="1"/>
  <c r="C75" i="1"/>
  <c r="D75" i="1"/>
  <c r="E75" i="1"/>
  <c r="C76" i="1"/>
  <c r="D76" i="1"/>
  <c r="E76" i="1"/>
  <c r="C77" i="1"/>
  <c r="D77" i="1"/>
  <c r="E77" i="1"/>
  <c r="C78" i="1"/>
  <c r="D78" i="1"/>
  <c r="E78" i="1"/>
  <c r="C79" i="1"/>
  <c r="D79" i="1"/>
  <c r="E79" i="1"/>
  <c r="C80" i="1"/>
  <c r="D80" i="1"/>
  <c r="E80" i="1"/>
  <c r="C81" i="1"/>
  <c r="D81" i="1"/>
  <c r="E81" i="1"/>
  <c r="C82" i="1"/>
  <c r="D82" i="1"/>
  <c r="E82" i="1"/>
  <c r="C83" i="1"/>
  <c r="D83" i="1"/>
  <c r="E83" i="1"/>
  <c r="C84" i="1"/>
  <c r="D84" i="1"/>
  <c r="E84" i="1"/>
  <c r="C85" i="1"/>
  <c r="D85" i="1"/>
  <c r="E85" i="1"/>
  <c r="C86" i="1"/>
  <c r="D86" i="1"/>
  <c r="E86" i="1"/>
  <c r="C87" i="1"/>
  <c r="D87" i="1"/>
  <c r="E87" i="1"/>
  <c r="C88" i="1"/>
  <c r="D88" i="1"/>
  <c r="E88" i="1"/>
  <c r="C89" i="1"/>
  <c r="D89" i="1"/>
  <c r="E89" i="1"/>
  <c r="C90" i="1"/>
  <c r="D90" i="1"/>
  <c r="E90" i="1"/>
  <c r="C91" i="1"/>
  <c r="D91" i="1"/>
  <c r="E91" i="1"/>
  <c r="C92" i="1"/>
  <c r="D92" i="1"/>
  <c r="E92" i="1"/>
  <c r="C93" i="1"/>
  <c r="D93" i="1"/>
  <c r="E93" i="1"/>
  <c r="C94" i="1"/>
  <c r="D94" i="1"/>
  <c r="E94" i="1"/>
  <c r="C95" i="1"/>
  <c r="D95" i="1"/>
  <c r="E95" i="1"/>
  <c r="C96" i="1"/>
  <c r="D96" i="1"/>
  <c r="E96" i="1"/>
  <c r="C97" i="1"/>
  <c r="D97" i="1"/>
  <c r="E97" i="1"/>
  <c r="C98" i="1"/>
  <c r="D98" i="1"/>
  <c r="E98" i="1"/>
  <c r="C99" i="1"/>
  <c r="D99" i="1"/>
  <c r="E99" i="1"/>
  <c r="C100" i="1"/>
  <c r="D100" i="1"/>
  <c r="E100" i="1"/>
  <c r="C101" i="1"/>
  <c r="D101" i="1"/>
  <c r="E101" i="1"/>
  <c r="C102" i="1"/>
  <c r="D102" i="1"/>
  <c r="E102" i="1"/>
  <c r="C103" i="1"/>
  <c r="D103" i="1"/>
  <c r="E103" i="1"/>
  <c r="C104" i="1"/>
  <c r="D104" i="1"/>
  <c r="E104" i="1"/>
  <c r="C105" i="1"/>
  <c r="D105" i="1"/>
  <c r="E105" i="1"/>
  <c r="C106" i="1"/>
  <c r="D106" i="1"/>
  <c r="E106" i="1"/>
  <c r="C107" i="1"/>
  <c r="D107" i="1"/>
  <c r="E107" i="1"/>
  <c r="C108" i="1"/>
  <c r="D108" i="1"/>
  <c r="E108" i="1"/>
  <c r="C109" i="1"/>
  <c r="D109" i="1"/>
  <c r="E109" i="1"/>
  <c r="C110" i="1"/>
  <c r="D110" i="1"/>
  <c r="E110" i="1"/>
  <c r="C111" i="1"/>
  <c r="D111" i="1"/>
  <c r="E111" i="1"/>
  <c r="C112" i="1"/>
  <c r="D112" i="1"/>
  <c r="E112" i="1"/>
  <c r="C113" i="1"/>
  <c r="D113" i="1"/>
  <c r="E113" i="1"/>
  <c r="C114" i="1"/>
  <c r="D114" i="1"/>
  <c r="E114" i="1"/>
  <c r="C115" i="1"/>
  <c r="D115" i="1"/>
  <c r="E115" i="1"/>
  <c r="C116" i="1"/>
  <c r="D116" i="1"/>
  <c r="E116" i="1"/>
  <c r="C117" i="1"/>
  <c r="D117" i="1"/>
  <c r="E117" i="1"/>
  <c r="C118" i="1"/>
  <c r="D118" i="1"/>
  <c r="E118" i="1"/>
  <c r="C119" i="1"/>
  <c r="D119" i="1"/>
  <c r="E119" i="1"/>
  <c r="C120" i="1"/>
  <c r="D120" i="1"/>
  <c r="E120" i="1"/>
  <c r="C121" i="1"/>
  <c r="D121" i="1"/>
  <c r="E121" i="1"/>
  <c r="C122" i="1"/>
  <c r="D122" i="1"/>
  <c r="E122" i="1"/>
  <c r="C123" i="1"/>
  <c r="D123" i="1"/>
  <c r="E123" i="1"/>
  <c r="C124" i="1"/>
  <c r="D124" i="1"/>
  <c r="E124" i="1"/>
  <c r="C125" i="1"/>
  <c r="D125" i="1"/>
  <c r="E125" i="1"/>
  <c r="C126" i="1"/>
  <c r="D126" i="1"/>
  <c r="E126" i="1"/>
  <c r="C127" i="1"/>
  <c r="D127" i="1"/>
  <c r="E127" i="1"/>
  <c r="C128" i="1"/>
  <c r="D128" i="1"/>
  <c r="E128" i="1"/>
  <c r="C129" i="1"/>
  <c r="D129" i="1"/>
  <c r="E129" i="1"/>
  <c r="C130" i="1"/>
  <c r="D130" i="1"/>
  <c r="E130" i="1"/>
  <c r="C131" i="1"/>
  <c r="D131" i="1"/>
  <c r="E131" i="1"/>
  <c r="C132" i="1"/>
  <c r="D132" i="1"/>
  <c r="E132" i="1"/>
  <c r="C133" i="1"/>
  <c r="D133" i="1"/>
  <c r="E133" i="1"/>
  <c r="C134" i="1"/>
  <c r="D134" i="1"/>
  <c r="E134" i="1"/>
  <c r="C135" i="1"/>
  <c r="D135" i="1"/>
  <c r="E135" i="1"/>
  <c r="C136" i="1"/>
  <c r="D136" i="1"/>
  <c r="E136" i="1"/>
  <c r="C137" i="1"/>
  <c r="D137" i="1"/>
  <c r="E137" i="1"/>
  <c r="C138" i="1"/>
  <c r="D138" i="1"/>
  <c r="E138" i="1"/>
  <c r="C139" i="1"/>
  <c r="D139" i="1"/>
  <c r="E139" i="1"/>
  <c r="C140" i="1"/>
  <c r="D140" i="1"/>
  <c r="E140" i="1"/>
  <c r="C141" i="1"/>
  <c r="D141" i="1"/>
  <c r="E141" i="1"/>
  <c r="C142" i="1"/>
  <c r="D142" i="1"/>
  <c r="E142" i="1"/>
  <c r="C143" i="1"/>
  <c r="D143" i="1"/>
  <c r="E143" i="1"/>
  <c r="C144" i="1"/>
  <c r="D144" i="1"/>
  <c r="E144" i="1"/>
  <c r="C145" i="1"/>
  <c r="D145" i="1"/>
  <c r="E145" i="1"/>
  <c r="C146" i="1"/>
  <c r="D146" i="1"/>
  <c r="E146" i="1"/>
  <c r="C147" i="1"/>
  <c r="D147" i="1"/>
  <c r="E147" i="1"/>
  <c r="C148" i="1"/>
  <c r="D148" i="1"/>
  <c r="E148" i="1"/>
  <c r="C149" i="1"/>
  <c r="D149" i="1"/>
  <c r="E149" i="1"/>
  <c r="C150" i="1"/>
  <c r="D150" i="1"/>
  <c r="E150" i="1"/>
  <c r="C151" i="1"/>
  <c r="D151" i="1"/>
  <c r="E151" i="1"/>
  <c r="C152" i="1"/>
  <c r="D152" i="1"/>
  <c r="E152" i="1"/>
  <c r="C153" i="1"/>
  <c r="D153" i="1"/>
  <c r="E153" i="1"/>
  <c r="C154" i="1"/>
  <c r="D154" i="1"/>
  <c r="E154" i="1"/>
  <c r="C155" i="1"/>
  <c r="D155" i="1"/>
  <c r="E155" i="1"/>
  <c r="C156" i="1"/>
  <c r="D156" i="1"/>
  <c r="E156" i="1"/>
  <c r="C157" i="1"/>
  <c r="D157" i="1"/>
  <c r="E157" i="1"/>
  <c r="C158" i="1"/>
  <c r="D158" i="1"/>
  <c r="E158" i="1"/>
  <c r="C159" i="1"/>
  <c r="D159" i="1"/>
  <c r="E159" i="1"/>
  <c r="C160" i="1"/>
  <c r="D160" i="1"/>
  <c r="E160" i="1"/>
  <c r="C161" i="1"/>
  <c r="D161" i="1"/>
  <c r="E161" i="1"/>
  <c r="C162" i="1"/>
  <c r="D162" i="1"/>
  <c r="E162" i="1"/>
  <c r="C163" i="1"/>
  <c r="D163" i="1"/>
  <c r="E163" i="1"/>
  <c r="C164" i="1"/>
  <c r="D164" i="1"/>
  <c r="E164" i="1"/>
  <c r="C165" i="1"/>
  <c r="D165" i="1"/>
  <c r="E165" i="1"/>
  <c r="C166" i="1"/>
  <c r="D166" i="1"/>
  <c r="E166" i="1"/>
  <c r="C167" i="1"/>
  <c r="D167" i="1"/>
  <c r="E167" i="1"/>
  <c r="C168" i="1"/>
  <c r="D168" i="1"/>
  <c r="E168" i="1"/>
  <c r="C169" i="1"/>
  <c r="D169" i="1"/>
  <c r="E169" i="1"/>
  <c r="C170" i="1"/>
  <c r="D170" i="1"/>
  <c r="E170" i="1"/>
  <c r="C171" i="1"/>
  <c r="D171" i="1"/>
  <c r="E171" i="1"/>
  <c r="C172" i="1"/>
  <c r="D172" i="1"/>
  <c r="E172" i="1"/>
  <c r="C173" i="1"/>
  <c r="D173" i="1"/>
  <c r="E173" i="1"/>
  <c r="C174" i="1"/>
  <c r="D174" i="1"/>
  <c r="E174" i="1"/>
  <c r="C175" i="1"/>
  <c r="D175" i="1"/>
  <c r="E175" i="1"/>
  <c r="C176" i="1"/>
  <c r="D176" i="1"/>
  <c r="E176" i="1"/>
  <c r="C177" i="1"/>
  <c r="D177" i="1"/>
  <c r="E177" i="1"/>
  <c r="C178" i="1"/>
  <c r="D178" i="1"/>
  <c r="E178" i="1"/>
  <c r="C179" i="1"/>
  <c r="D179" i="1"/>
  <c r="E179" i="1"/>
  <c r="C180" i="1"/>
  <c r="D180" i="1"/>
  <c r="E180" i="1"/>
  <c r="C181" i="1"/>
  <c r="D181" i="1"/>
  <c r="E181" i="1"/>
  <c r="C182" i="1"/>
  <c r="D182" i="1"/>
  <c r="E182" i="1"/>
  <c r="C183" i="1"/>
  <c r="D183" i="1"/>
  <c r="E183" i="1"/>
  <c r="C184" i="1"/>
  <c r="D184" i="1"/>
  <c r="E184" i="1"/>
  <c r="C185" i="1"/>
  <c r="D185" i="1"/>
  <c r="E185" i="1"/>
  <c r="C186" i="1"/>
  <c r="D186" i="1"/>
  <c r="E186" i="1"/>
  <c r="C187" i="1"/>
  <c r="D187" i="1"/>
  <c r="E187" i="1"/>
  <c r="C188" i="1"/>
  <c r="D188" i="1"/>
  <c r="E188" i="1"/>
  <c r="C189" i="1"/>
  <c r="D189" i="1"/>
  <c r="E189" i="1"/>
  <c r="C190" i="1"/>
  <c r="D190" i="1"/>
  <c r="E190" i="1"/>
  <c r="C191" i="1"/>
  <c r="D191" i="1"/>
  <c r="E191" i="1"/>
  <c r="C192" i="1"/>
  <c r="D192" i="1"/>
  <c r="E192" i="1"/>
  <c r="C193" i="1"/>
  <c r="D193" i="1"/>
  <c r="E193" i="1"/>
  <c r="C194" i="1"/>
  <c r="D194" i="1"/>
  <c r="E194" i="1"/>
  <c r="C195" i="1"/>
  <c r="D195" i="1"/>
  <c r="E195" i="1"/>
  <c r="C196" i="1"/>
  <c r="D196" i="1"/>
  <c r="E196" i="1"/>
  <c r="C197" i="1"/>
  <c r="D197" i="1"/>
  <c r="E197" i="1"/>
  <c r="C198" i="1"/>
  <c r="D198" i="1"/>
  <c r="E198" i="1"/>
  <c r="C199" i="1"/>
  <c r="D199" i="1"/>
  <c r="E199" i="1"/>
  <c r="C200" i="1"/>
  <c r="D200" i="1"/>
  <c r="E200" i="1"/>
  <c r="C201" i="1"/>
  <c r="D201" i="1"/>
  <c r="E201" i="1"/>
  <c r="C202" i="1"/>
  <c r="D202" i="1"/>
  <c r="E202" i="1"/>
  <c r="C203" i="1"/>
  <c r="D203" i="1"/>
  <c r="E203" i="1"/>
  <c r="C204" i="1"/>
  <c r="D204" i="1"/>
  <c r="E204" i="1"/>
  <c r="C205" i="1"/>
  <c r="D205" i="1"/>
  <c r="E205" i="1"/>
  <c r="C206" i="1"/>
  <c r="D206" i="1"/>
  <c r="E206" i="1"/>
  <c r="C207" i="1"/>
  <c r="D207" i="1"/>
  <c r="E207" i="1"/>
  <c r="C208" i="1"/>
  <c r="D208" i="1"/>
  <c r="E208" i="1"/>
  <c r="C209" i="1"/>
  <c r="D209" i="1"/>
  <c r="E209" i="1"/>
  <c r="C210" i="1"/>
  <c r="D210" i="1"/>
  <c r="E210" i="1"/>
  <c r="C211" i="1"/>
  <c r="D211" i="1"/>
  <c r="E211" i="1"/>
  <c r="C212" i="1"/>
  <c r="D212" i="1"/>
  <c r="E212" i="1"/>
  <c r="C213" i="1"/>
  <c r="D213" i="1"/>
  <c r="E213" i="1"/>
  <c r="C214" i="1"/>
  <c r="D214" i="1"/>
  <c r="E214" i="1"/>
  <c r="C215" i="1"/>
  <c r="D215" i="1"/>
  <c r="E215" i="1"/>
  <c r="C216" i="1"/>
  <c r="D216" i="1"/>
  <c r="E216" i="1"/>
  <c r="C217" i="1"/>
  <c r="D217" i="1"/>
  <c r="E217" i="1"/>
  <c r="C218" i="1"/>
  <c r="D218" i="1"/>
  <c r="E218" i="1"/>
  <c r="C219" i="1"/>
  <c r="D219" i="1"/>
  <c r="E219" i="1"/>
  <c r="C220" i="1"/>
  <c r="D220" i="1"/>
  <c r="E220" i="1"/>
  <c r="C221" i="1"/>
  <c r="D221" i="1"/>
  <c r="E221" i="1"/>
  <c r="C222" i="1"/>
  <c r="D222" i="1"/>
  <c r="E222" i="1"/>
  <c r="C223" i="1"/>
  <c r="D223" i="1"/>
  <c r="E223" i="1"/>
  <c r="C224" i="1"/>
  <c r="D224" i="1"/>
  <c r="E224" i="1"/>
  <c r="C225" i="1"/>
  <c r="D225" i="1"/>
  <c r="E225" i="1"/>
  <c r="C226" i="1"/>
  <c r="D226" i="1"/>
  <c r="E226" i="1"/>
  <c r="C227" i="1"/>
  <c r="D227" i="1"/>
  <c r="E227" i="1"/>
  <c r="C228" i="1"/>
  <c r="D228" i="1"/>
  <c r="E228" i="1"/>
  <c r="C229" i="1"/>
  <c r="D229" i="1"/>
  <c r="E229" i="1"/>
  <c r="C230" i="1"/>
  <c r="D230" i="1"/>
  <c r="E230" i="1"/>
  <c r="C231" i="1"/>
  <c r="D231" i="1"/>
  <c r="E231" i="1"/>
  <c r="C232" i="1"/>
  <c r="D232" i="1"/>
  <c r="E232" i="1"/>
  <c r="C233" i="1"/>
  <c r="D233" i="1"/>
  <c r="E233" i="1"/>
  <c r="C234" i="1"/>
  <c r="D234" i="1"/>
  <c r="E234" i="1"/>
  <c r="C235" i="1"/>
  <c r="D235" i="1"/>
  <c r="E235" i="1"/>
  <c r="C236" i="1"/>
  <c r="D236" i="1"/>
  <c r="E236" i="1"/>
  <c r="C237" i="1"/>
  <c r="D237" i="1"/>
  <c r="E237" i="1"/>
  <c r="C238" i="1"/>
  <c r="D238" i="1"/>
  <c r="E238" i="1"/>
  <c r="C239" i="1"/>
  <c r="D239" i="1"/>
  <c r="E239" i="1"/>
  <c r="C240" i="1"/>
  <c r="D240" i="1"/>
  <c r="E240" i="1"/>
  <c r="C241" i="1"/>
  <c r="D241" i="1"/>
  <c r="E241" i="1"/>
  <c r="C242" i="1"/>
  <c r="D242" i="1"/>
  <c r="E242" i="1"/>
  <c r="C243" i="1"/>
  <c r="D243" i="1"/>
  <c r="E243" i="1"/>
  <c r="C244" i="1"/>
  <c r="D244" i="1"/>
  <c r="E244" i="1"/>
  <c r="C245" i="1"/>
  <c r="D245" i="1"/>
  <c r="E245" i="1"/>
  <c r="C246" i="1"/>
  <c r="D246" i="1"/>
  <c r="E246" i="1"/>
  <c r="C247" i="1"/>
  <c r="D247" i="1"/>
  <c r="E247" i="1"/>
  <c r="C248" i="1"/>
  <c r="D248" i="1"/>
  <c r="E248" i="1"/>
  <c r="C249" i="1"/>
  <c r="D249" i="1"/>
  <c r="E249" i="1"/>
  <c r="C250" i="1"/>
  <c r="D250" i="1"/>
  <c r="E250" i="1"/>
  <c r="C251" i="1"/>
  <c r="D251" i="1"/>
  <c r="E251" i="1"/>
  <c r="C252" i="1"/>
  <c r="D252" i="1"/>
  <c r="E252" i="1"/>
  <c r="C253" i="1"/>
  <c r="D253" i="1"/>
  <c r="E253" i="1"/>
  <c r="C254" i="1"/>
  <c r="D254" i="1"/>
  <c r="E254" i="1"/>
  <c r="C255" i="1"/>
  <c r="D255" i="1"/>
  <c r="E255" i="1"/>
  <c r="C256" i="1"/>
  <c r="D256" i="1"/>
  <c r="E256" i="1"/>
  <c r="C257" i="1"/>
  <c r="D257" i="1"/>
  <c r="E257" i="1"/>
  <c r="C258" i="1"/>
  <c r="D258" i="1"/>
  <c r="E258" i="1"/>
  <c r="C259" i="1"/>
  <c r="D259" i="1"/>
  <c r="E259" i="1"/>
  <c r="C260" i="1"/>
  <c r="D260" i="1"/>
  <c r="E260" i="1"/>
  <c r="C261" i="1"/>
  <c r="D261" i="1"/>
  <c r="E261" i="1"/>
  <c r="C262" i="1"/>
  <c r="D262" i="1"/>
  <c r="E262" i="1"/>
  <c r="C263" i="1"/>
  <c r="D263" i="1"/>
  <c r="E263" i="1"/>
  <c r="C264" i="1"/>
  <c r="D264" i="1"/>
  <c r="E264" i="1"/>
  <c r="C265" i="1"/>
  <c r="D265" i="1"/>
  <c r="E265" i="1"/>
  <c r="C266" i="1"/>
  <c r="D266" i="1"/>
  <c r="E266" i="1"/>
  <c r="C267" i="1"/>
  <c r="D267" i="1"/>
  <c r="E267" i="1"/>
  <c r="C268" i="1"/>
  <c r="D268" i="1"/>
  <c r="E268" i="1"/>
  <c r="C269" i="1"/>
  <c r="D269" i="1"/>
  <c r="E269" i="1"/>
  <c r="C270" i="1"/>
  <c r="D270" i="1"/>
  <c r="E270" i="1"/>
  <c r="C271" i="1"/>
  <c r="D271" i="1"/>
  <c r="E271" i="1"/>
  <c r="C272" i="1"/>
  <c r="D272" i="1"/>
  <c r="E272" i="1"/>
  <c r="C273" i="1"/>
  <c r="D273" i="1"/>
  <c r="E273" i="1"/>
  <c r="C274" i="1"/>
  <c r="D274" i="1"/>
  <c r="E274" i="1"/>
  <c r="C275" i="1"/>
  <c r="D275" i="1"/>
  <c r="E275" i="1"/>
  <c r="C276" i="1"/>
  <c r="D276" i="1"/>
  <c r="E276" i="1"/>
  <c r="C277" i="1"/>
  <c r="D277" i="1"/>
  <c r="E277" i="1"/>
  <c r="C278" i="1"/>
  <c r="D278" i="1"/>
  <c r="E278" i="1"/>
  <c r="C279" i="1"/>
  <c r="D279" i="1"/>
  <c r="E279" i="1"/>
  <c r="C280" i="1"/>
  <c r="D280" i="1"/>
  <c r="E280" i="1"/>
  <c r="C281" i="1"/>
  <c r="D281" i="1"/>
  <c r="E281" i="1"/>
  <c r="C282" i="1"/>
  <c r="D282" i="1"/>
  <c r="E282" i="1"/>
  <c r="C283" i="1"/>
  <c r="D283" i="1"/>
  <c r="E283" i="1"/>
  <c r="C284" i="1"/>
  <c r="D284" i="1"/>
  <c r="E284" i="1"/>
  <c r="C285" i="1"/>
  <c r="D285" i="1"/>
  <c r="E285" i="1"/>
  <c r="C286" i="1"/>
  <c r="D286" i="1"/>
  <c r="E286" i="1"/>
  <c r="C287" i="1"/>
  <c r="D287" i="1"/>
  <c r="E287" i="1"/>
  <c r="C288" i="1"/>
  <c r="D288" i="1"/>
  <c r="E288" i="1"/>
  <c r="C289" i="1"/>
  <c r="D289" i="1"/>
  <c r="E289" i="1"/>
  <c r="C290" i="1"/>
  <c r="D290" i="1"/>
  <c r="E290" i="1"/>
  <c r="C291" i="1"/>
  <c r="D291" i="1"/>
  <c r="E291" i="1"/>
  <c r="C292" i="1"/>
  <c r="D292" i="1"/>
  <c r="E292" i="1"/>
  <c r="C293" i="1"/>
  <c r="D293" i="1"/>
  <c r="E293" i="1"/>
  <c r="C294" i="1"/>
  <c r="D294" i="1"/>
  <c r="E294" i="1"/>
  <c r="C295" i="1"/>
  <c r="D295" i="1"/>
  <c r="E295" i="1"/>
  <c r="C296" i="1"/>
  <c r="D296" i="1"/>
  <c r="E296" i="1"/>
  <c r="C297" i="1"/>
  <c r="D297" i="1"/>
  <c r="E297" i="1"/>
  <c r="C298" i="1"/>
  <c r="D298" i="1"/>
  <c r="E298" i="1"/>
  <c r="C299" i="1"/>
  <c r="D299" i="1"/>
  <c r="E299" i="1"/>
  <c r="C300" i="1"/>
  <c r="D300" i="1"/>
  <c r="E300" i="1"/>
  <c r="C301" i="1"/>
  <c r="D301" i="1"/>
  <c r="E301" i="1"/>
  <c r="C302" i="1"/>
  <c r="D302" i="1"/>
  <c r="E302" i="1"/>
  <c r="E3" i="1"/>
  <c r="I6" i="1" s="1" a="1"/>
  <c r="I6" i="1" s="1"/>
  <c r="D3" i="1"/>
  <c r="C3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5" i="3"/>
  <c r="F11" i="3"/>
  <c r="F6" i="3"/>
  <c r="F5" i="3"/>
  <c r="F10" i="3"/>
  <c r="F9" i="3"/>
  <c r="F8" i="3"/>
  <c r="F7" i="3"/>
  <c r="F4" i="3"/>
  <c r="I13" i="1" l="1" a="1"/>
  <c r="I13" i="1" s="1"/>
  <c r="I31" i="1" a="1"/>
  <c r="I31" i="1" s="1"/>
  <c r="I24" i="1" a="1"/>
  <c r="I24" i="1" s="1"/>
  <c r="I10" i="1" a="1"/>
  <c r="I10" i="1" s="1"/>
  <c r="I7" i="1" a="1"/>
  <c r="I7" i="1" s="1"/>
  <c r="I27" i="1" a="1"/>
  <c r="I27" i="1" s="1"/>
  <c r="I30" i="1" a="1"/>
  <c r="I30" i="1" s="1"/>
  <c r="I16" i="1" a="1"/>
  <c r="I16" i="1" s="1"/>
  <c r="I9" i="1" a="1"/>
  <c r="I9" i="1" s="1"/>
  <c r="I26" i="1" a="1"/>
  <c r="I26" i="1" s="1"/>
  <c r="I23" i="1" a="1"/>
  <c r="I23" i="1" s="1"/>
  <c r="I19" i="1" a="1"/>
  <c r="I19" i="1" s="1"/>
  <c r="I12" i="1" a="1"/>
  <c r="I12" i="1" s="1"/>
  <c r="I3" i="1" a="1"/>
  <c r="I3" i="1" s="1"/>
  <c r="I29" i="1" a="1"/>
  <c r="I29" i="1" s="1"/>
  <c r="I5" i="1" a="1"/>
  <c r="I5" i="1" s="1"/>
  <c r="I32" i="1" a="1"/>
  <c r="I32" i="1" s="1"/>
  <c r="I25" i="1" a="1"/>
  <c r="I25" i="1" s="1"/>
  <c r="I22" i="1" a="1"/>
  <c r="I22" i="1" s="1"/>
  <c r="I18" i="1" a="1"/>
  <c r="I18" i="1" s="1"/>
  <c r="I15" i="1" a="1"/>
  <c r="I15" i="1" s="1"/>
  <c r="I8" i="1" a="1"/>
  <c r="I8" i="1" s="1"/>
  <c r="I20" i="1" a="1"/>
  <c r="I20" i="1" s="1"/>
  <c r="I11" i="1" a="1"/>
  <c r="I11" i="1" s="1"/>
  <c r="I4" i="1" a="1"/>
  <c r="I4" i="1" s="1"/>
  <c r="I28" i="1" a="1"/>
  <c r="I28" i="1" s="1"/>
  <c r="I21" i="1" a="1"/>
  <c r="I21" i="1" s="1"/>
  <c r="I17" i="1" a="1"/>
  <c r="I17" i="1" s="1"/>
  <c r="I14" i="1" a="1"/>
  <c r="I1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E84075-C5C5-4049-9A1F-117284495A59}" keepAlive="1" name="Query - FantasyPros_2019_Draft_Overall_Rankings" description="Connection to the 'FantasyPros_2019_Draft_Overall_Rankings' query in the workbook." type="5" refreshedVersion="6" background="1" saveData="1">
    <dbPr connection="Provider=Microsoft.Mashup.OleDb.1;Data Source=$Workbook$;Location=FantasyPros_2019_Draft_Overall_Rankings;Extended Properties=&quot;&quot;" command="SELECT * FROM [FantasyPros_2019_Draft_Overall_Rankings]"/>
  </connection>
</connections>
</file>

<file path=xl/sharedStrings.xml><?xml version="1.0" encoding="utf-8"?>
<sst xmlns="http://schemas.openxmlformats.org/spreadsheetml/2006/main" count="1929" uniqueCount="988">
  <si>
    <t>Settings</t>
  </si>
  <si>
    <t>Settings Options</t>
  </si>
  <si>
    <t>ESPN</t>
  </si>
  <si>
    <t>QB</t>
  </si>
  <si>
    <t>RB</t>
  </si>
  <si>
    <t>WR</t>
  </si>
  <si>
    <t>FLEX</t>
  </si>
  <si>
    <t>TE</t>
  </si>
  <si>
    <t>DST</t>
  </si>
  <si>
    <t>K</t>
  </si>
  <si>
    <t>Bench</t>
  </si>
  <si>
    <t>Roster Size</t>
  </si>
  <si>
    <t>Position</t>
  </si>
  <si>
    <t>Number</t>
  </si>
  <si>
    <t>Number of Teams</t>
  </si>
  <si>
    <t>Team Name</t>
  </si>
  <si>
    <t>Draft Position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</si>
  <si>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</si>
  <si>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</si>
  <si>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</si>
  <si>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</si>
  <si>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</si>
  <si>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</si>
  <si>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</si>
  <si>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</si>
  <si>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</si>
  <si>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</si>
  <si>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</si>
  <si>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</si>
  <si>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</si>
  <si>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</si>
  <si>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Name</t>
  </si>
  <si>
    <t>Pos</t>
  </si>
  <si>
    <t>Team</t>
  </si>
  <si>
    <t>User Draft Position</t>
  </si>
  <si>
    <t>Overall</t>
  </si>
  <si>
    <t>Rank</t>
  </si>
  <si>
    <t>WSID</t>
  </si>
  <si>
    <t>Bye</t>
  </si>
  <si>
    <t>Best</t>
  </si>
  <si>
    <t>Worst</t>
  </si>
  <si>
    <t>Avg</t>
  </si>
  <si>
    <t>Std Dev</t>
  </si>
  <si>
    <t>ADP</t>
  </si>
  <si>
    <t>vs. ADP</t>
  </si>
  <si>
    <t/>
  </si>
  <si>
    <t>Saquon Barkley</t>
  </si>
  <si>
    <t>NYG</t>
  </si>
  <si>
    <t>RB1</t>
  </si>
  <si>
    <t>Ezekiel Elliott</t>
  </si>
  <si>
    <t>DAL</t>
  </si>
  <si>
    <t>RB2</t>
  </si>
  <si>
    <t>Christian McCaffrey</t>
  </si>
  <si>
    <t>CAR</t>
  </si>
  <si>
    <t>RB3</t>
  </si>
  <si>
    <t>Alvin Kamara</t>
  </si>
  <si>
    <t>NO</t>
  </si>
  <si>
    <t>RB4</t>
  </si>
  <si>
    <t>Melvin Gordon</t>
  </si>
  <si>
    <t>LAC</t>
  </si>
  <si>
    <t>RB5</t>
  </si>
  <si>
    <t>DeAndre Hopkins</t>
  </si>
  <si>
    <t>HOU</t>
  </si>
  <si>
    <t>WR1</t>
  </si>
  <si>
    <t>Davante Adams</t>
  </si>
  <si>
    <t>GB</t>
  </si>
  <si>
    <t>WR2</t>
  </si>
  <si>
    <t>David Johnson</t>
  </si>
  <si>
    <t>ARI</t>
  </si>
  <si>
    <t>RB6</t>
  </si>
  <si>
    <t>Le'Veon Bell</t>
  </si>
  <si>
    <t>NYJ</t>
  </si>
  <si>
    <t>RB7</t>
  </si>
  <si>
    <t>James Conner</t>
  </si>
  <si>
    <t>PIT</t>
  </si>
  <si>
    <t>RB8</t>
  </si>
  <si>
    <t>Julio Jones</t>
  </si>
  <si>
    <t>ATL</t>
  </si>
  <si>
    <t>WR3</t>
  </si>
  <si>
    <t>Joe Mixon</t>
  </si>
  <si>
    <t>CIN</t>
  </si>
  <si>
    <t>RB9</t>
  </si>
  <si>
    <t>Todd Gurley</t>
  </si>
  <si>
    <t>LAR</t>
  </si>
  <si>
    <t>RB10</t>
  </si>
  <si>
    <t>Odell Beckham Jr.</t>
  </si>
  <si>
    <t>CLE</t>
  </si>
  <si>
    <t>WR4</t>
  </si>
  <si>
    <t>Travis Kelce</t>
  </si>
  <si>
    <t>KC</t>
  </si>
  <si>
    <t>TE1</t>
  </si>
  <si>
    <t>Michael Thomas</t>
  </si>
  <si>
    <t>WR5</t>
  </si>
  <si>
    <t>Nick Chubb</t>
  </si>
  <si>
    <t>RB11</t>
  </si>
  <si>
    <t>JuJu Smith-Schuster</t>
  </si>
  <si>
    <t>WR6</t>
  </si>
  <si>
    <t>George Kittle</t>
  </si>
  <si>
    <t>SF</t>
  </si>
  <si>
    <t>TE2</t>
  </si>
  <si>
    <t>Antonio Brown</t>
  </si>
  <si>
    <t>OAK</t>
  </si>
  <si>
    <t>WR7</t>
  </si>
  <si>
    <t>Dalvin Cook</t>
  </si>
  <si>
    <t>MIN</t>
  </si>
  <si>
    <t>RB12</t>
  </si>
  <si>
    <t>Mike Evans</t>
  </si>
  <si>
    <t>TB</t>
  </si>
  <si>
    <t>WR8</t>
  </si>
  <si>
    <t>T.Y. Hilton</t>
  </si>
  <si>
    <t>IND</t>
  </si>
  <si>
    <t>WR9</t>
  </si>
  <si>
    <t>A.J. Green</t>
  </si>
  <si>
    <t>WR10</t>
  </si>
  <si>
    <t>Marlon Mack</t>
  </si>
  <si>
    <t>RB13</t>
  </si>
  <si>
    <t>Keenan Allen</t>
  </si>
  <si>
    <t>WR11</t>
  </si>
  <si>
    <t>Amari Cooper</t>
  </si>
  <si>
    <t>WR12</t>
  </si>
  <si>
    <t>Sony Michel</t>
  </si>
  <si>
    <t>NE</t>
  </si>
  <si>
    <t>RB14</t>
  </si>
  <si>
    <t>Derrick Henry</t>
  </si>
  <si>
    <t>TEN</t>
  </si>
  <si>
    <t>RB15</t>
  </si>
  <si>
    <t>Leonard Fournette</t>
  </si>
  <si>
    <t>JAC</t>
  </si>
  <si>
    <t>RB16</t>
  </si>
  <si>
    <t>Adam Thielen</t>
  </si>
  <si>
    <t>WR13</t>
  </si>
  <si>
    <t>Stefon Diggs</t>
  </si>
  <si>
    <t>WR14</t>
  </si>
  <si>
    <t>Aaron Jones</t>
  </si>
  <si>
    <t>RB17</t>
  </si>
  <si>
    <t>Zach Ertz</t>
  </si>
  <si>
    <t>PHI</t>
  </si>
  <si>
    <t>TE3</t>
  </si>
  <si>
    <t>Brandin Cooks</t>
  </si>
  <si>
    <t>WR15</t>
  </si>
  <si>
    <t>Damien Williams</t>
  </si>
  <si>
    <t>RB18</t>
  </si>
  <si>
    <t>Patrick Mahomes</t>
  </si>
  <si>
    <t>QB1</t>
  </si>
  <si>
    <t>Robert Woods</t>
  </si>
  <si>
    <t>WR16</t>
  </si>
  <si>
    <t>Kenny Golladay</t>
  </si>
  <si>
    <t>DET</t>
  </si>
  <si>
    <t>WR17</t>
  </si>
  <si>
    <t>Devonta Freeman</t>
  </si>
  <si>
    <t>RB19</t>
  </si>
  <si>
    <t>Chris Carson</t>
  </si>
  <si>
    <t>SEA</t>
  </si>
  <si>
    <t>RB20</t>
  </si>
  <si>
    <t>Julian Edelman</t>
  </si>
  <si>
    <t>WR18</t>
  </si>
  <si>
    <t>Cooper Kupp</t>
  </si>
  <si>
    <t>WR19</t>
  </si>
  <si>
    <t>Kerryon Johnson</t>
  </si>
  <si>
    <t>RB21</t>
  </si>
  <si>
    <t>Mark Ingram</t>
  </si>
  <si>
    <t>BAL</t>
  </si>
  <si>
    <t>RB22</t>
  </si>
  <si>
    <t>Andrew Luck</t>
  </si>
  <si>
    <t>QB2</t>
  </si>
  <si>
    <t>Phillip Lindsay</t>
  </si>
  <si>
    <t>DEN</t>
  </si>
  <si>
    <t>RB23</t>
  </si>
  <si>
    <t>Alshon Jeffery</t>
  </si>
  <si>
    <t>WR20</t>
  </si>
  <si>
    <t>Aaron Rodgers</t>
  </si>
  <si>
    <t>QB3</t>
  </si>
  <si>
    <t>Chris Godwin</t>
  </si>
  <si>
    <t>WR21</t>
  </si>
  <si>
    <t>Tyler Lockett</t>
  </si>
  <si>
    <t>WR22</t>
  </si>
  <si>
    <t>D.J. Moore</t>
  </si>
  <si>
    <t>WR23</t>
  </si>
  <si>
    <t>O.J. Howard</t>
  </si>
  <si>
    <t>TE4</t>
  </si>
  <si>
    <t>Allen Robinson</t>
  </si>
  <si>
    <t>CHI</t>
  </si>
  <si>
    <t>WR24</t>
  </si>
  <si>
    <t>Sammy Watkins</t>
  </si>
  <si>
    <t>WR25</t>
  </si>
  <si>
    <t>Kenyan Drake</t>
  </si>
  <si>
    <t>MIA</t>
  </si>
  <si>
    <t>RB24</t>
  </si>
  <si>
    <t>Deshaun Watson</t>
  </si>
  <si>
    <t>QB4</t>
  </si>
  <si>
    <t>Derrius Guice</t>
  </si>
  <si>
    <t>WAS</t>
  </si>
  <si>
    <t>RB25</t>
  </si>
  <si>
    <t>Calvin Ridley</t>
  </si>
  <si>
    <t>WR26</t>
  </si>
  <si>
    <t>Lamar Miller</t>
  </si>
  <si>
    <t>RB26</t>
  </si>
  <si>
    <t>Mike Williams</t>
  </si>
  <si>
    <t>WR27</t>
  </si>
  <si>
    <t>Tevin Coleman</t>
  </si>
  <si>
    <t>RB27</t>
  </si>
  <si>
    <t>Robby Anderson</t>
  </si>
  <si>
    <t>WR28</t>
  </si>
  <si>
    <t>Hunter Henry</t>
  </si>
  <si>
    <t>TE5</t>
  </si>
  <si>
    <t>Corey Davis</t>
  </si>
  <si>
    <t>WR29</t>
  </si>
  <si>
    <t>Jarvis Landry</t>
  </si>
  <si>
    <t>WR30</t>
  </si>
  <si>
    <t>Baker Mayfield</t>
  </si>
  <si>
    <t>QB5</t>
  </si>
  <si>
    <t>Josh Jacobs</t>
  </si>
  <si>
    <t>RB28</t>
  </si>
  <si>
    <t>Tarik Cohen</t>
  </si>
  <si>
    <t>RB29</t>
  </si>
  <si>
    <t>Tyler Boyd</t>
  </si>
  <si>
    <t>WR31</t>
  </si>
  <si>
    <t>Russell Wilson</t>
  </si>
  <si>
    <t>QB6</t>
  </si>
  <si>
    <t>Evan Engram</t>
  </si>
  <si>
    <t>TE6</t>
  </si>
  <si>
    <t>Marvin Jones</t>
  </si>
  <si>
    <t>WR32</t>
  </si>
  <si>
    <t>Matt Ryan</t>
  </si>
  <si>
    <t>QB7</t>
  </si>
  <si>
    <t>Will Fuller</t>
  </si>
  <si>
    <t>WR33</t>
  </si>
  <si>
    <t>Latavius Murray</t>
  </si>
  <si>
    <t>RB30</t>
  </si>
  <si>
    <t>Drew Brees</t>
  </si>
  <si>
    <t>QB8</t>
  </si>
  <si>
    <t>Dante Pettis</t>
  </si>
  <si>
    <t>WR34</t>
  </si>
  <si>
    <t>James White</t>
  </si>
  <si>
    <t>RB31</t>
  </si>
  <si>
    <t>Jordan Howard</t>
  </si>
  <si>
    <t>RB32</t>
  </si>
  <si>
    <t>Eric Ebron</t>
  </si>
  <si>
    <t>TE7</t>
  </si>
  <si>
    <t>Jared Cook</t>
  </si>
  <si>
    <t>TE8</t>
  </si>
  <si>
    <t>Rashaad Penny</t>
  </si>
  <si>
    <t>RB33</t>
  </si>
  <si>
    <t>Cam Newton</t>
  </si>
  <si>
    <t>QB9</t>
  </si>
  <si>
    <t>Courtland Sutton</t>
  </si>
  <si>
    <t>WR35</t>
  </si>
  <si>
    <t>Sterling Shepard</t>
  </si>
  <si>
    <t>WR36</t>
  </si>
  <si>
    <t>LeSean McCoy</t>
  </si>
  <si>
    <t>BUF</t>
  </si>
  <si>
    <t>RB34</t>
  </si>
  <si>
    <t>Christian Kirk</t>
  </si>
  <si>
    <t>WR37</t>
  </si>
  <si>
    <t>Jerick McKinnon</t>
  </si>
  <si>
    <t>RB35</t>
  </si>
  <si>
    <t>David Njoku</t>
  </si>
  <si>
    <t>TE9</t>
  </si>
  <si>
    <t>Golden Tate</t>
  </si>
  <si>
    <t>WR38</t>
  </si>
  <si>
    <t>Jameis Winston</t>
  </si>
  <si>
    <t>QB10</t>
  </si>
  <si>
    <t>Royce Freeman</t>
  </si>
  <si>
    <t>RB36</t>
  </si>
  <si>
    <t>David Montgomery</t>
  </si>
  <si>
    <t>RB37</t>
  </si>
  <si>
    <t>Jared Goff</t>
  </si>
  <si>
    <t>QB11</t>
  </si>
  <si>
    <t>Carson Wentz</t>
  </si>
  <si>
    <t>QB12</t>
  </si>
  <si>
    <t>Dede Westbrook</t>
  </si>
  <si>
    <t>WR39</t>
  </si>
  <si>
    <t>Ben Roethlisberger</t>
  </si>
  <si>
    <t>QB13</t>
  </si>
  <si>
    <t>Curtis Samuel</t>
  </si>
  <si>
    <t>WR40</t>
  </si>
  <si>
    <t>Anthony Miller</t>
  </si>
  <si>
    <t>WR41</t>
  </si>
  <si>
    <t>Larry Fitzgerald</t>
  </si>
  <si>
    <t>WR42</t>
  </si>
  <si>
    <t>Philip Rivers</t>
  </si>
  <si>
    <t>QB14</t>
  </si>
  <si>
    <t>Keke Coutee</t>
  </si>
  <si>
    <t>WR43</t>
  </si>
  <si>
    <t>Robert Foster</t>
  </si>
  <si>
    <t>WR44</t>
  </si>
  <si>
    <t>Dak Prescott</t>
  </si>
  <si>
    <t>QB15</t>
  </si>
  <si>
    <t>Ronald Jones II</t>
  </si>
  <si>
    <t>RB38</t>
  </si>
  <si>
    <t>Mitch Trubisky</t>
  </si>
  <si>
    <t>QB16</t>
  </si>
  <si>
    <t>Dion Lewis</t>
  </si>
  <si>
    <t>RB39</t>
  </si>
  <si>
    <t>Lamar Jackson</t>
  </si>
  <si>
    <t>QB17</t>
  </si>
  <si>
    <t>Matt Breida</t>
  </si>
  <si>
    <t>RB40</t>
  </si>
  <si>
    <t>Michael Gallup</t>
  </si>
  <si>
    <t>WR45</t>
  </si>
  <si>
    <t>Ito Smith</t>
  </si>
  <si>
    <t>RB41</t>
  </si>
  <si>
    <t>Delanie Walker</t>
  </si>
  <si>
    <t>TE10</t>
  </si>
  <si>
    <t>Chris Herndon IV</t>
  </si>
  <si>
    <t>TE11</t>
  </si>
  <si>
    <t>DeSean Jackson</t>
  </si>
  <si>
    <t>WR46</t>
  </si>
  <si>
    <t>Austin Hooper</t>
  </si>
  <si>
    <t>TE12</t>
  </si>
  <si>
    <t>Trey Burton</t>
  </si>
  <si>
    <t>TE13</t>
  </si>
  <si>
    <t>Geronimo Allison</t>
  </si>
  <si>
    <t>WR47</t>
  </si>
  <si>
    <t>Nyheim Hines</t>
  </si>
  <si>
    <t>RB42</t>
  </si>
  <si>
    <t>John Brown</t>
  </si>
  <si>
    <t>WR48</t>
  </si>
  <si>
    <t>Josh Allen</t>
  </si>
  <si>
    <t>QB18</t>
  </si>
  <si>
    <t>Tom Brady</t>
  </si>
  <si>
    <t>QB19</t>
  </si>
  <si>
    <t>Jimmy Garoppolo</t>
  </si>
  <si>
    <t>QB20</t>
  </si>
  <si>
    <t>Kyler Murray</t>
  </si>
  <si>
    <t>QB21</t>
  </si>
  <si>
    <t>James Washington</t>
  </si>
  <si>
    <t>WR49</t>
  </si>
  <si>
    <t>Kenny Stills</t>
  </si>
  <si>
    <t>WR50</t>
  </si>
  <si>
    <t>Emmanuel Sanders</t>
  </si>
  <si>
    <t>WR51</t>
  </si>
  <si>
    <t>Vance McDonald</t>
  </si>
  <si>
    <t>TE14</t>
  </si>
  <si>
    <t>Kirk Cousins</t>
  </si>
  <si>
    <t>QB22</t>
  </si>
  <si>
    <t>Austin Ekeler</t>
  </si>
  <si>
    <t>RB43</t>
  </si>
  <si>
    <t>Carlos Hyde</t>
  </si>
  <si>
    <t>RB44</t>
  </si>
  <si>
    <t>Devin Funchess</t>
  </si>
  <si>
    <t>WR52</t>
  </si>
  <si>
    <t>Kareem Hunt</t>
  </si>
  <si>
    <t>RB45</t>
  </si>
  <si>
    <t>D'Onta Foreman</t>
  </si>
  <si>
    <t>RB46</t>
  </si>
  <si>
    <t>Marquise Goodwin</t>
  </si>
  <si>
    <t>WR53</t>
  </si>
  <si>
    <t>Peyton Barber</t>
  </si>
  <si>
    <t>RB47</t>
  </si>
  <si>
    <t>Jack Doyle</t>
  </si>
  <si>
    <t>TE15</t>
  </si>
  <si>
    <t>DaeSean Hamilton</t>
  </si>
  <si>
    <t>WR54</t>
  </si>
  <si>
    <t>Adrian Peterson</t>
  </si>
  <si>
    <t>RB48</t>
  </si>
  <si>
    <t>Jordan Reed</t>
  </si>
  <si>
    <t>TE16</t>
  </si>
  <si>
    <t>Miles Sanders</t>
  </si>
  <si>
    <t>RB49</t>
  </si>
  <si>
    <t>Greg Olsen</t>
  </si>
  <si>
    <t>TE17</t>
  </si>
  <si>
    <t>Marquez Valdes-Scantling</t>
  </si>
  <si>
    <t>WR55</t>
  </si>
  <si>
    <t>Jamison Crowder</t>
  </si>
  <si>
    <t>WR56</t>
  </si>
  <si>
    <t>Adam Humphries</t>
  </si>
  <si>
    <t>WR57</t>
  </si>
  <si>
    <t>N'Keal Harry</t>
  </si>
  <si>
    <t>WR58</t>
  </si>
  <si>
    <t>Jamaal Williams</t>
  </si>
  <si>
    <t>RB50</t>
  </si>
  <si>
    <t>Tyrell Williams</t>
  </si>
  <si>
    <t>WR59</t>
  </si>
  <si>
    <t>Duke Johnson</t>
  </si>
  <si>
    <t>RB51</t>
  </si>
  <si>
    <t>Kyle Rudolph</t>
  </si>
  <si>
    <t>TE18</t>
  </si>
  <si>
    <t>Derek Carr</t>
  </si>
  <si>
    <t>QB23</t>
  </si>
  <si>
    <t>Sam Darnold</t>
  </si>
  <si>
    <t>QB24</t>
  </si>
  <si>
    <t>Jimmy Graham</t>
  </si>
  <si>
    <t>TE19</t>
  </si>
  <si>
    <t>C.J. Anderson</t>
  </si>
  <si>
    <t>RB52</t>
  </si>
  <si>
    <t>Kalen Ballage</t>
  </si>
  <si>
    <t>RB53</t>
  </si>
  <si>
    <t>Mike Davis</t>
  </si>
  <si>
    <t>RB54</t>
  </si>
  <si>
    <t>Matthew Stafford</t>
  </si>
  <si>
    <t>QB25</t>
  </si>
  <si>
    <t>Donte Moncrief</t>
  </si>
  <si>
    <t>WR60</t>
  </si>
  <si>
    <t>Quincy Enunwa</t>
  </si>
  <si>
    <t>WR61</t>
  </si>
  <si>
    <t>D.K. Metcalf</t>
  </si>
  <si>
    <t>WR62</t>
  </si>
  <si>
    <t>Andy Dalton</t>
  </si>
  <si>
    <t>QB26</t>
  </si>
  <si>
    <t>Parris Campbell</t>
  </si>
  <si>
    <t>WR63</t>
  </si>
  <si>
    <t>Tre'Quan Smith</t>
  </si>
  <si>
    <t>WR64</t>
  </si>
  <si>
    <t>Mohamed Sanu</t>
  </si>
  <si>
    <t>WR65</t>
  </si>
  <si>
    <t>Devante Parker</t>
  </si>
  <si>
    <t>WR66</t>
  </si>
  <si>
    <t>Chicago (CHI)</t>
  </si>
  <si>
    <t>DST1</t>
  </si>
  <si>
    <t>Mecole Hardman</t>
  </si>
  <si>
    <t>WR67</t>
  </si>
  <si>
    <t>Kenneth Dixon</t>
  </si>
  <si>
    <t>RB55</t>
  </si>
  <si>
    <t>Marcus Mariota</t>
  </si>
  <si>
    <t>QB27</t>
  </si>
  <si>
    <t>Chris Thompson</t>
  </si>
  <si>
    <t>RB56</t>
  </si>
  <si>
    <t>Marqise Lee</t>
  </si>
  <si>
    <t>WR68</t>
  </si>
  <si>
    <t>A.J. Brown</t>
  </si>
  <si>
    <t>WR69</t>
  </si>
  <si>
    <t>T.J. Hockenson</t>
  </si>
  <si>
    <t>TE20</t>
  </si>
  <si>
    <t>Taylor Gabriel</t>
  </si>
  <si>
    <t>WR70</t>
  </si>
  <si>
    <t>Albert Wilson</t>
  </si>
  <si>
    <t>WR71</t>
  </si>
  <si>
    <t>Rex Burkhead</t>
  </si>
  <si>
    <t>RB57</t>
  </si>
  <si>
    <t>Jacksonville (JAC)</t>
  </si>
  <si>
    <t>DST2</t>
  </si>
  <si>
    <t>Zay Jones</t>
  </si>
  <si>
    <t>WR72</t>
  </si>
  <si>
    <t>Marquise Brown</t>
  </si>
  <si>
    <t>WR73</t>
  </si>
  <si>
    <t>Noah Fant</t>
  </si>
  <si>
    <t>TE21</t>
  </si>
  <si>
    <t>Los Angeles (LAR)</t>
  </si>
  <si>
    <t>DST3</t>
  </si>
  <si>
    <t>Minnesota (MIN)</t>
  </si>
  <si>
    <t>DST4</t>
  </si>
  <si>
    <t>Baltimore (BAL)</t>
  </si>
  <si>
    <t>DST5</t>
  </si>
  <si>
    <t>Nick Foles</t>
  </si>
  <si>
    <t>QB28</t>
  </si>
  <si>
    <t>Darrell Henderson</t>
  </si>
  <si>
    <t>RB58</t>
  </si>
  <si>
    <t>David Moore</t>
  </si>
  <si>
    <t>WR74</t>
  </si>
  <si>
    <t>Deebo Samuel</t>
  </si>
  <si>
    <t>WR75</t>
  </si>
  <si>
    <t>Mike Gesicki</t>
  </si>
  <si>
    <t>TE22</t>
  </si>
  <si>
    <t>Gus Edwards</t>
  </si>
  <si>
    <t>RB59</t>
  </si>
  <si>
    <t>Jaylen Samuels</t>
  </si>
  <si>
    <t>RB60</t>
  </si>
  <si>
    <t>Houston (HOU)</t>
  </si>
  <si>
    <t>DST6</t>
  </si>
  <si>
    <t>Antonio Callaway</t>
  </si>
  <si>
    <t>WR76</t>
  </si>
  <si>
    <t>Giovani Bernard</t>
  </si>
  <si>
    <t>RB61</t>
  </si>
  <si>
    <t>Elijah McGuire</t>
  </si>
  <si>
    <t>RB62</t>
  </si>
  <si>
    <t>Mark Andrews</t>
  </si>
  <si>
    <t>TE23</t>
  </si>
  <si>
    <t>John Ross</t>
  </si>
  <si>
    <t>WR77</t>
  </si>
  <si>
    <t>Cleveland (CLE)</t>
  </si>
  <si>
    <t>DST7</t>
  </si>
  <si>
    <t>Dallas Goedert</t>
  </si>
  <si>
    <t>TE24</t>
  </si>
  <si>
    <t>Greg Zuerlein</t>
  </si>
  <si>
    <t>K1</t>
  </si>
  <si>
    <t>Los Angeles (LAC)</t>
  </si>
  <si>
    <t>DST8</t>
  </si>
  <si>
    <t>New Orleans (NO)</t>
  </si>
  <si>
    <t>DST9</t>
  </si>
  <si>
    <t>Randall Cobb</t>
  </si>
  <si>
    <t>WR78</t>
  </si>
  <si>
    <t>Nelson Agholor</t>
  </si>
  <si>
    <t>WR79</t>
  </si>
  <si>
    <t>Frank Gore</t>
  </si>
  <si>
    <t>RB63</t>
  </si>
  <si>
    <t>Justin Tucker</t>
  </si>
  <si>
    <t>K2</t>
  </si>
  <si>
    <t>Stephen Gostkowski</t>
  </si>
  <si>
    <t>K3</t>
  </si>
  <si>
    <t>Andy Isabella</t>
  </si>
  <si>
    <t>WR80</t>
  </si>
  <si>
    <t>Harrison Butker</t>
  </si>
  <si>
    <t>K4</t>
  </si>
  <si>
    <t>Denver (DEN)</t>
  </si>
  <si>
    <t>DST10</t>
  </si>
  <si>
    <t>Devin Singletary</t>
  </si>
  <si>
    <t>RB64</t>
  </si>
  <si>
    <t>Austin Seferian-Jenkins</t>
  </si>
  <si>
    <t>TE25</t>
  </si>
  <si>
    <t>Jalen Richard</t>
  </si>
  <si>
    <t>RB65</t>
  </si>
  <si>
    <t>Equanimeous St. Brown</t>
  </si>
  <si>
    <t>WR81</t>
  </si>
  <si>
    <t>Gerald Everett</t>
  </si>
  <si>
    <t>TE26</t>
  </si>
  <si>
    <t>Buffalo (BUF)</t>
  </si>
  <si>
    <t>DST11</t>
  </si>
  <si>
    <t>New England (NE)</t>
  </si>
  <si>
    <t>DST12</t>
  </si>
  <si>
    <t>Tyreek Hill</t>
  </si>
  <si>
    <t>WR82</t>
  </si>
  <si>
    <t>Joe Flacco</t>
  </si>
  <si>
    <t>QB29</t>
  </si>
  <si>
    <t>Wil Lutz</t>
  </si>
  <si>
    <t>K5</t>
  </si>
  <si>
    <t>Josh Doctson</t>
  </si>
  <si>
    <t>WR83</t>
  </si>
  <si>
    <t>D.J. Chark</t>
  </si>
  <si>
    <t>WR84</t>
  </si>
  <si>
    <t>Ted Ginn</t>
  </si>
  <si>
    <t>WR85</t>
  </si>
  <si>
    <t>Dallas (DAL)</t>
  </si>
  <si>
    <t>DST13</t>
  </si>
  <si>
    <t>Damien Harris</t>
  </si>
  <si>
    <t>RB66</t>
  </si>
  <si>
    <t>Josh Rosen</t>
  </si>
  <si>
    <t>QB30</t>
  </si>
  <si>
    <t>Demaryius Thomas</t>
  </si>
  <si>
    <t>WR86</t>
  </si>
  <si>
    <t>Seattle (SEA)</t>
  </si>
  <si>
    <t>DST14</t>
  </si>
  <si>
    <t>Jay Ajayi</t>
  </si>
  <si>
    <t>FA</t>
  </si>
  <si>
    <t>RB67</t>
  </si>
  <si>
    <t>Malcolm Brown</t>
  </si>
  <si>
    <t>RB68</t>
  </si>
  <si>
    <t>T.J. Yeldon</t>
  </si>
  <si>
    <t>RB69</t>
  </si>
  <si>
    <t>Pittsburgh (PIT)</t>
  </si>
  <si>
    <t>DST15</t>
  </si>
  <si>
    <t>Josh Reynolds</t>
  </si>
  <si>
    <t>WR87</t>
  </si>
  <si>
    <t>Mason Crosby</t>
  </si>
  <si>
    <t>K6</t>
  </si>
  <si>
    <t>Tyler Eifert</t>
  </si>
  <si>
    <t>TE27</t>
  </si>
  <si>
    <t>Josh Adams</t>
  </si>
  <si>
    <t>RB70</t>
  </si>
  <si>
    <t>Eli Manning</t>
  </si>
  <si>
    <t>QB31</t>
  </si>
  <si>
    <t>Justice Hill</t>
  </si>
  <si>
    <t>RB71</t>
  </si>
  <si>
    <t>Doug Baldwin</t>
  </si>
  <si>
    <t>WR88</t>
  </si>
  <si>
    <t>Tennessee (TEN)</t>
  </si>
  <si>
    <t>DST16</t>
  </si>
  <si>
    <t>Paul Richardson</t>
  </si>
  <si>
    <t>WR89</t>
  </si>
  <si>
    <t>Philadelphia (PHI)</t>
  </si>
  <si>
    <t>DST17</t>
  </si>
  <si>
    <t>Cameron Brate</t>
  </si>
  <si>
    <t>TE28</t>
  </si>
  <si>
    <t>Brett Maher</t>
  </si>
  <si>
    <t>K7</t>
  </si>
  <si>
    <t>Matt Prater</t>
  </si>
  <si>
    <t>K8</t>
  </si>
  <si>
    <t>Taywan Taylor</t>
  </si>
  <si>
    <t>WR90</t>
  </si>
  <si>
    <t>Jake Elliott</t>
  </si>
  <si>
    <t>K9</t>
  </si>
  <si>
    <t>Ka'imi Fairbairn</t>
  </si>
  <si>
    <t>K10</t>
  </si>
  <si>
    <t>Robbie Gould</t>
  </si>
  <si>
    <t>K11</t>
  </si>
  <si>
    <t>Hakeem Butler</t>
  </si>
  <si>
    <t>WR91</t>
  </si>
  <si>
    <t>Indianapolis (IND)</t>
  </si>
  <si>
    <t>DST18</t>
  </si>
  <si>
    <t>Chase Edmonds</t>
  </si>
  <si>
    <t>RB72</t>
  </si>
  <si>
    <t>Trey Quinn</t>
  </si>
  <si>
    <t>WR92</t>
  </si>
  <si>
    <t>Kansas City (KC)</t>
  </si>
  <si>
    <t>DST19</t>
  </si>
  <si>
    <t>Michael Badgley</t>
  </si>
  <si>
    <t>K12</t>
  </si>
  <si>
    <t>Adam Vinatieri</t>
  </si>
  <si>
    <t>K13</t>
  </si>
  <si>
    <t>Carolina (CAR)</t>
  </si>
  <si>
    <t>DST20</t>
  </si>
  <si>
    <t>Jason Myers</t>
  </si>
  <si>
    <t>K14</t>
  </si>
  <si>
    <t>Hayden Hurst</t>
  </si>
  <si>
    <t>TE29</t>
  </si>
  <si>
    <t>Theo Riddick</t>
  </si>
  <si>
    <t>RB73</t>
  </si>
  <si>
    <t>Aldrick Rosas</t>
  </si>
  <si>
    <t>K15</t>
  </si>
  <si>
    <t>Doug Martin</t>
  </si>
  <si>
    <t>RB74</t>
  </si>
  <si>
    <t>Ricky Seals-Jones</t>
  </si>
  <si>
    <t>TE30</t>
  </si>
  <si>
    <t>J.J. Arcega-Whiteside</t>
  </si>
  <si>
    <t>WR93</t>
  </si>
  <si>
    <t>Dwayne Haskins</t>
  </si>
  <si>
    <t>QB32</t>
  </si>
  <si>
    <t>Willie Snead</t>
  </si>
  <si>
    <t>WR94</t>
  </si>
  <si>
    <t>Phillip Dorsett</t>
  </si>
  <si>
    <t>WR95</t>
  </si>
  <si>
    <t>Spencer Ware</t>
  </si>
  <si>
    <t>RB75</t>
  </si>
  <si>
    <t>Ian Thomas</t>
  </si>
  <si>
    <t>TE31</t>
  </si>
  <si>
    <t>Justin Jackson</t>
  </si>
  <si>
    <t>RB76</t>
  </si>
  <si>
    <t>Danny Amendola</t>
  </si>
  <si>
    <t>WR96</t>
  </si>
  <si>
    <t>Keelan Cole</t>
  </si>
  <si>
    <t>WR97</t>
  </si>
  <si>
    <t>Chris Hogan</t>
  </si>
  <si>
    <t>WR98</t>
  </si>
  <si>
    <t>Corey Clement</t>
  </si>
  <si>
    <t>RB77</t>
  </si>
  <si>
    <t>Graham Gano</t>
  </si>
  <si>
    <t>K16</t>
  </si>
  <si>
    <t>Chris Boswell</t>
  </si>
  <si>
    <t>K17</t>
  </si>
  <si>
    <t>Jordan Wilkins</t>
  </si>
  <si>
    <t>RB78</t>
  </si>
  <si>
    <t>Cole Beasley</t>
  </si>
  <si>
    <t>WR99</t>
  </si>
  <si>
    <t>Atlanta (ATL)</t>
  </si>
  <si>
    <t>DST21</t>
  </si>
  <si>
    <t>Dan Bailey</t>
  </si>
  <si>
    <t>K18</t>
  </si>
  <si>
    <t>Chris Conley</t>
  </si>
  <si>
    <t>WR100</t>
  </si>
  <si>
    <t>Green Bay (GB)</t>
  </si>
  <si>
    <t>DST22</t>
  </si>
  <si>
    <t>Case Keenum</t>
  </si>
  <si>
    <t>QB33</t>
  </si>
  <si>
    <t>Ryan Succop</t>
  </si>
  <si>
    <t>K19</t>
  </si>
  <si>
    <t>Arizona (ARI)</t>
  </si>
  <si>
    <t>DST23</t>
  </si>
  <si>
    <t>Alexander Mattison</t>
  </si>
  <si>
    <t>RB79</t>
  </si>
  <si>
    <t>Ryan Fitzpatrick</t>
  </si>
  <si>
    <t>QB34</t>
  </si>
  <si>
    <t>Michael Crabtree</t>
  </si>
  <si>
    <t>WR101</t>
  </si>
  <si>
    <t>Ryquell Armstead</t>
  </si>
  <si>
    <t>RB80</t>
  </si>
  <si>
    <t>Matt Bryant</t>
  </si>
  <si>
    <t>K20</t>
  </si>
  <si>
    <t>Nick Vannett</t>
  </si>
  <si>
    <t>TE32</t>
  </si>
  <si>
    <t>Jason Witten</t>
  </si>
  <si>
    <t>TE33</t>
  </si>
  <si>
    <t>Greg Joseph</t>
  </si>
  <si>
    <t>K21</t>
  </si>
  <si>
    <t>Ryan Tannehill</t>
  </si>
  <si>
    <t>QB35</t>
  </si>
  <si>
    <t>Brandon McManus</t>
  </si>
  <si>
    <t>K22</t>
  </si>
  <si>
    <t>Rashard Higgins</t>
  </si>
  <si>
    <t>WR102</t>
  </si>
  <si>
    <t>Cameron Meredith</t>
  </si>
  <si>
    <t>WR103</t>
  </si>
  <si>
    <t>Washington (WAS)</t>
  </si>
  <si>
    <t>DST24</t>
  </si>
  <si>
    <t>Cordarrelle Patterson</t>
  </si>
  <si>
    <t>WR104</t>
  </si>
  <si>
    <t>Jake Kumerow</t>
  </si>
  <si>
    <t>WR105</t>
  </si>
  <si>
    <t>Josh Lambo</t>
  </si>
  <si>
    <t>K23</t>
  </si>
  <si>
    <t>Ryan Grant</t>
  </si>
  <si>
    <t>WR106</t>
  </si>
  <si>
    <t>Irv Smith Jr.</t>
  </si>
  <si>
    <t>TE34</t>
  </si>
  <si>
    <t>J'Mon Moore</t>
  </si>
  <si>
    <t>WR107</t>
  </si>
  <si>
    <t>Breshad Perriman</t>
  </si>
  <si>
    <t>WR108</t>
  </si>
  <si>
    <t>Jonnu Smith</t>
  </si>
  <si>
    <t>TE35</t>
  </si>
  <si>
    <t>Deon Cain</t>
  </si>
  <si>
    <t>WR109</t>
  </si>
  <si>
    <t>John Kelly</t>
  </si>
  <si>
    <t>RB81</t>
  </si>
  <si>
    <t>Wendell Smallwood</t>
  </si>
  <si>
    <t>RB82</t>
  </si>
  <si>
    <t>Keith Kirkwood</t>
  </si>
  <si>
    <t>WR110</t>
  </si>
  <si>
    <t>Devontae Booker</t>
  </si>
  <si>
    <t>RB83</t>
  </si>
  <si>
    <t>Detroit (DET)</t>
  </si>
  <si>
    <t>DST25</t>
  </si>
  <si>
    <t>Steven Hauschka</t>
  </si>
  <si>
    <t>K24</t>
  </si>
  <si>
    <t>Charles Clay</t>
  </si>
  <si>
    <t>TE36</t>
  </si>
  <si>
    <t>Diontae Johnson</t>
  </si>
  <si>
    <t>WR111</t>
  </si>
  <si>
    <t>Alex Collins</t>
  </si>
  <si>
    <t>RB84</t>
  </si>
  <si>
    <t>Jake Butt</t>
  </si>
  <si>
    <t>TE37</t>
  </si>
  <si>
    <t>Daniel Carlson</t>
  </si>
  <si>
    <t>K25</t>
  </si>
  <si>
    <t>Cairo Santos</t>
  </si>
  <si>
    <t>K26</t>
  </si>
  <si>
    <t>New York (NYG)</t>
  </si>
  <si>
    <t>DST26</t>
  </si>
  <si>
    <t>Jeff Wilson</t>
  </si>
  <si>
    <t>RB85</t>
  </si>
  <si>
    <t>Alfred Blue</t>
  </si>
  <si>
    <t>RB86</t>
  </si>
  <si>
    <t>Wayne Gallman</t>
  </si>
  <si>
    <t>RB87</t>
  </si>
  <si>
    <t>Jace Sternberger</t>
  </si>
  <si>
    <t>TE38</t>
  </si>
  <si>
    <t>Kendrick Bourne</t>
  </si>
  <si>
    <t>WR112</t>
  </si>
  <si>
    <t>Benny Snell Jr.</t>
  </si>
  <si>
    <t>RB88</t>
  </si>
  <si>
    <t>New York (NYJ)</t>
  </si>
  <si>
    <t>DST27</t>
  </si>
  <si>
    <t>Mike Weber</t>
  </si>
  <si>
    <t>RB89</t>
  </si>
  <si>
    <t>Demarcus Robinson</t>
  </si>
  <si>
    <t>WR113</t>
  </si>
  <si>
    <t>Chester Rogers</t>
  </si>
  <si>
    <t>WR114</t>
  </si>
  <si>
    <t>Rod Smith</t>
  </si>
  <si>
    <t>RB90</t>
  </si>
  <si>
    <t>Will Dissly</t>
  </si>
  <si>
    <t>TE39</t>
  </si>
  <si>
    <t>Blake Bortles</t>
  </si>
  <si>
    <t>QB36</t>
  </si>
  <si>
    <t>Ty Montgomery</t>
  </si>
  <si>
    <t>RB91</t>
  </si>
  <si>
    <t>Miami (MIA)</t>
  </si>
  <si>
    <t>DST28</t>
  </si>
  <si>
    <t>Trent Taylor</t>
  </si>
  <si>
    <t>WR115</t>
  </si>
  <si>
    <t>Pierre Garcon</t>
  </si>
  <si>
    <t>WR116</t>
  </si>
  <si>
    <t>Isaiah Crowell</t>
  </si>
  <si>
    <t>RB92</t>
  </si>
  <si>
    <t>Dez Bryant</t>
  </si>
  <si>
    <t>WR117</t>
  </si>
  <si>
    <t>Bilal Powell</t>
  </si>
  <si>
    <t>RB93</t>
  </si>
  <si>
    <t>San Francisco (SF)</t>
  </si>
  <si>
    <t>DST29</t>
  </si>
  <si>
    <t>Cody Parkey</t>
  </si>
  <si>
    <t>K27</t>
  </si>
  <si>
    <t>Giorgio Tavecchio</t>
  </si>
  <si>
    <t>K28</t>
  </si>
  <si>
    <t>Ameer Abdullah</t>
  </si>
  <si>
    <t>RB94</t>
  </si>
  <si>
    <t>Miles Boykin</t>
  </si>
  <si>
    <t>WR118</t>
  </si>
  <si>
    <t>Jesse James</t>
  </si>
  <si>
    <t>TE40</t>
  </si>
  <si>
    <t>Kelvin Benjamin</t>
  </si>
  <si>
    <t>WR119</t>
  </si>
  <si>
    <t>Luke Willson</t>
  </si>
  <si>
    <t>TE41</t>
  </si>
  <si>
    <t>Darwin Thompson</t>
  </si>
  <si>
    <t>RB95</t>
  </si>
  <si>
    <t>Bryce Love</t>
  </si>
  <si>
    <t>RB96</t>
  </si>
  <si>
    <t>Trenton Cannon</t>
  </si>
  <si>
    <t>RB97</t>
  </si>
  <si>
    <t>Jermaine Kearse</t>
  </si>
  <si>
    <t>WR120</t>
  </si>
  <si>
    <t>Jordan Matthews</t>
  </si>
  <si>
    <t>WR121</t>
  </si>
  <si>
    <t>Terry McLaurin</t>
  </si>
  <si>
    <t>WR122</t>
  </si>
  <si>
    <t>Jalen Hurd</t>
  </si>
  <si>
    <t>WR123</t>
  </si>
  <si>
    <t>Tampa Bay (TB)</t>
  </si>
  <si>
    <t>DST30</t>
  </si>
  <si>
    <t>Sebastian Janikowski</t>
  </si>
  <si>
    <t>K29</t>
  </si>
  <si>
    <t>Tim Patrick</t>
  </si>
  <si>
    <t>WR124</t>
  </si>
  <si>
    <t>Blake Jarwin</t>
  </si>
  <si>
    <t>TE42</t>
  </si>
  <si>
    <t>Laquon Treadwell</t>
  </si>
  <si>
    <t>WR125</t>
  </si>
  <si>
    <t>Zach Zenner</t>
  </si>
  <si>
    <t>RB98</t>
  </si>
  <si>
    <t>Marcus Murphy</t>
  </si>
  <si>
    <t>RB99</t>
  </si>
  <si>
    <t>Rishard Matthews</t>
  </si>
  <si>
    <t>WR126</t>
  </si>
  <si>
    <t>Mark Walton</t>
  </si>
  <si>
    <t>RB100</t>
  </si>
  <si>
    <t>LeGarrette Blount</t>
  </si>
  <si>
    <t>RB101</t>
  </si>
  <si>
    <t>C.J. Uzomah</t>
  </si>
  <si>
    <t>TE43</t>
  </si>
  <si>
    <t>Dustin Hopkins</t>
  </si>
  <si>
    <t>K30</t>
  </si>
  <si>
    <t>Cameron Artis-Payne</t>
  </si>
  <si>
    <t>RB102</t>
  </si>
  <si>
    <t>Adam Shaheen</t>
  </si>
  <si>
    <t>TE44</t>
  </si>
  <si>
    <t>Kelvin Harmon</t>
  </si>
  <si>
    <t>WR127</t>
  </si>
  <si>
    <t>Allen Hurns</t>
  </si>
  <si>
    <t>WR128</t>
  </si>
  <si>
    <t>Dontrelle Inman</t>
  </si>
  <si>
    <t>WR129</t>
  </si>
  <si>
    <t>Bruce Anderson</t>
  </si>
  <si>
    <t>RB103</t>
  </si>
  <si>
    <t>Teddy Bridgewater</t>
  </si>
  <si>
    <t>QB37</t>
  </si>
  <si>
    <t>Geoff Swaim</t>
  </si>
  <si>
    <t>TE45</t>
  </si>
  <si>
    <t>Josh Gordon</t>
  </si>
  <si>
    <t>WR130</t>
  </si>
  <si>
    <t>Tyrod Taylor</t>
  </si>
  <si>
    <t>QB38</t>
  </si>
  <si>
    <t>Myles Gaskin</t>
  </si>
  <si>
    <t>RB104</t>
  </si>
  <si>
    <t>Travis Benjamin</t>
  </si>
  <si>
    <t>WR131</t>
  </si>
  <si>
    <t>Darren Sproles</t>
  </si>
  <si>
    <t>RB105</t>
  </si>
  <si>
    <t>Riley Ridley</t>
  </si>
  <si>
    <t>WR132</t>
  </si>
  <si>
    <t>Daniel Jones</t>
  </si>
  <si>
    <t>QB39</t>
  </si>
  <si>
    <t>Taysom Hill</t>
  </si>
  <si>
    <t>QB40</t>
  </si>
  <si>
    <t>Gary Jennings</t>
  </si>
  <si>
    <t>WR133</t>
  </si>
  <si>
    <t>Justin Watson</t>
  </si>
  <si>
    <t>WR134</t>
  </si>
  <si>
    <t>Bruce Ellington</t>
  </si>
  <si>
    <t>WR135</t>
  </si>
  <si>
    <t>Dexter Williams</t>
  </si>
  <si>
    <t>RB106</t>
  </si>
  <si>
    <t>Jordan Scarlett</t>
  </si>
  <si>
    <t>RB107</t>
  </si>
  <si>
    <t>Vernon Davis</t>
  </si>
  <si>
    <t>TE46</t>
  </si>
  <si>
    <t>Tyler Higbee</t>
  </si>
  <si>
    <t>TE47</t>
  </si>
  <si>
    <t>Hunter Renfrow</t>
  </si>
  <si>
    <t>WR136</t>
  </si>
  <si>
    <t>Drew Lock</t>
  </si>
  <si>
    <t>QB41</t>
  </si>
  <si>
    <t>Corey Grant</t>
  </si>
  <si>
    <t>RB108</t>
  </si>
  <si>
    <t>Ryan Switzer</t>
  </si>
  <si>
    <t>WR137</t>
  </si>
  <si>
    <t>Jaron Brown</t>
  </si>
  <si>
    <t>WR138</t>
  </si>
  <si>
    <t>Tyler Kroft</t>
  </si>
  <si>
    <t>TE48</t>
  </si>
  <si>
    <t>Chandler Catanzaro</t>
  </si>
  <si>
    <t>K31</t>
  </si>
  <si>
    <t>Randy Bullock</t>
  </si>
  <si>
    <t>K32</t>
  </si>
  <si>
    <t>Trayveon Williams</t>
  </si>
  <si>
    <t>RB109</t>
  </si>
  <si>
    <t>Nick Mullens</t>
  </si>
  <si>
    <t>QB42</t>
  </si>
  <si>
    <t>Chris Ivory</t>
  </si>
  <si>
    <t>RB110</t>
  </si>
  <si>
    <t>Travis Homer</t>
  </si>
  <si>
    <t>RB111</t>
  </si>
  <si>
    <t>Javorius Allen</t>
  </si>
  <si>
    <t>RB112</t>
  </si>
  <si>
    <t>Jordan Thomas</t>
  </si>
  <si>
    <t>TE49</t>
  </si>
  <si>
    <t>KeeSean Johnson</t>
  </si>
  <si>
    <t>WR139</t>
  </si>
  <si>
    <t>Ryan Griffin</t>
  </si>
  <si>
    <t>TE50</t>
  </si>
  <si>
    <t>Rodney Anderson</t>
  </si>
  <si>
    <t>RB113</t>
  </si>
  <si>
    <t>Foster Moreau</t>
  </si>
  <si>
    <t>TE51</t>
  </si>
  <si>
    <t>Chris Moore</t>
  </si>
  <si>
    <t>WR140</t>
  </si>
  <si>
    <t>Boston Scott</t>
  </si>
  <si>
    <t>RB114</t>
  </si>
  <si>
    <t>Dawson Knox</t>
  </si>
  <si>
    <t>TE52</t>
  </si>
  <si>
    <t>Russell Shepard</t>
  </si>
  <si>
    <t>WR141</t>
  </si>
  <si>
    <t>Kahale Warring</t>
  </si>
  <si>
    <t>TE53</t>
  </si>
  <si>
    <t>Seth Roberts</t>
  </si>
  <si>
    <t>WR142</t>
  </si>
  <si>
    <t>Jarius Wright</t>
  </si>
  <si>
    <t>WR143</t>
  </si>
  <si>
    <t>Torrey Smith</t>
  </si>
  <si>
    <t>WR144</t>
  </si>
  <si>
    <t>Josh Hill</t>
  </si>
  <si>
    <t>TE54</t>
  </si>
  <si>
    <t>Oakland (OAK)</t>
  </si>
  <si>
    <t>DST31</t>
  </si>
  <si>
    <t>Cincinnati (CIN)</t>
  </si>
  <si>
    <t>DST32</t>
  </si>
  <si>
    <t>Josh Oliver</t>
  </si>
  <si>
    <t>TE55</t>
  </si>
  <si>
    <t>Alfred Morris</t>
  </si>
  <si>
    <t>RB115</t>
  </si>
  <si>
    <t>Zane Gonzalez</t>
  </si>
  <si>
    <t>K33</t>
  </si>
  <si>
    <t>Brian Hill</t>
  </si>
  <si>
    <t>RB116</t>
  </si>
  <si>
    <t>Corey Coleman</t>
  </si>
  <si>
    <t>WR145</t>
  </si>
  <si>
    <t>Tony Pollard</t>
  </si>
  <si>
    <t>RB117</t>
  </si>
  <si>
    <t>Marshawn Lynch</t>
  </si>
  <si>
    <t>RB118</t>
  </si>
  <si>
    <t>Matt Gay</t>
  </si>
  <si>
    <t>K34</t>
  </si>
  <si>
    <t>Jason Croom</t>
  </si>
  <si>
    <t>TE56</t>
  </si>
  <si>
    <t>Will Grier</t>
  </si>
  <si>
    <t>QB43</t>
  </si>
  <si>
    <t>Eddy Pineiro</t>
  </si>
  <si>
    <t>K35</t>
  </si>
  <si>
    <t>Maurice Harris</t>
  </si>
  <si>
    <t>WR146</t>
  </si>
  <si>
    <t>Darrel Williams</t>
  </si>
  <si>
    <t>RB119</t>
  </si>
  <si>
    <t>Jakeem Grant</t>
  </si>
  <si>
    <t>WR147</t>
  </si>
  <si>
    <t>Jacquizz Rodgers</t>
  </si>
  <si>
    <t>RB120</t>
  </si>
  <si>
    <t>Isaiah McKenzie</t>
  </si>
  <si>
    <t>WR148</t>
  </si>
  <si>
    <t>J.J. Nelson</t>
  </si>
  <si>
    <t>WR149</t>
  </si>
  <si>
    <t>Jeremy Hill</t>
  </si>
  <si>
    <t>RB121</t>
  </si>
  <si>
    <t>Tavon Austin</t>
  </si>
  <si>
    <t>WR150</t>
  </si>
  <si>
    <t>Dan Arnold</t>
  </si>
  <si>
    <t>TE57</t>
  </si>
  <si>
    <t>Jacoby Brissett</t>
  </si>
  <si>
    <t>QB44</t>
  </si>
  <si>
    <t>Chris Warren III</t>
  </si>
  <si>
    <t>RB122</t>
  </si>
  <si>
    <t>Glenn Gronkowski</t>
  </si>
  <si>
    <t>RB123</t>
  </si>
  <si>
    <t>Jason Sanders</t>
  </si>
  <si>
    <t>K36</t>
  </si>
  <si>
    <t>Mack Hollins</t>
  </si>
  <si>
    <t>WR151</t>
  </si>
  <si>
    <t>OVR</t>
  </si>
  <si>
    <t>Name &amp; Team</t>
  </si>
  <si>
    <t>Patrick Mahomes KC</t>
  </si>
  <si>
    <t>Default Rank</t>
  </si>
  <si>
    <t>Russell Wilson SEA</t>
  </si>
  <si>
    <t>Saquon Barkley NYG</t>
  </si>
  <si>
    <t>Christian McCaffrey CAR</t>
  </si>
  <si>
    <t>Le'Veon Bell NYJ</t>
  </si>
  <si>
    <t>DeAndre Hopkins HOU</t>
  </si>
  <si>
    <t>Davante Adams GB</t>
  </si>
  <si>
    <t>Travis Kelce KC</t>
  </si>
  <si>
    <t xml:space="preserve">Chicago (CHI) </t>
  </si>
  <si>
    <t xml:space="preserve">Los Angeles (LAR) </t>
  </si>
  <si>
    <t>Greg Zuerlein LAR</t>
  </si>
  <si>
    <t>Justin Tucker BAL</t>
  </si>
  <si>
    <t>Auto Draft (x=yes)</t>
  </si>
  <si>
    <t>Round</t>
  </si>
  <si>
    <t>Player</t>
  </si>
  <si>
    <t>Players to Consider</t>
  </si>
  <si>
    <t>Prob Available Next</t>
  </si>
  <si>
    <t>Personal Rankings</t>
  </si>
  <si>
    <t>Stephen Gostkowski NE</t>
  </si>
  <si>
    <t>Expected Team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</si>
</sst>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0" xfId="0" applyAlignment="1"/>
    <xf numFmtId="0" fontId="0" fillId="0" borderId="0" xfId="0" applyNumberFormat="1"/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9" fontId="0" fillId="0" borderId="11" xfId="0" applyNumberFormat="1" applyBorder="1" applyAlignment="1">
      <alignment horizontal="center"/>
    </xf>
    <xf numFmtId="9" fontId="0" fillId="0" borderId="13" xfId="0" applyNumberFormat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2" borderId="11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24" xfId="0" applyFill="1" applyBorder="1" applyAlignment="1">
      <alignment horizontal="center"/>
    </xf>
  </cellXfs>
  <cellStyles count="1">
    <cellStyle name="Normal" xfId="0" builtinId="0"/>
  </cellStyles>
  <dxfs count="4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>
          <bgColor rgb="FFFF0000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1D880E-029D-4511-ADCF-E310AA89E070}" autoFormatId="16" applyNumberFormats="0" applyBorderFormats="0" applyFontFormats="0" applyPatternFormats="0" applyAlignmentFormats="0" applyWidthHeightFormats="0">
  <queryTableRefresh nextId="13">
    <queryTableFields count="12">
      <queryTableField id="1" name="Rank" tableColumnId="1"/>
      <queryTableField id="2" name="WSID" tableColumnId="2"/>
      <queryTableField id="3" name="Overall" tableColumnId="3"/>
      <queryTableField id="4" name="Team" tableColumnId="4"/>
      <queryTableField id="5" name="Pos" tableColumnId="5"/>
      <queryTableField id="6" name="Bye" tableColumnId="6"/>
      <queryTableField id="7" name="Best" tableColumnId="7"/>
      <queryTableField id="8" name="Worst" tableColumnId="8"/>
      <queryTableField id="9" name="Avg" tableColumnId="9"/>
      <queryTableField id="10" name="Std Dev" tableColumnId="10"/>
      <queryTableField id="11" name="ADP" tableColumnId="11"/>
      <queryTableField id="12" name="vs. ADP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8A7EAE-0CDE-4E9C-B65D-C0BF0A1BDB73}" name="FantasyPros_2019_Draft_Overall_Rankings" displayName="FantasyPros_2019_Draft_Overall_Rankings" ref="A1:L446" tableType="queryTable" totalsRowShown="0">
  <autoFilter ref="A1:L446" xr:uid="{131FFAFF-27DD-4DC6-80F8-6F31CCA248DA}"/>
  <tableColumns count="12">
    <tableColumn id="1" xr3:uid="{3117C74D-7472-4A6F-8A84-8F520089BEA9}" uniqueName="1" name="Rank" queryTableFieldId="1"/>
    <tableColumn id="2" xr3:uid="{21D1C1F6-60DB-4DFA-96B2-65C396CBBE7C}" uniqueName="2" name="WSID" queryTableFieldId="2" dataDxfId="40"/>
    <tableColumn id="3" xr3:uid="{615FB4A5-1585-46DF-8161-4B719863DD8E}" uniqueName="3" name="Overall" queryTableFieldId="3" dataDxfId="39"/>
    <tableColumn id="4" xr3:uid="{F21DAB4D-7E79-49C1-9718-80C4AB3CCFCC}" uniqueName="4" name="Team" queryTableFieldId="4" dataDxfId="38"/>
    <tableColumn id="5" xr3:uid="{31B69934-E1DE-40D2-8DD8-F6E8357018DB}" uniqueName="5" name="Pos" queryTableFieldId="5" dataDxfId="37"/>
    <tableColumn id="6" xr3:uid="{F4A83F2D-04E6-45B1-9032-D2567D0A8C58}" uniqueName="6" name="Bye" queryTableFieldId="6"/>
    <tableColumn id="7" xr3:uid="{7A6C4295-053D-446B-91B6-03DA58CB4B1E}" uniqueName="7" name="Best" queryTableFieldId="7"/>
    <tableColumn id="8" xr3:uid="{2055F3E6-6D4B-4C23-8FEA-13013AF67969}" uniqueName="8" name="Worst" queryTableFieldId="8"/>
    <tableColumn id="9" xr3:uid="{4570CD31-8101-4886-9A9A-5DEEBD3B78D2}" uniqueName="9" name="Avg" queryTableFieldId="9"/>
    <tableColumn id="10" xr3:uid="{6F05A43C-2D5A-4459-9380-A26E1146C2C5}" uniqueName="10" name="Std Dev" queryTableFieldId="10"/>
    <tableColumn id="11" xr3:uid="{47FFB428-682A-46CA-8652-D0DE0EEF95FF}" uniqueName="11" name="ADP" queryTableFieldId="11"/>
    <tableColumn id="12" xr3:uid="{FE7C6613-96A8-4E63-8BFB-B50C3F19179A}" uniqueName="12" name="vs. ADP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8B95-331D-4F49-A513-F5CA973E6949}">
  <dimension ref="B1:K18"/>
  <sheetViews>
    <sheetView workbookViewId="0">
      <selection activeCell="H16" sqref="H16"/>
    </sheetView>
  </sheetViews>
  <sheetFormatPr defaultRowHeight="14.5" x14ac:dyDescent="0.35"/>
  <cols>
    <col min="1" max="1" width="2.1796875" style="1" customWidth="1"/>
    <col min="2" max="3" width="8.7265625" style="1"/>
    <col min="4" max="4" width="2" style="1" customWidth="1"/>
    <col min="5" max="6" width="8.7265625" style="1"/>
    <col min="7" max="7" width="2.54296875" style="1" customWidth="1"/>
    <col min="8" max="8" width="15.81640625" style="1" bestFit="1" customWidth="1"/>
    <col min="9" max="9" width="12.1796875" style="1" bestFit="1" customWidth="1"/>
    <col min="10" max="10" width="16" style="1" bestFit="1" customWidth="1"/>
    <col min="11" max="16384" width="8.7265625" style="1"/>
  </cols>
  <sheetData>
    <row r="1" spans="2:11" ht="8.5" customHeight="1" thickBot="1" x14ac:dyDescent="0.4"/>
    <row r="2" spans="2:11" ht="15" thickBot="1" x14ac:dyDescent="0.4">
      <c r="B2" s="5" t="s">
        <v>0</v>
      </c>
      <c r="C2" s="2" t="s">
        <v>2</v>
      </c>
      <c r="E2" s="33" t="s">
        <v>11</v>
      </c>
      <c r="F2" s="34"/>
      <c r="H2" s="5" t="s">
        <v>14</v>
      </c>
      <c r="I2" s="2">
        <v>10</v>
      </c>
    </row>
    <row r="3" spans="2:11" ht="15" thickBot="1" x14ac:dyDescent="0.4">
      <c r="E3" s="10" t="s">
        <v>12</v>
      </c>
      <c r="F3" s="11" t="s">
        <v>13</v>
      </c>
    </row>
    <row r="4" spans="2:11" ht="14.5" customHeight="1" x14ac:dyDescent="0.35">
      <c r="B4" s="31" t="s">
        <v>1</v>
      </c>
      <c r="E4" s="12" t="s">
        <v>3</v>
      </c>
      <c r="F4" s="7">
        <f>IF($C$2=$B$6,1,0)</f>
        <v>1</v>
      </c>
      <c r="H4" s="14" t="s">
        <v>15</v>
      </c>
      <c r="I4" s="22" t="s">
        <v>16</v>
      </c>
      <c r="J4" s="15" t="s">
        <v>980</v>
      </c>
    </row>
    <row r="5" spans="2:11" x14ac:dyDescent="0.35">
      <c r="B5" s="32"/>
      <c r="E5" s="12" t="s">
        <v>4</v>
      </c>
      <c r="F5" s="7">
        <f>IF($C$2=$B$6,2,0)</f>
        <v>2</v>
      </c>
      <c r="H5" s="6" t="s">
        <v>17</v>
      </c>
      <c r="I5" s="41">
        <f>IF(ROW()-4&lt;=$I$2,ROW()-4,"")</f>
        <v>1</v>
      </c>
      <c r="J5" s="42"/>
      <c r="K5" s="37" t="b">
        <v>1</v>
      </c>
    </row>
    <row r="6" spans="2:11" x14ac:dyDescent="0.35">
      <c r="B6" s="3" t="s">
        <v>2</v>
      </c>
      <c r="E6" s="12" t="s">
        <v>5</v>
      </c>
      <c r="F6" s="7">
        <f>IF($C$2=$B$6,2,0)</f>
        <v>2</v>
      </c>
      <c r="H6" s="6" t="s">
        <v>18</v>
      </c>
      <c r="I6" s="41">
        <f t="shared" ref="I6:I18" si="0">IF(ROW()-4&lt;=$I$2,ROW()-4,"")</f>
        <v>2</v>
      </c>
      <c r="J6" s="7"/>
      <c r="K6" s="37" t="b">
        <v>0</v>
      </c>
    </row>
    <row r="7" spans="2:11" x14ac:dyDescent="0.35">
      <c r="B7" s="3"/>
      <c r="E7" s="12" t="s">
        <v>7</v>
      </c>
      <c r="F7" s="7">
        <f>IF($C$2=$B$6,1,0)</f>
        <v>1</v>
      </c>
      <c r="H7" s="6" t="s">
        <v>19</v>
      </c>
      <c r="I7" s="41">
        <f t="shared" si="0"/>
        <v>3</v>
      </c>
      <c r="J7" s="7"/>
      <c r="K7" s="37" t="b">
        <v>0</v>
      </c>
    </row>
    <row r="8" spans="2:11" ht="15" thickBot="1" x14ac:dyDescent="0.4">
      <c r="B8" s="4"/>
      <c r="E8" s="12" t="s">
        <v>6</v>
      </c>
      <c r="F8" s="7">
        <f>IF($C$2=$B$6,1,0)</f>
        <v>1</v>
      </c>
      <c r="H8" s="6" t="s">
        <v>20</v>
      </c>
      <c r="I8" s="41">
        <f t="shared" si="0"/>
        <v>4</v>
      </c>
      <c r="J8" s="7"/>
      <c r="K8" s="37" t="b">
        <v>0</v>
      </c>
    </row>
    <row r="9" spans="2:11" x14ac:dyDescent="0.35">
      <c r="E9" s="12" t="s">
        <v>8</v>
      </c>
      <c r="F9" s="7">
        <f>IF($C$2=$B$6,1,0)</f>
        <v>1</v>
      </c>
      <c r="H9" s="6" t="s">
        <v>21</v>
      </c>
      <c r="I9" s="41">
        <f t="shared" si="0"/>
        <v>5</v>
      </c>
      <c r="J9" s="7"/>
      <c r="K9" s="37"/>
    </row>
    <row r="10" spans="2:11" x14ac:dyDescent="0.35">
      <c r="E10" s="12" t="s">
        <v>9</v>
      </c>
      <c r="F10" s="7">
        <f>IF($C$2=$B$6,1,0)</f>
        <v>1</v>
      </c>
      <c r="H10" s="6" t="s">
        <v>22</v>
      </c>
      <c r="I10" s="41">
        <f t="shared" si="0"/>
        <v>6</v>
      </c>
      <c r="J10" s="7"/>
      <c r="K10" s="37"/>
    </row>
    <row r="11" spans="2:11" ht="15" thickBot="1" x14ac:dyDescent="0.4">
      <c r="E11" s="13" t="s">
        <v>10</v>
      </c>
      <c r="F11" s="9">
        <f>IF($C$2=$B$6,7,0)</f>
        <v>7</v>
      </c>
      <c r="H11" s="6" t="s">
        <v>23</v>
      </c>
      <c r="I11" s="41">
        <f t="shared" si="0"/>
        <v>7</v>
      </c>
      <c r="J11" s="7"/>
      <c r="K11" s="37"/>
    </row>
    <row r="12" spans="2:11" ht="15" thickBot="1" x14ac:dyDescent="0.4">
      <c r="H12" s="6" t="s">
        <v>24</v>
      </c>
      <c r="I12" s="41">
        <f t="shared" si="0"/>
        <v>8</v>
      </c>
      <c r="J12" s="7"/>
      <c r="K12" s="37"/>
    </row>
    <row r="13" spans="2:11" ht="15" thickBot="1" x14ac:dyDescent="0.4">
      <c r="C13" s="35" t="s">
        <v>34</v>
      </c>
      <c r="D13" s="65"/>
      <c r="E13" s="36"/>
      <c r="F13" s="2">
        <v>3</v>
      </c>
      <c r="H13" s="6" t="s">
        <v>25</v>
      </c>
      <c r="I13" s="41">
        <f t="shared" si="0"/>
        <v>9</v>
      </c>
      <c r="J13" s="7"/>
      <c r="K13" s="37"/>
    </row>
    <row r="14" spans="2:11" x14ac:dyDescent="0.35">
      <c r="C14" s="16"/>
      <c r="H14" s="6" t="s">
        <v>26</v>
      </c>
      <c r="I14" s="41">
        <f t="shared" si="0"/>
        <v>10</v>
      </c>
      <c r="J14" s="7"/>
      <c r="K14" s="37"/>
    </row>
    <row r="15" spans="2:11" x14ac:dyDescent="0.35">
      <c r="H15" s="6" t="s">
        <v>27</v>
      </c>
      <c r="I15" s="41" t="str">
        <f t="shared" si="0"/>
        <v/>
      </c>
      <c r="J15" s="7"/>
      <c r="K15" s="37"/>
    </row>
    <row r="16" spans="2:11" x14ac:dyDescent="0.35">
      <c r="H16" s="6" t="s">
        <v>28</v>
      </c>
      <c r="I16" s="41" t="str">
        <f t="shared" si="0"/>
        <v/>
      </c>
      <c r="J16" s="7"/>
      <c r="K16" s="37"/>
    </row>
    <row r="17" spans="8:11" x14ac:dyDescent="0.35">
      <c r="H17" s="6" t="s">
        <v>29</v>
      </c>
      <c r="I17" s="41" t="str">
        <f t="shared" si="0"/>
        <v/>
      </c>
      <c r="J17" s="7"/>
      <c r="K17" s="37"/>
    </row>
    <row r="18" spans="8:11" ht="15" thickBot="1" x14ac:dyDescent="0.4">
      <c r="H18" s="8" t="s">
        <v>30</v>
      </c>
      <c r="I18" s="43" t="str">
        <f t="shared" si="0"/>
        <v/>
      </c>
      <c r="J18" s="9"/>
      <c r="K18" s="37"/>
    </row>
  </sheetData>
  <mergeCells count="3">
    <mergeCell ref="B4:B5"/>
    <mergeCell ref="E2:F2"/>
    <mergeCell ref="C13:E13"/>
  </mergeCells>
  <conditionalFormatting sqref="H5:J18">
    <cfRule type="expression" dxfId="36" priority="1">
      <formula>ROW()-4&gt;$I$2</formula>
    </cfRule>
  </conditionalFormatting>
  <dataValidations count="1">
    <dataValidation type="list" allowBlank="1" showInputMessage="1" showErrorMessage="1" sqref="C2" xr:uid="{48605E05-A78A-45A1-A35F-B4EF90A5AC25}">
      <formula1>$B$6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302"/>
  <sheetViews>
    <sheetView zoomScaleNormal="100" workbookViewId="0">
      <selection activeCell="H3" sqref="H3"/>
    </sheetView>
  </sheetViews>
  <sheetFormatPr defaultRowHeight="14.5" x14ac:dyDescent="0.35"/>
  <cols>
    <col min="1" max="1" width="2" style="1" customWidth="1"/>
    <col min="2" max="2" width="4.36328125" style="1" bestFit="1" customWidth="1"/>
    <col min="3" max="3" width="22.453125" style="1" bestFit="1" customWidth="1"/>
    <col min="4" max="4" width="5.453125" style="1" bestFit="1" customWidth="1"/>
    <col min="5" max="5" width="4" style="1" bestFit="1" customWidth="1"/>
    <col min="6" max="6" width="2.36328125" style="1" customWidth="1"/>
    <col min="7" max="7" width="3.26953125" style="1" bestFit="1" customWidth="1"/>
    <col min="8" max="8" width="19.7265625" style="1" bestFit="1" customWidth="1"/>
    <col min="9" max="9" width="4.36328125" style="1" bestFit="1" customWidth="1"/>
    <col min="10" max="10" width="1.81640625" style="1" customWidth="1"/>
    <col min="11" max="11" width="3" style="1" bestFit="1" customWidth="1"/>
    <col min="12" max="12" width="21.26953125" style="1" bestFit="1" customWidth="1"/>
    <col min="13" max="13" width="4.36328125" style="1" bestFit="1" customWidth="1"/>
    <col min="14" max="14" width="1.7265625" style="1" customWidth="1"/>
    <col min="15" max="15" width="3.7265625" style="1" bestFit="1" customWidth="1"/>
    <col min="16" max="16" width="25.36328125" style="1" bestFit="1" customWidth="1"/>
    <col min="17" max="17" width="4.36328125" style="1" bestFit="1" customWidth="1"/>
    <col min="18" max="18" width="1.54296875" style="1" customWidth="1"/>
    <col min="19" max="19" width="2.81640625" style="1" bestFit="1" customWidth="1"/>
    <col min="20" max="20" width="23" style="1" bestFit="1" customWidth="1"/>
    <col min="21" max="21" width="4.36328125" style="1" bestFit="1" customWidth="1"/>
    <col min="22" max="22" width="2.1796875" style="1" customWidth="1"/>
    <col min="23" max="23" width="4" style="1" bestFit="1" customWidth="1"/>
    <col min="24" max="24" width="16.36328125" style="1" bestFit="1" customWidth="1"/>
    <col min="25" max="25" width="4.36328125" style="1" bestFit="1" customWidth="1"/>
    <col min="26" max="26" width="2" style="1" customWidth="1"/>
    <col min="27" max="27" width="4.7265625" style="1" customWidth="1"/>
    <col min="28" max="28" width="20.453125" style="1" bestFit="1" customWidth="1"/>
    <col min="29" max="29" width="4.36328125" style="1" bestFit="1" customWidth="1"/>
    <col min="30" max="16384" width="8.7265625" style="1"/>
  </cols>
  <sheetData>
    <row r="1" spans="2:29" ht="8" customHeight="1" thickBot="1" x14ac:dyDescent="0.4"/>
    <row r="2" spans="2:29" x14ac:dyDescent="0.35">
      <c r="B2" s="14" t="s">
        <v>965</v>
      </c>
      <c r="C2" s="22" t="s">
        <v>31</v>
      </c>
      <c r="D2" s="22" t="s">
        <v>33</v>
      </c>
      <c r="E2" s="15" t="s">
        <v>32</v>
      </c>
      <c r="G2" s="14" t="s">
        <v>3</v>
      </c>
      <c r="H2" s="22" t="s">
        <v>966</v>
      </c>
      <c r="I2" s="15" t="s">
        <v>965</v>
      </c>
      <c r="K2" s="14" t="s">
        <v>4</v>
      </c>
      <c r="L2" s="22" t="s">
        <v>966</v>
      </c>
      <c r="M2" s="15" t="s">
        <v>965</v>
      </c>
      <c r="O2" s="14" t="s">
        <v>5</v>
      </c>
      <c r="P2" s="22" t="s">
        <v>966</v>
      </c>
      <c r="Q2" s="15" t="s">
        <v>965</v>
      </c>
      <c r="S2" s="14" t="s">
        <v>7</v>
      </c>
      <c r="T2" s="22" t="s">
        <v>966</v>
      </c>
      <c r="U2" s="15" t="s">
        <v>965</v>
      </c>
      <c r="W2" s="14" t="s">
        <v>8</v>
      </c>
      <c r="X2" s="22" t="s">
        <v>966</v>
      </c>
      <c r="Y2" s="15" t="s">
        <v>965</v>
      </c>
      <c r="AA2" s="14" t="s">
        <v>9</v>
      </c>
      <c r="AB2" s="22" t="s">
        <v>966</v>
      </c>
      <c r="AC2" s="15" t="s">
        <v>965</v>
      </c>
    </row>
    <row r="3" spans="2:29" x14ac:dyDescent="0.35">
      <c r="B3" s="12">
        <v>1</v>
      </c>
      <c r="C3" s="23" t="str">
        <f>'Default Rankings Import'!C2</f>
        <v>Saquon Barkley</v>
      </c>
      <c r="D3" s="23" t="str">
        <f>'Default Rankings Import'!D2</f>
        <v>NYG</v>
      </c>
      <c r="E3" s="24" t="str">
        <f>IF(LEFT('Default Rankings Import'!E2,1)="D",LEFT('Default Rankings Import'!E2,3),IF(LEFT('Default Rankings Import'!E2,1)="K",LEFT('Default Rankings Import'!E2,1),LEFT('Default Rankings Import'!E2,2)))</f>
        <v>RB</v>
      </c>
      <c r="G3" s="12">
        <v>1</v>
      </c>
      <c r="H3" s="23" t="str">
        <f t="array" ref="H3">INDEX($C$3:$C$302,SMALL(IF($G$2=$E$3:$E$302,ROW($E$3:$E$302)-ROW($E$3)+1),ROW(1:1))) &amp; " " &amp; INDEX($D$3:$D$302,SMALL(IF($G$2=$E$3:$E$302,ROW($E$3:$E$302)-ROW($E$3)+1),ROW(1:1)))</f>
        <v>Patrick Mahomes KC</v>
      </c>
      <c r="I3" s="24">
        <f t="array" ref="I3">INDEX($B$3:$B$302,SMALL(IF($G$2=$E$3:$E$302,ROW($E$3:$E$302)-ROW($E$3)+1),ROW(1:1)))</f>
        <v>37</v>
      </c>
      <c r="K3" s="12">
        <v>1</v>
      </c>
      <c r="L3" s="23" t="str">
        <f t="array" ref="L3">INDEX($C$3:$C$302,SMALL(IF($K$2=$E$3:$E$302,ROW($E$3:$E$302)-ROW($E$3)+1),ROW(1:1))) &amp; " " &amp; INDEX($D$3:$D$302,SMALL(IF($K$2=$E$3:$E$302,ROW($E$3:$E$302)-ROW($E$3)+1),ROW(1:1)))</f>
        <v>Saquon Barkley NYG</v>
      </c>
      <c r="M3" s="24">
        <f t="array" ref="M3">INDEX($B$3:$B$302,SMALL(IF($K$2=$E$3:$E$302,ROW($E$3:$E$302)-ROW($E$3)+1),ROW(1:1)))</f>
        <v>1</v>
      </c>
      <c r="O3" s="12">
        <v>1</v>
      </c>
      <c r="P3" s="23" t="str">
        <f t="array" ref="P3">INDEX($C$3:$C$302,SMALL(IF($O$2=$E$3:$E$302,ROW($E$3:$E$302)-ROW($E$3)+1),ROW(1:1))) &amp; " " &amp; INDEX($D$3:$D$302,SMALL(IF($O$2=$E$3:$E$302,ROW($E$3:$E$302)-ROW($E$3)+1),ROW(1:1)))</f>
        <v>DeAndre Hopkins HOU</v>
      </c>
      <c r="Q3" s="24">
        <f t="array" ref="Q3">INDEX($B$3:$B$302,SMALL(IF($O$2=$E$3:$E$302,ROW($E$3:$E$302)-ROW($E$3)+1),ROW(1:1)))</f>
        <v>6</v>
      </c>
      <c r="S3" s="12">
        <v>1</v>
      </c>
      <c r="T3" s="23" t="str">
        <f t="array" ref="T3">INDEX($C$3:$C$302,SMALL(IF($S$2=$E$3:$E$302,ROW($E$3:$E$302)-ROW($E$3)+1),ROW(1:1))) &amp; " " &amp; INDEX($D$3:$D$302,SMALL(IF($S$2=$E$3:$E$302,ROW($E$3:$E$302)-ROW($E$3)+1),ROW(1:1)))</f>
        <v>Travis Kelce KC</v>
      </c>
      <c r="U3" s="24">
        <f t="array" ref="U3">INDEX($B$3:$B$302,SMALL(IF($S$2=$E$3:$E$302,ROW($E$3:$E$302)-ROW($E$3)+1),ROW(1:1)))</f>
        <v>15</v>
      </c>
      <c r="W3" s="12">
        <v>1</v>
      </c>
      <c r="X3" s="23" t="str">
        <f t="array" ref="X3">INDEX($C$3:$C$302,SMALL(IF($W$2=$E$3:$E$302,ROW($E$3:$E$302)-ROW($E$3)+1),ROW(1:1))) &amp; " " &amp; INDEX($D$3:$D$302,SMALL(IF($W$2=$E$3:$E$302,ROW($E$3:$E$302)-ROW($E$3)+1),ROW(1:1)))</f>
        <v xml:space="preserve">Chicago (CHI) </v>
      </c>
      <c r="Y3" s="24">
        <f t="array" ref="Y3">INDEX($B$3:$B$302,SMALL(IF($W$2=$E$3:$E$302,ROW($E$3:$E$302)-ROW($E$3)+1),ROW(1:1)))</f>
        <v>166</v>
      </c>
      <c r="AA3" s="12">
        <v>1</v>
      </c>
      <c r="AB3" s="23" t="str">
        <f t="array" ref="AB3">INDEX($C$3:$C$302,SMALL(IF($AA$2=$E$3:$E$302,ROW($E$3:$E$302)-ROW($E$3)+1),ROW(1:1))) &amp; " " &amp; INDEX($D$3:$D$302,SMALL(IF($AA$2=$E$3:$E$302,ROW($E$3:$E$302)-ROW($E$3)+1),ROW(1:1)))</f>
        <v>Greg Zuerlein LAR</v>
      </c>
      <c r="AC3" s="24">
        <f t="array" ref="AC3">INDEX($B$3:$B$302,SMALL(IF($AA$2=$E$3:$E$302,ROW($E$3:$E$302)-ROW($E$3)+1),ROW(1:1)))</f>
        <v>199</v>
      </c>
    </row>
    <row r="4" spans="2:29" x14ac:dyDescent="0.35">
      <c r="B4" s="12">
        <f>B3+1</f>
        <v>2</v>
      </c>
      <c r="C4" s="23" t="str">
        <f>'Default Rankings Import'!C3</f>
        <v>Ezekiel Elliott</v>
      </c>
      <c r="D4" s="23" t="str">
        <f>'Default Rankings Import'!D3</f>
        <v>DAL</v>
      </c>
      <c r="E4" s="24" t="str">
        <f>IF(LEFT('Default Rankings Import'!E3,1)="D",LEFT('Default Rankings Import'!E3,3),IF(LEFT('Default Rankings Import'!E3,1)="K",LEFT('Default Rankings Import'!E3,1),LEFT('Default Rankings Import'!E3,2)))</f>
        <v>RB</v>
      </c>
      <c r="G4" s="12">
        <f>G3+1</f>
        <v>2</v>
      </c>
      <c r="H4" s="23" t="str">
        <f t="array" ref="H4">INDEX($C$3:$C$302,SMALL(IF($G$2=$E$3:$E$302,ROW($E$3:$E$302)-ROW($E$3)+1),ROW(2:2))) &amp; " " &amp; INDEX($D$3:$D$302,SMALL(IF($G$2=$E$3:$E$302,ROW($E$3:$E$302)-ROW($E$3)+1),ROW(2:2)))</f>
        <v>Andrew Luck IND</v>
      </c>
      <c r="I4" s="24">
        <f t="array" ref="I4">INDEX($B$3:$B$302,SMALL(IF($G$2=$E$3:$E$302,ROW($E$3:$E$302)-ROW($E$3)+1),ROW(2:2)))</f>
        <v>46</v>
      </c>
      <c r="K4" s="12">
        <f>K3+1</f>
        <v>2</v>
      </c>
      <c r="L4" s="23" t="str">
        <f t="array" ref="L4">INDEX($C$3:$C$302,SMALL(IF($K$2=$E$3:$E$302,ROW($E$3:$E$302)-ROW($E$3)+1),ROW(2:2))) &amp; " " &amp; INDEX($D$3:$D$302,SMALL(IF($K$2=$E$3:$E$302,ROW($E$3:$E$302)-ROW($E$3)+1),ROW(2:2)))</f>
        <v>Ezekiel Elliott DAL</v>
      </c>
      <c r="M4" s="24">
        <f t="array" ref="M4">INDEX($B$3:$B$302,SMALL(IF($K$2=$E$3:$E$302,ROW($E$3:$E$302)-ROW($E$3)+1),ROW(2:2)))</f>
        <v>2</v>
      </c>
      <c r="O4" s="12">
        <f>O3+1</f>
        <v>2</v>
      </c>
      <c r="P4" s="23" t="str">
        <f t="array" ref="P4">INDEX($C$3:$C$302,SMALL(IF($O$2=$E$3:$E$302,ROW($E$3:$E$302)-ROW($E$3)+1),ROW(2:2))) &amp; " " &amp; INDEX($D$3:$D$302,SMALL(IF($O$2=$E$3:$E$302,ROW($E$3:$E$302)-ROW($E$3)+1),ROW(2:2)))</f>
        <v>Davante Adams GB</v>
      </c>
      <c r="Q4" s="24">
        <f t="array" ref="Q4">INDEX($B$3:$B$302,SMALL(IF($O$2=$E$3:$E$302,ROW($E$3:$E$302)-ROW($E$3)+1),ROW(2:2)))</f>
        <v>7</v>
      </c>
      <c r="S4" s="12">
        <f>S3+1</f>
        <v>2</v>
      </c>
      <c r="T4" s="23" t="str">
        <f t="array" ref="T4">INDEX($C$3:$C$302,SMALL(IF($S$2=$E$3:$E$302,ROW($E$3:$E$302)-ROW($E$3)+1),ROW(2:2))) &amp; " " &amp; INDEX($D$3:$D$302,SMALL(IF($S$2=$E$3:$E$302,ROW($E$3:$E$302)-ROW($E$3)+1),ROW(2:2)))</f>
        <v>George Kittle SF</v>
      </c>
      <c r="U4" s="24">
        <f t="array" ref="U4">INDEX($B$3:$B$302,SMALL(IF($S$2=$E$3:$E$302,ROW($E$3:$E$302)-ROW($E$3)+1),ROW(2:2)))</f>
        <v>19</v>
      </c>
      <c r="W4" s="12">
        <f>W3+1</f>
        <v>2</v>
      </c>
      <c r="X4" s="23" t="str">
        <f t="array" ref="X4">INDEX($C$3:$C$302,SMALL(IF($W$2=$E$3:$E$302,ROW($E$3:$E$302)-ROW($E$3)+1),ROW(2:2))) &amp; " " &amp; INDEX($D$3:$D$302,SMALL(IF($W$2=$E$3:$E$302,ROW($E$3:$E$302)-ROW($E$3)+1),ROW(2:2)))</f>
        <v xml:space="preserve">Jacksonville (JAC) </v>
      </c>
      <c r="Y4" s="24">
        <f t="array" ref="Y4">INDEX($B$3:$B$302,SMALL(IF($W$2=$E$3:$E$302,ROW($E$3:$E$302)-ROW($E$3)+1),ROW(2:2)))</f>
        <v>177</v>
      </c>
      <c r="AA4" s="12">
        <f>AA3+1</f>
        <v>2</v>
      </c>
      <c r="AB4" s="23" t="str">
        <f t="array" ref="AB4">INDEX($C$3:$C$302,SMALL(IF($AA$2=$E$3:$E$302,ROW($E$3:$E$302)-ROW($E$3)+1),ROW(2:2))) &amp; " " &amp; INDEX($D$3:$D$302,SMALL(IF($AA$2=$E$3:$E$302,ROW($E$3:$E$302)-ROW($E$3)+1),ROW(2:2)))</f>
        <v>Justin Tucker BAL</v>
      </c>
      <c r="AC4" s="24">
        <f t="array" ref="AC4">INDEX($B$3:$B$302,SMALL(IF($AA$2=$E$3:$E$302,ROW($E$3:$E$302)-ROW($E$3)+1),ROW(2:2)))</f>
        <v>205</v>
      </c>
    </row>
    <row r="5" spans="2:29" x14ac:dyDescent="0.35">
      <c r="B5" s="12">
        <f t="shared" ref="B5:B68" si="0">B4+1</f>
        <v>3</v>
      </c>
      <c r="C5" s="23" t="str">
        <f>'Default Rankings Import'!C4</f>
        <v>Christian McCaffrey</v>
      </c>
      <c r="D5" s="23" t="str">
        <f>'Default Rankings Import'!D4</f>
        <v>CAR</v>
      </c>
      <c r="E5" s="24" t="str">
        <f>IF(LEFT('Default Rankings Import'!E4,1)="D",LEFT('Default Rankings Import'!E4,3),IF(LEFT('Default Rankings Import'!E4,1)="K",LEFT('Default Rankings Import'!E4,1),LEFT('Default Rankings Import'!E4,2)))</f>
        <v>RB</v>
      </c>
      <c r="G5" s="12">
        <f t="shared" ref="G5:G32" si="1">G4+1</f>
        <v>3</v>
      </c>
      <c r="H5" s="23" t="str">
        <f t="array" ref="H5">INDEX($C$3:$C$302,SMALL(IF($G$2=$E$3:$E$302,ROW($E$3:$E$302)-ROW($E$3)+1),ROW(3:3))) &amp; " " &amp; INDEX($D$3:$D$302,SMALL(IF($G$2=$E$3:$E$302,ROW($E$3:$E$302)-ROW($E$3)+1),ROW(3:3)))</f>
        <v>Aaron Rodgers GB</v>
      </c>
      <c r="I5" s="24">
        <f t="array" ref="I5">INDEX($B$3:$B$302,SMALL(IF($G$2=$E$3:$E$302,ROW($E$3:$E$302)-ROW($E$3)+1),ROW(3:3)))</f>
        <v>49</v>
      </c>
      <c r="K5" s="12">
        <f t="shared" ref="K5:K68" si="2">K4+1</f>
        <v>3</v>
      </c>
      <c r="L5" s="23" t="str">
        <f t="array" ref="L5">INDEX($C$3:$C$302,SMALL(IF($K$2=$E$3:$E$302,ROW($E$3:$E$302)-ROW($E$3)+1),ROW(3:3))) &amp; " " &amp; INDEX($D$3:$D$302,SMALL(IF($K$2=$E$3:$E$302,ROW($E$3:$E$302)-ROW($E$3)+1),ROW(3:3)))</f>
        <v>Christian McCaffrey CAR</v>
      </c>
      <c r="M5" s="24">
        <f t="array" ref="M5">INDEX($B$3:$B$302,SMALL(IF($K$2=$E$3:$E$302,ROW($E$3:$E$302)-ROW($E$3)+1),ROW(3:3)))</f>
        <v>3</v>
      </c>
      <c r="O5" s="12">
        <f t="shared" ref="O5:O68" si="3">O4+1</f>
        <v>3</v>
      </c>
      <c r="P5" s="23" t="str">
        <f t="array" ref="P5">INDEX($C$3:$C$302,SMALL(IF($O$2=$E$3:$E$302,ROW($E$3:$E$302)-ROW($E$3)+1),ROW(3:3))) &amp; " " &amp; INDEX($D$3:$D$302,SMALL(IF($O$2=$E$3:$E$302,ROW($E$3:$E$302)-ROW($E$3)+1),ROW(3:3)))</f>
        <v>Julio Jones ATL</v>
      </c>
      <c r="Q5" s="24">
        <f t="array" ref="Q5">INDEX($B$3:$B$302,SMALL(IF($O$2=$E$3:$E$302,ROW($E$3:$E$302)-ROW($E$3)+1),ROW(3:3)))</f>
        <v>11</v>
      </c>
      <c r="S5" s="12">
        <f t="shared" ref="S5:S32" si="4">S4+1</f>
        <v>3</v>
      </c>
      <c r="T5" s="23" t="str">
        <f t="array" ref="T5">INDEX($C$3:$C$302,SMALL(IF($S$2=$E$3:$E$302,ROW($E$3:$E$302)-ROW($E$3)+1),ROW(3:3))) &amp; " " &amp; INDEX($D$3:$D$302,SMALL(IF($S$2=$E$3:$E$302,ROW($E$3:$E$302)-ROW($E$3)+1),ROW(3:3)))</f>
        <v>Zach Ertz PHI</v>
      </c>
      <c r="U5" s="24">
        <f t="array" ref="U5">INDEX($B$3:$B$302,SMALL(IF($S$2=$E$3:$E$302,ROW($E$3:$E$302)-ROW($E$3)+1),ROW(3:3)))</f>
        <v>34</v>
      </c>
      <c r="W5" s="12">
        <f t="shared" ref="W5:W22" si="5">W4+1</f>
        <v>3</v>
      </c>
      <c r="X5" s="23" t="str">
        <f t="array" ref="X5">INDEX($C$3:$C$302,SMALL(IF($W$2=$E$3:$E$302,ROW($E$3:$E$302)-ROW($E$3)+1),ROW(3:3))) &amp; " " &amp; INDEX($D$3:$D$302,SMALL(IF($W$2=$E$3:$E$302,ROW($E$3:$E$302)-ROW($E$3)+1),ROW(3:3)))</f>
        <v xml:space="preserve">Los Angeles (LAR) </v>
      </c>
      <c r="Y5" s="24">
        <f t="array" ref="Y5">INDEX($B$3:$B$302,SMALL(IF($W$2=$E$3:$E$302,ROW($E$3:$E$302)-ROW($E$3)+1),ROW(3:3)))</f>
        <v>181</v>
      </c>
      <c r="AA5" s="12">
        <f t="shared" ref="AA5:AA22" si="6">AA4+1</f>
        <v>3</v>
      </c>
      <c r="AB5" s="23" t="str">
        <f t="array" ref="AB5">INDEX($C$3:$C$302,SMALL(IF($AA$2=$E$3:$E$302,ROW($E$3:$E$302)-ROW($E$3)+1),ROW(3:3))) &amp; " " &amp; INDEX($D$3:$D$302,SMALL(IF($AA$2=$E$3:$E$302,ROW($E$3:$E$302)-ROW($E$3)+1),ROW(3:3)))</f>
        <v>Stephen Gostkowski NE</v>
      </c>
      <c r="AC5" s="24">
        <f t="array" ref="AC5">INDEX($B$3:$B$302,SMALL(IF($AA$2=$E$3:$E$302,ROW($E$3:$E$302)-ROW($E$3)+1),ROW(3:3)))</f>
        <v>206</v>
      </c>
    </row>
    <row r="6" spans="2:29" x14ac:dyDescent="0.35">
      <c r="B6" s="12">
        <f t="shared" si="0"/>
        <v>4</v>
      </c>
      <c r="C6" s="23" t="str">
        <f>'Default Rankings Import'!C5</f>
        <v>Alvin Kamara</v>
      </c>
      <c r="D6" s="23" t="str">
        <f>'Default Rankings Import'!D5</f>
        <v>NO</v>
      </c>
      <c r="E6" s="24" t="str">
        <f>IF(LEFT('Default Rankings Import'!E5,1)="D",LEFT('Default Rankings Import'!E5,3),IF(LEFT('Default Rankings Import'!E5,1)="K",LEFT('Default Rankings Import'!E5,1),LEFT('Default Rankings Import'!E5,2)))</f>
        <v>RB</v>
      </c>
      <c r="G6" s="12">
        <f t="shared" si="1"/>
        <v>4</v>
      </c>
      <c r="H6" s="23" t="str">
        <f t="array" ref="H6">INDEX($C$3:$C$302,SMALL(IF($G$2=$E$3:$E$302,ROW($E$3:$E$302)-ROW($E$3)+1),ROW(4:4))) &amp; " " &amp; INDEX($D$3:$D$302,SMALL(IF($G$2=$E$3:$E$302,ROW($E$3:$E$302)-ROW($E$3)+1),ROW(4:4)))</f>
        <v>Deshaun Watson HOU</v>
      </c>
      <c r="I6" s="24">
        <f t="array" ref="I6">INDEX($B$3:$B$302,SMALL(IF($G$2=$E$3:$E$302,ROW($E$3:$E$302)-ROW($E$3)+1),ROW(4:4)))</f>
        <v>57</v>
      </c>
      <c r="K6" s="12">
        <f t="shared" si="2"/>
        <v>4</v>
      </c>
      <c r="L6" s="23" t="str">
        <f t="array" ref="L6">INDEX($C$3:$C$302,SMALL(IF($K$2=$E$3:$E$302,ROW($E$3:$E$302)-ROW($E$3)+1),ROW(4:4))) &amp; " " &amp; INDEX($D$3:$D$302,SMALL(IF($K$2=$E$3:$E$302,ROW($E$3:$E$302)-ROW($E$3)+1),ROW(4:4)))</f>
        <v>Alvin Kamara NO</v>
      </c>
      <c r="M6" s="24">
        <f t="array" ref="M6">INDEX($B$3:$B$302,SMALL(IF($K$2=$E$3:$E$302,ROW($E$3:$E$302)-ROW($E$3)+1),ROW(4:4)))</f>
        <v>4</v>
      </c>
      <c r="O6" s="12">
        <f t="shared" si="3"/>
        <v>4</v>
      </c>
      <c r="P6" s="23" t="str">
        <f t="array" ref="P6">INDEX($C$3:$C$302,SMALL(IF($O$2=$E$3:$E$302,ROW($E$3:$E$302)-ROW($E$3)+1),ROW(4:4))) &amp; " " &amp; INDEX($D$3:$D$302,SMALL(IF($O$2=$E$3:$E$302,ROW($E$3:$E$302)-ROW($E$3)+1),ROW(4:4)))</f>
        <v>Odell Beckham Jr. CLE</v>
      </c>
      <c r="Q6" s="24">
        <f t="array" ref="Q6">INDEX($B$3:$B$302,SMALL(IF($O$2=$E$3:$E$302,ROW($E$3:$E$302)-ROW($E$3)+1),ROW(4:4)))</f>
        <v>14</v>
      </c>
      <c r="S6" s="12">
        <f t="shared" si="4"/>
        <v>4</v>
      </c>
      <c r="T6" s="23" t="str">
        <f t="array" ref="T6">INDEX($C$3:$C$302,SMALL(IF($S$2=$E$3:$E$302,ROW($E$3:$E$302)-ROW($E$3)+1),ROW(4:4))) &amp; " " &amp; INDEX($D$3:$D$302,SMALL(IF($S$2=$E$3:$E$302,ROW($E$3:$E$302)-ROW($E$3)+1),ROW(4:4)))</f>
        <v>O.J. Howard TB</v>
      </c>
      <c r="U6" s="24">
        <f t="array" ref="U6">INDEX($B$3:$B$302,SMALL(IF($S$2=$E$3:$E$302,ROW($E$3:$E$302)-ROW($E$3)+1),ROW(4:4)))</f>
        <v>53</v>
      </c>
      <c r="W6" s="12">
        <f t="shared" si="5"/>
        <v>4</v>
      </c>
      <c r="X6" s="23" t="str">
        <f t="array" ref="X6">INDEX($C$3:$C$302,SMALL(IF($W$2=$E$3:$E$302,ROW($E$3:$E$302)-ROW($E$3)+1),ROW(4:4))) &amp; " " &amp; INDEX($D$3:$D$302,SMALL(IF($W$2=$E$3:$E$302,ROW($E$3:$E$302)-ROW($E$3)+1),ROW(4:4)))</f>
        <v xml:space="preserve">Minnesota (MIN) </v>
      </c>
      <c r="Y6" s="24">
        <f t="array" ref="Y6">INDEX($B$3:$B$302,SMALL(IF($W$2=$E$3:$E$302,ROW($E$3:$E$302)-ROW($E$3)+1),ROW(4:4)))</f>
        <v>182</v>
      </c>
      <c r="AA6" s="12">
        <f t="shared" si="6"/>
        <v>4</v>
      </c>
      <c r="AB6" s="23" t="str">
        <f t="array" ref="AB6">INDEX($C$3:$C$302,SMALL(IF($AA$2=$E$3:$E$302,ROW($E$3:$E$302)-ROW($E$3)+1),ROW(4:4))) &amp; " " &amp; INDEX($D$3:$D$302,SMALL(IF($AA$2=$E$3:$E$302,ROW($E$3:$E$302)-ROW($E$3)+1),ROW(4:4)))</f>
        <v>Harrison Butker KC</v>
      </c>
      <c r="AC6" s="24">
        <f t="array" ref="AC6">INDEX($B$3:$B$302,SMALL(IF($AA$2=$E$3:$E$302,ROW($E$3:$E$302)-ROW($E$3)+1),ROW(4:4)))</f>
        <v>208</v>
      </c>
    </row>
    <row r="7" spans="2:29" x14ac:dyDescent="0.35">
      <c r="B7" s="12">
        <f t="shared" si="0"/>
        <v>5</v>
      </c>
      <c r="C7" s="23" t="str">
        <f>'Default Rankings Import'!C6</f>
        <v>Melvin Gordon</v>
      </c>
      <c r="D7" s="23" t="str">
        <f>'Default Rankings Import'!D6</f>
        <v>LAC</v>
      </c>
      <c r="E7" s="24" t="str">
        <f>IF(LEFT('Default Rankings Import'!E6,1)="D",LEFT('Default Rankings Import'!E6,3),IF(LEFT('Default Rankings Import'!E6,1)="K",LEFT('Default Rankings Import'!E6,1),LEFT('Default Rankings Import'!E6,2)))</f>
        <v>RB</v>
      </c>
      <c r="G7" s="12">
        <f t="shared" si="1"/>
        <v>5</v>
      </c>
      <c r="H7" s="23" t="str">
        <f t="array" ref="H7">INDEX($C$3:$C$302,SMALL(IF($G$2=$E$3:$E$302,ROW($E$3:$E$302)-ROW($E$3)+1),ROW(5:5))) &amp; " " &amp; INDEX($D$3:$D$302,SMALL(IF($G$2=$E$3:$E$302,ROW($E$3:$E$302)-ROW($E$3)+1),ROW(5:5)))</f>
        <v>Baker Mayfield CLE</v>
      </c>
      <c r="I7" s="24">
        <f t="array" ref="I7">INDEX($B$3:$B$302,SMALL(IF($G$2=$E$3:$E$302,ROW($E$3:$E$302)-ROW($E$3)+1),ROW(5:5)))</f>
        <v>67</v>
      </c>
      <c r="K7" s="12">
        <f t="shared" si="2"/>
        <v>5</v>
      </c>
      <c r="L7" s="23" t="str">
        <f t="array" ref="L7">INDEX($C$3:$C$302,SMALL(IF($K$2=$E$3:$E$302,ROW($E$3:$E$302)-ROW($E$3)+1),ROW(5:5))) &amp; " " &amp; INDEX($D$3:$D$302,SMALL(IF($K$2=$E$3:$E$302,ROW($E$3:$E$302)-ROW($E$3)+1),ROW(5:5)))</f>
        <v>Melvin Gordon LAC</v>
      </c>
      <c r="M7" s="24">
        <f t="array" ref="M7">INDEX($B$3:$B$302,SMALL(IF($K$2=$E$3:$E$302,ROW($E$3:$E$302)-ROW($E$3)+1),ROW(5:5)))</f>
        <v>5</v>
      </c>
      <c r="O7" s="12">
        <f t="shared" si="3"/>
        <v>5</v>
      </c>
      <c r="P7" s="23" t="str">
        <f t="array" ref="P7">INDEX($C$3:$C$302,SMALL(IF($O$2=$E$3:$E$302,ROW($E$3:$E$302)-ROW($E$3)+1),ROW(5:5))) &amp; " " &amp; INDEX($D$3:$D$302,SMALL(IF($O$2=$E$3:$E$302,ROW($E$3:$E$302)-ROW($E$3)+1),ROW(5:5)))</f>
        <v>Michael Thomas NO</v>
      </c>
      <c r="Q7" s="24">
        <f t="array" ref="Q7">INDEX($B$3:$B$302,SMALL(IF($O$2=$E$3:$E$302,ROW($E$3:$E$302)-ROW($E$3)+1),ROW(5:5)))</f>
        <v>16</v>
      </c>
      <c r="S7" s="12">
        <f t="shared" si="4"/>
        <v>5</v>
      </c>
      <c r="T7" s="23" t="str">
        <f t="array" ref="T7">INDEX($C$3:$C$302,SMALL(IF($S$2=$E$3:$E$302,ROW($E$3:$E$302)-ROW($E$3)+1),ROW(5:5))) &amp; " " &amp; INDEX($D$3:$D$302,SMALL(IF($S$2=$E$3:$E$302,ROW($E$3:$E$302)-ROW($E$3)+1),ROW(5:5)))</f>
        <v>Hunter Henry LAC</v>
      </c>
      <c r="U7" s="24">
        <f t="array" ref="U7">INDEX($B$3:$B$302,SMALL(IF($S$2=$E$3:$E$302,ROW($E$3:$E$302)-ROW($E$3)+1),ROW(5:5)))</f>
        <v>64</v>
      </c>
      <c r="W7" s="12">
        <f t="shared" si="5"/>
        <v>5</v>
      </c>
      <c r="X7" s="23" t="str">
        <f t="array" ref="X7">INDEX($C$3:$C$302,SMALL(IF($W$2=$E$3:$E$302,ROW($E$3:$E$302)-ROW($E$3)+1),ROW(5:5))) &amp; " " &amp; INDEX($D$3:$D$302,SMALL(IF($W$2=$E$3:$E$302,ROW($E$3:$E$302)-ROW($E$3)+1),ROW(5:5)))</f>
        <v xml:space="preserve">Baltimore (BAL) </v>
      </c>
      <c r="Y7" s="24">
        <f t="array" ref="Y7">INDEX($B$3:$B$302,SMALL(IF($W$2=$E$3:$E$302,ROW($E$3:$E$302)-ROW($E$3)+1),ROW(5:5)))</f>
        <v>183</v>
      </c>
      <c r="AA7" s="12">
        <f t="shared" si="6"/>
        <v>5</v>
      </c>
      <c r="AB7" s="23" t="str">
        <f t="array" ref="AB7">INDEX($C$3:$C$302,SMALL(IF($AA$2=$E$3:$E$302,ROW($E$3:$E$302)-ROW($E$3)+1),ROW(5:5))) &amp; " " &amp; INDEX($D$3:$D$302,SMALL(IF($AA$2=$E$3:$E$302,ROW($E$3:$E$302)-ROW($E$3)+1),ROW(5:5)))</f>
        <v>Wil Lutz NO</v>
      </c>
      <c r="AC7" s="24">
        <f t="array" ref="AC7">INDEX($B$3:$B$302,SMALL(IF($AA$2=$E$3:$E$302,ROW($E$3:$E$302)-ROW($E$3)+1),ROW(5:5)))</f>
        <v>219</v>
      </c>
    </row>
    <row r="8" spans="2:29" x14ac:dyDescent="0.35">
      <c r="B8" s="12">
        <f t="shared" si="0"/>
        <v>6</v>
      </c>
      <c r="C8" s="23" t="str">
        <f>'Default Rankings Import'!C7</f>
        <v>DeAndre Hopkins</v>
      </c>
      <c r="D8" s="23" t="str">
        <f>'Default Rankings Import'!D7</f>
        <v>HOU</v>
      </c>
      <c r="E8" s="24" t="str">
        <f>IF(LEFT('Default Rankings Import'!E7,1)="D",LEFT('Default Rankings Import'!E7,3),IF(LEFT('Default Rankings Import'!E7,1)="K",LEFT('Default Rankings Import'!E7,1),LEFT('Default Rankings Import'!E7,2)))</f>
        <v>WR</v>
      </c>
      <c r="G8" s="12">
        <f t="shared" si="1"/>
        <v>6</v>
      </c>
      <c r="H8" s="23" t="str">
        <f t="array" ref="H8">INDEX($C$3:$C$302,SMALL(IF($G$2=$E$3:$E$302,ROW($E$3:$E$302)-ROW($E$3)+1),ROW(6:6))) &amp; " " &amp; INDEX($D$3:$D$302,SMALL(IF($G$2=$E$3:$E$302,ROW($E$3:$E$302)-ROW($E$3)+1),ROW(6:6)))</f>
        <v>Russell Wilson SEA</v>
      </c>
      <c r="I8" s="24">
        <f t="array" ref="I8">INDEX($B$3:$B$302,SMALL(IF($G$2=$E$3:$E$302,ROW($E$3:$E$302)-ROW($E$3)+1),ROW(6:6)))</f>
        <v>71</v>
      </c>
      <c r="K8" s="12">
        <f t="shared" si="2"/>
        <v>6</v>
      </c>
      <c r="L8" s="23" t="str">
        <f t="array" ref="L8">INDEX($C$3:$C$302,SMALL(IF($K$2=$E$3:$E$302,ROW($E$3:$E$302)-ROW($E$3)+1),ROW(6:6))) &amp; " " &amp; INDEX($D$3:$D$302,SMALL(IF($K$2=$E$3:$E$302,ROW($E$3:$E$302)-ROW($E$3)+1),ROW(6:6)))</f>
        <v>David Johnson ARI</v>
      </c>
      <c r="M8" s="24">
        <f t="array" ref="M8">INDEX($B$3:$B$302,SMALL(IF($K$2=$E$3:$E$302,ROW($E$3:$E$302)-ROW($E$3)+1),ROW(6:6)))</f>
        <v>8</v>
      </c>
      <c r="O8" s="12">
        <f t="shared" si="3"/>
        <v>6</v>
      </c>
      <c r="P8" s="23" t="str">
        <f t="array" ref="P8">INDEX($C$3:$C$302,SMALL(IF($O$2=$E$3:$E$302,ROW($E$3:$E$302)-ROW($E$3)+1),ROW(6:6))) &amp; " " &amp; INDEX($D$3:$D$302,SMALL(IF($O$2=$E$3:$E$302,ROW($E$3:$E$302)-ROW($E$3)+1),ROW(6:6)))</f>
        <v>JuJu Smith-Schuster PIT</v>
      </c>
      <c r="Q8" s="24">
        <f t="array" ref="Q8">INDEX($B$3:$B$302,SMALL(IF($O$2=$E$3:$E$302,ROW($E$3:$E$302)-ROW($E$3)+1),ROW(6:6)))</f>
        <v>18</v>
      </c>
      <c r="S8" s="12">
        <f t="shared" si="4"/>
        <v>6</v>
      </c>
      <c r="T8" s="23" t="str">
        <f t="array" ref="T8">INDEX($C$3:$C$302,SMALL(IF($S$2=$E$3:$E$302,ROW($E$3:$E$302)-ROW($E$3)+1),ROW(6:6))) &amp; " " &amp; INDEX($D$3:$D$302,SMALL(IF($S$2=$E$3:$E$302,ROW($E$3:$E$302)-ROW($E$3)+1),ROW(6:6)))</f>
        <v>Evan Engram NYG</v>
      </c>
      <c r="U8" s="24">
        <f t="array" ref="U8">INDEX($B$3:$B$302,SMALL(IF($S$2=$E$3:$E$302,ROW($E$3:$E$302)-ROW($E$3)+1),ROW(6:6)))</f>
        <v>72</v>
      </c>
      <c r="W8" s="12">
        <f t="shared" si="5"/>
        <v>6</v>
      </c>
      <c r="X8" s="23" t="str">
        <f t="array" ref="X8">INDEX($C$3:$C$302,SMALL(IF($W$2=$E$3:$E$302,ROW($E$3:$E$302)-ROW($E$3)+1),ROW(6:6))) &amp; " " &amp; INDEX($D$3:$D$302,SMALL(IF($W$2=$E$3:$E$302,ROW($E$3:$E$302)-ROW($E$3)+1),ROW(6:6)))</f>
        <v xml:space="preserve">Houston (HOU) </v>
      </c>
      <c r="Y8" s="24">
        <f t="array" ref="Y8">INDEX($B$3:$B$302,SMALL(IF($W$2=$E$3:$E$302,ROW($E$3:$E$302)-ROW($E$3)+1),ROW(6:6)))</f>
        <v>191</v>
      </c>
      <c r="AA8" s="12">
        <f t="shared" si="6"/>
        <v>6</v>
      </c>
      <c r="AB8" s="23" t="str">
        <f t="array" ref="AB8">INDEX($C$3:$C$302,SMALL(IF($AA$2=$E$3:$E$302,ROW($E$3:$E$302)-ROW($E$3)+1),ROW(6:6))) &amp; " " &amp; INDEX($D$3:$D$302,SMALL(IF($AA$2=$E$3:$E$302,ROW($E$3:$E$302)-ROW($E$3)+1),ROW(6:6)))</f>
        <v>Mason Crosby GB</v>
      </c>
      <c r="AC8" s="24">
        <f t="array" ref="AC8">INDEX($B$3:$B$302,SMALL(IF($AA$2=$E$3:$E$302,ROW($E$3:$E$302)-ROW($E$3)+1),ROW(6:6)))</f>
        <v>233</v>
      </c>
    </row>
    <row r="9" spans="2:29" x14ac:dyDescent="0.35">
      <c r="B9" s="12">
        <f t="shared" si="0"/>
        <v>7</v>
      </c>
      <c r="C9" s="23" t="str">
        <f>'Default Rankings Import'!C8</f>
        <v>Davante Adams</v>
      </c>
      <c r="D9" s="23" t="str">
        <f>'Default Rankings Import'!D8</f>
        <v>GB</v>
      </c>
      <c r="E9" s="24" t="str">
        <f>IF(LEFT('Default Rankings Import'!E8,1)="D",LEFT('Default Rankings Import'!E8,3),IF(LEFT('Default Rankings Import'!E8,1)="K",LEFT('Default Rankings Import'!E8,1),LEFT('Default Rankings Import'!E8,2)))</f>
        <v>WR</v>
      </c>
      <c r="G9" s="12">
        <f t="shared" si="1"/>
        <v>7</v>
      </c>
      <c r="H9" s="23" t="str">
        <f t="array" ref="H9">INDEX($C$3:$C$302,SMALL(IF($G$2=$E$3:$E$302,ROW($E$3:$E$302)-ROW($E$3)+1),ROW(7:7))) &amp; " " &amp; INDEX($D$3:$D$302,SMALL(IF($G$2=$E$3:$E$302,ROW($E$3:$E$302)-ROW($E$3)+1),ROW(7:7)))</f>
        <v>Matt Ryan ATL</v>
      </c>
      <c r="I9" s="24">
        <f t="array" ref="I9">INDEX($B$3:$B$302,SMALL(IF($G$2=$E$3:$E$302,ROW($E$3:$E$302)-ROW($E$3)+1),ROW(7:7)))</f>
        <v>74</v>
      </c>
      <c r="K9" s="12">
        <f t="shared" si="2"/>
        <v>7</v>
      </c>
      <c r="L9" s="23" t="str">
        <f t="array" ref="L9">INDEX($C$3:$C$302,SMALL(IF($K$2=$E$3:$E$302,ROW($E$3:$E$302)-ROW($E$3)+1),ROW(7:7))) &amp; " " &amp; INDEX($D$3:$D$302,SMALL(IF($K$2=$E$3:$E$302,ROW($E$3:$E$302)-ROW($E$3)+1),ROW(7:7)))</f>
        <v>Le'Veon Bell NYJ</v>
      </c>
      <c r="M9" s="24">
        <f t="array" ref="M9">INDEX($B$3:$B$302,SMALL(IF($K$2=$E$3:$E$302,ROW($E$3:$E$302)-ROW($E$3)+1),ROW(7:7)))</f>
        <v>9</v>
      </c>
      <c r="O9" s="12">
        <f t="shared" si="3"/>
        <v>7</v>
      </c>
      <c r="P9" s="23" t="str">
        <f t="array" ref="P9">INDEX($C$3:$C$302,SMALL(IF($O$2=$E$3:$E$302,ROW($E$3:$E$302)-ROW($E$3)+1),ROW(7:7))) &amp; " " &amp; INDEX($D$3:$D$302,SMALL(IF($O$2=$E$3:$E$302,ROW($E$3:$E$302)-ROW($E$3)+1),ROW(7:7)))</f>
        <v>Antonio Brown OAK</v>
      </c>
      <c r="Q9" s="24">
        <f t="array" ref="Q9">INDEX($B$3:$B$302,SMALL(IF($O$2=$E$3:$E$302,ROW($E$3:$E$302)-ROW($E$3)+1),ROW(7:7)))</f>
        <v>20</v>
      </c>
      <c r="S9" s="12">
        <f t="shared" si="4"/>
        <v>7</v>
      </c>
      <c r="T9" s="23" t="str">
        <f t="array" ref="T9">INDEX($C$3:$C$302,SMALL(IF($S$2=$E$3:$E$302,ROW($E$3:$E$302)-ROW($E$3)+1),ROW(7:7))) &amp; " " &amp; INDEX($D$3:$D$302,SMALL(IF($S$2=$E$3:$E$302,ROW($E$3:$E$302)-ROW($E$3)+1),ROW(7:7)))</f>
        <v>Eric Ebron IND</v>
      </c>
      <c r="U9" s="24">
        <f t="array" ref="U9">INDEX($B$3:$B$302,SMALL(IF($S$2=$E$3:$E$302,ROW($E$3:$E$302)-ROW($E$3)+1),ROW(7:7)))</f>
        <v>81</v>
      </c>
      <c r="W9" s="12">
        <f t="shared" si="5"/>
        <v>7</v>
      </c>
      <c r="X9" s="23" t="str">
        <f t="array" ref="X9">INDEX($C$3:$C$302,SMALL(IF($W$2=$E$3:$E$302,ROW($E$3:$E$302)-ROW($E$3)+1),ROW(7:7))) &amp; " " &amp; INDEX($D$3:$D$302,SMALL(IF($W$2=$E$3:$E$302,ROW($E$3:$E$302)-ROW($E$3)+1),ROW(7:7)))</f>
        <v xml:space="preserve">Cleveland (CLE) </v>
      </c>
      <c r="Y9" s="24">
        <f t="array" ref="Y9">INDEX($B$3:$B$302,SMALL(IF($W$2=$E$3:$E$302,ROW($E$3:$E$302)-ROW($E$3)+1),ROW(7:7)))</f>
        <v>197</v>
      </c>
      <c r="AA9" s="12">
        <f t="shared" si="6"/>
        <v>7</v>
      </c>
      <c r="AB9" s="23" t="str">
        <f t="array" ref="AB9">INDEX($C$3:$C$302,SMALL(IF($AA$2=$E$3:$E$302,ROW($E$3:$E$302)-ROW($E$3)+1),ROW(7:7))) &amp; " " &amp; INDEX($D$3:$D$302,SMALL(IF($AA$2=$E$3:$E$302,ROW($E$3:$E$302)-ROW($E$3)+1),ROW(7:7)))</f>
        <v>Brett Maher DAL</v>
      </c>
      <c r="AC9" s="24">
        <f t="array" ref="AC9">INDEX($B$3:$B$302,SMALL(IF($AA$2=$E$3:$E$302,ROW($E$3:$E$302)-ROW($E$3)+1),ROW(7:7)))</f>
        <v>243</v>
      </c>
    </row>
    <row r="10" spans="2:29" x14ac:dyDescent="0.35">
      <c r="B10" s="12">
        <f t="shared" si="0"/>
        <v>8</v>
      </c>
      <c r="C10" s="23" t="str">
        <f>'Default Rankings Import'!C9</f>
        <v>David Johnson</v>
      </c>
      <c r="D10" s="23" t="str">
        <f>'Default Rankings Import'!D9</f>
        <v>ARI</v>
      </c>
      <c r="E10" s="24" t="str">
        <f>IF(LEFT('Default Rankings Import'!E9,1)="D",LEFT('Default Rankings Import'!E9,3),IF(LEFT('Default Rankings Import'!E9,1)="K",LEFT('Default Rankings Import'!E9,1),LEFT('Default Rankings Import'!E9,2)))</f>
        <v>RB</v>
      </c>
      <c r="G10" s="12">
        <f t="shared" si="1"/>
        <v>8</v>
      </c>
      <c r="H10" s="23" t="str">
        <f t="array" ref="H10">INDEX($C$3:$C$302,SMALL(IF($G$2=$E$3:$E$302,ROW($E$3:$E$302)-ROW($E$3)+1),ROW(8:8))) &amp; " " &amp; INDEX($D$3:$D$302,SMALL(IF($G$2=$E$3:$E$302,ROW($E$3:$E$302)-ROW($E$3)+1),ROW(8:8)))</f>
        <v>Drew Brees NO</v>
      </c>
      <c r="I10" s="24">
        <f t="array" ref="I10">INDEX($B$3:$B$302,SMALL(IF($G$2=$E$3:$E$302,ROW($E$3:$E$302)-ROW($E$3)+1),ROW(8:8)))</f>
        <v>77</v>
      </c>
      <c r="K10" s="12">
        <f t="shared" si="2"/>
        <v>8</v>
      </c>
      <c r="L10" s="23" t="str">
        <f t="array" ref="L10">INDEX($C$3:$C$302,SMALL(IF($K$2=$E$3:$E$302,ROW($E$3:$E$302)-ROW($E$3)+1),ROW(8:8))) &amp; " " &amp; INDEX($D$3:$D$302,SMALL(IF($K$2=$E$3:$E$302,ROW($E$3:$E$302)-ROW($E$3)+1),ROW(8:8)))</f>
        <v>James Conner PIT</v>
      </c>
      <c r="M10" s="24">
        <f t="array" ref="M10">INDEX($B$3:$B$302,SMALL(IF($K$2=$E$3:$E$302,ROW($E$3:$E$302)-ROW($E$3)+1),ROW(8:8)))</f>
        <v>10</v>
      </c>
      <c r="O10" s="12">
        <f t="shared" si="3"/>
        <v>8</v>
      </c>
      <c r="P10" s="23" t="str">
        <f t="array" ref="P10">INDEX($C$3:$C$302,SMALL(IF($O$2=$E$3:$E$302,ROW($E$3:$E$302)-ROW($E$3)+1),ROW(8:8))) &amp; " " &amp; INDEX($D$3:$D$302,SMALL(IF($O$2=$E$3:$E$302,ROW($E$3:$E$302)-ROW($E$3)+1),ROW(8:8)))</f>
        <v>Mike Evans TB</v>
      </c>
      <c r="Q10" s="24">
        <f t="array" ref="Q10">INDEX($B$3:$B$302,SMALL(IF($O$2=$E$3:$E$302,ROW($E$3:$E$302)-ROW($E$3)+1),ROW(8:8)))</f>
        <v>22</v>
      </c>
      <c r="S10" s="12">
        <f t="shared" si="4"/>
        <v>8</v>
      </c>
      <c r="T10" s="23" t="str">
        <f t="array" ref="T10">INDEX($C$3:$C$302,SMALL(IF($S$2=$E$3:$E$302,ROW($E$3:$E$302)-ROW($E$3)+1),ROW(8:8))) &amp; " " &amp; INDEX($D$3:$D$302,SMALL(IF($S$2=$E$3:$E$302,ROW($E$3:$E$302)-ROW($E$3)+1),ROW(8:8)))</f>
        <v>Jared Cook NO</v>
      </c>
      <c r="U10" s="24">
        <f t="array" ref="U10">INDEX($B$3:$B$302,SMALL(IF($S$2=$E$3:$E$302,ROW($E$3:$E$302)-ROW($E$3)+1),ROW(8:8)))</f>
        <v>82</v>
      </c>
      <c r="W10" s="12">
        <f t="shared" si="5"/>
        <v>8</v>
      </c>
      <c r="X10" s="23" t="str">
        <f t="array" ref="X10">INDEX($C$3:$C$302,SMALL(IF($W$2=$E$3:$E$302,ROW($E$3:$E$302)-ROW($E$3)+1),ROW(8:8))) &amp; " " &amp; INDEX($D$3:$D$302,SMALL(IF($W$2=$E$3:$E$302,ROW($E$3:$E$302)-ROW($E$3)+1),ROW(8:8)))</f>
        <v xml:space="preserve">Los Angeles (LAC) </v>
      </c>
      <c r="Y10" s="24">
        <f t="array" ref="Y10">INDEX($B$3:$B$302,SMALL(IF($W$2=$E$3:$E$302,ROW($E$3:$E$302)-ROW($E$3)+1),ROW(8:8)))</f>
        <v>200</v>
      </c>
      <c r="AA10" s="12">
        <f t="shared" si="6"/>
        <v>8</v>
      </c>
      <c r="AB10" s="23" t="str">
        <f t="array" ref="AB10">INDEX($C$3:$C$302,SMALL(IF($AA$2=$E$3:$E$302,ROW($E$3:$E$302)-ROW($E$3)+1),ROW(8:8))) &amp; " " &amp; INDEX($D$3:$D$302,SMALL(IF($AA$2=$E$3:$E$302,ROW($E$3:$E$302)-ROW($E$3)+1),ROW(8:8)))</f>
        <v>Matt Prater DET</v>
      </c>
      <c r="AC10" s="24">
        <f t="array" ref="AC10">INDEX($B$3:$B$302,SMALL(IF($AA$2=$E$3:$E$302,ROW($E$3:$E$302)-ROW($E$3)+1),ROW(8:8)))</f>
        <v>244</v>
      </c>
    </row>
    <row r="11" spans="2:29" x14ac:dyDescent="0.35">
      <c r="B11" s="12">
        <f t="shared" si="0"/>
        <v>9</v>
      </c>
      <c r="C11" s="23" t="str">
        <f>'Default Rankings Import'!C10</f>
        <v>Le'Veon Bell</v>
      </c>
      <c r="D11" s="23" t="str">
        <f>'Default Rankings Import'!D10</f>
        <v>NYJ</v>
      </c>
      <c r="E11" s="24" t="str">
        <f>IF(LEFT('Default Rankings Import'!E10,1)="D",LEFT('Default Rankings Import'!E10,3),IF(LEFT('Default Rankings Import'!E10,1)="K",LEFT('Default Rankings Import'!E10,1),LEFT('Default Rankings Import'!E10,2)))</f>
        <v>RB</v>
      </c>
      <c r="G11" s="12">
        <f t="shared" si="1"/>
        <v>9</v>
      </c>
      <c r="H11" s="23" t="str">
        <f t="array" ref="H11">INDEX($C$3:$C$302,SMALL(IF($G$2=$E$3:$E$302,ROW($E$3:$E$302)-ROW($E$3)+1),ROW(9:9))) &amp; " " &amp; INDEX($D$3:$D$302,SMALL(IF($G$2=$E$3:$E$302,ROW($E$3:$E$302)-ROW($E$3)+1),ROW(9:9)))</f>
        <v>Cam Newton CAR</v>
      </c>
      <c r="I11" s="24">
        <f t="array" ref="I11">INDEX($B$3:$B$302,SMALL(IF($G$2=$E$3:$E$302,ROW($E$3:$E$302)-ROW($E$3)+1),ROW(9:9)))</f>
        <v>84</v>
      </c>
      <c r="K11" s="12">
        <f t="shared" si="2"/>
        <v>9</v>
      </c>
      <c r="L11" s="23" t="str">
        <f t="array" ref="L11">INDEX($C$3:$C$302,SMALL(IF($K$2=$E$3:$E$302,ROW($E$3:$E$302)-ROW($E$3)+1),ROW(9:9))) &amp; " " &amp; INDEX($D$3:$D$302,SMALL(IF($K$2=$E$3:$E$302,ROW($E$3:$E$302)-ROW($E$3)+1),ROW(9:9)))</f>
        <v>Joe Mixon CIN</v>
      </c>
      <c r="M11" s="24">
        <f t="array" ref="M11">INDEX($B$3:$B$302,SMALL(IF($K$2=$E$3:$E$302,ROW($E$3:$E$302)-ROW($E$3)+1),ROW(9:9)))</f>
        <v>12</v>
      </c>
      <c r="O11" s="12">
        <f t="shared" si="3"/>
        <v>9</v>
      </c>
      <c r="P11" s="23" t="str">
        <f t="array" ref="P11">INDEX($C$3:$C$302,SMALL(IF($O$2=$E$3:$E$302,ROW($E$3:$E$302)-ROW($E$3)+1),ROW(9:9))) &amp; " " &amp; INDEX($D$3:$D$302,SMALL(IF($O$2=$E$3:$E$302,ROW($E$3:$E$302)-ROW($E$3)+1),ROW(9:9)))</f>
        <v>T.Y. Hilton IND</v>
      </c>
      <c r="Q11" s="24">
        <f t="array" ref="Q11">INDEX($B$3:$B$302,SMALL(IF($O$2=$E$3:$E$302,ROW($E$3:$E$302)-ROW($E$3)+1),ROW(9:9)))</f>
        <v>23</v>
      </c>
      <c r="S11" s="12">
        <f t="shared" si="4"/>
        <v>9</v>
      </c>
      <c r="T11" s="23" t="str">
        <f t="array" ref="T11">INDEX($C$3:$C$302,SMALL(IF($S$2=$E$3:$E$302,ROW($E$3:$E$302)-ROW($E$3)+1),ROW(9:9))) &amp; " " &amp; INDEX($D$3:$D$302,SMALL(IF($S$2=$E$3:$E$302,ROW($E$3:$E$302)-ROW($E$3)+1),ROW(9:9)))</f>
        <v>David Njoku CLE</v>
      </c>
      <c r="U11" s="24">
        <f t="array" ref="U11">INDEX($B$3:$B$302,SMALL(IF($S$2=$E$3:$E$302,ROW($E$3:$E$302)-ROW($E$3)+1),ROW(9:9)))</f>
        <v>90</v>
      </c>
      <c r="W11" s="12">
        <f t="shared" si="5"/>
        <v>9</v>
      </c>
      <c r="X11" s="23" t="str">
        <f t="array" ref="X11">INDEX($C$3:$C$302,SMALL(IF($W$2=$E$3:$E$302,ROW($E$3:$E$302)-ROW($E$3)+1),ROW(9:9))) &amp; " " &amp; INDEX($D$3:$D$302,SMALL(IF($W$2=$E$3:$E$302,ROW($E$3:$E$302)-ROW($E$3)+1),ROW(9:9)))</f>
        <v xml:space="preserve">New Orleans (NO) </v>
      </c>
      <c r="Y11" s="24">
        <f t="array" ref="Y11">INDEX($B$3:$B$302,SMALL(IF($W$2=$E$3:$E$302,ROW($E$3:$E$302)-ROW($E$3)+1),ROW(9:9)))</f>
        <v>201</v>
      </c>
      <c r="AA11" s="12">
        <f t="shared" si="6"/>
        <v>9</v>
      </c>
      <c r="AB11" s="23" t="str">
        <f t="array" ref="AB11">INDEX($C$3:$C$302,SMALL(IF($AA$2=$E$3:$E$302,ROW($E$3:$E$302)-ROW($E$3)+1),ROW(9:9))) &amp; " " &amp; INDEX($D$3:$D$302,SMALL(IF($AA$2=$E$3:$E$302,ROW($E$3:$E$302)-ROW($E$3)+1),ROW(9:9)))</f>
        <v>Jake Elliott PHI</v>
      </c>
      <c r="AC11" s="24">
        <f t="array" ref="AC11">INDEX($B$3:$B$302,SMALL(IF($AA$2=$E$3:$E$302,ROW($E$3:$E$302)-ROW($E$3)+1),ROW(9:9)))</f>
        <v>246</v>
      </c>
    </row>
    <row r="12" spans="2:29" x14ac:dyDescent="0.35">
      <c r="B12" s="12">
        <f t="shared" si="0"/>
        <v>10</v>
      </c>
      <c r="C12" s="23" t="str">
        <f>'Default Rankings Import'!C11</f>
        <v>James Conner</v>
      </c>
      <c r="D12" s="23" t="str">
        <f>'Default Rankings Import'!D11</f>
        <v>PIT</v>
      </c>
      <c r="E12" s="24" t="str">
        <f>IF(LEFT('Default Rankings Import'!E11,1)="D",LEFT('Default Rankings Import'!E11,3),IF(LEFT('Default Rankings Import'!E11,1)="K",LEFT('Default Rankings Import'!E11,1),LEFT('Default Rankings Import'!E11,2)))</f>
        <v>RB</v>
      </c>
      <c r="G12" s="12">
        <f t="shared" si="1"/>
        <v>10</v>
      </c>
      <c r="H12" s="23" t="str">
        <f t="array" ref="H12">INDEX($C$3:$C$302,SMALL(IF($G$2=$E$3:$E$302,ROW($E$3:$E$302)-ROW($E$3)+1),ROW(10:10))) &amp; " " &amp; INDEX($D$3:$D$302,SMALL(IF($G$2=$E$3:$E$302,ROW($E$3:$E$302)-ROW($E$3)+1),ROW(10:10)))</f>
        <v>Jameis Winston TB</v>
      </c>
      <c r="I12" s="24">
        <f t="array" ref="I12">INDEX($B$3:$B$302,SMALL(IF($G$2=$E$3:$E$302,ROW($E$3:$E$302)-ROW($E$3)+1),ROW(10:10)))</f>
        <v>92</v>
      </c>
      <c r="K12" s="12">
        <f t="shared" si="2"/>
        <v>10</v>
      </c>
      <c r="L12" s="23" t="str">
        <f t="array" ref="L12">INDEX($C$3:$C$302,SMALL(IF($K$2=$E$3:$E$302,ROW($E$3:$E$302)-ROW($E$3)+1),ROW(10:10))) &amp; " " &amp; INDEX($D$3:$D$302,SMALL(IF($K$2=$E$3:$E$302,ROW($E$3:$E$302)-ROW($E$3)+1),ROW(10:10)))</f>
        <v>Todd Gurley LAR</v>
      </c>
      <c r="M12" s="24">
        <f t="array" ref="M12">INDEX($B$3:$B$302,SMALL(IF($K$2=$E$3:$E$302,ROW($E$3:$E$302)-ROW($E$3)+1),ROW(10:10)))</f>
        <v>13</v>
      </c>
      <c r="O12" s="12">
        <f t="shared" si="3"/>
        <v>10</v>
      </c>
      <c r="P12" s="23" t="str">
        <f t="array" ref="P12">INDEX($C$3:$C$302,SMALL(IF($O$2=$E$3:$E$302,ROW($E$3:$E$302)-ROW($E$3)+1),ROW(10:10))) &amp; " " &amp; INDEX($D$3:$D$302,SMALL(IF($O$2=$E$3:$E$302,ROW($E$3:$E$302)-ROW($E$3)+1),ROW(10:10)))</f>
        <v>A.J. Green CIN</v>
      </c>
      <c r="Q12" s="24">
        <f t="array" ref="Q12">INDEX($B$3:$B$302,SMALL(IF($O$2=$E$3:$E$302,ROW($E$3:$E$302)-ROW($E$3)+1),ROW(10:10)))</f>
        <v>24</v>
      </c>
      <c r="S12" s="12">
        <f t="shared" si="4"/>
        <v>10</v>
      </c>
      <c r="T12" s="23" t="str">
        <f t="array" ref="T12">INDEX($C$3:$C$302,SMALL(IF($S$2=$E$3:$E$302,ROW($E$3:$E$302)-ROW($E$3)+1),ROW(10:10))) &amp; " " &amp; INDEX($D$3:$D$302,SMALL(IF($S$2=$E$3:$E$302,ROW($E$3:$E$302)-ROW($E$3)+1),ROW(10:10)))</f>
        <v>Delanie Walker TEN</v>
      </c>
      <c r="U12" s="24">
        <f t="array" ref="U12">INDEX($B$3:$B$302,SMALL(IF($S$2=$E$3:$E$302,ROW($E$3:$E$302)-ROW($E$3)+1),ROW(10:10)))</f>
        <v>113</v>
      </c>
      <c r="W12" s="12">
        <f t="shared" si="5"/>
        <v>10</v>
      </c>
      <c r="X12" s="23" t="str">
        <f t="array" ref="X12">INDEX($C$3:$C$302,SMALL(IF($W$2=$E$3:$E$302,ROW($E$3:$E$302)-ROW($E$3)+1),ROW(10:10))) &amp; " " &amp; INDEX($D$3:$D$302,SMALL(IF($W$2=$E$3:$E$302,ROW($E$3:$E$302)-ROW($E$3)+1),ROW(10:10)))</f>
        <v xml:space="preserve">Denver (DEN) </v>
      </c>
      <c r="Y12" s="24">
        <f t="array" ref="Y12">INDEX($B$3:$B$302,SMALL(IF($W$2=$E$3:$E$302,ROW($E$3:$E$302)-ROW($E$3)+1),ROW(10:10)))</f>
        <v>209</v>
      </c>
      <c r="AA12" s="12">
        <f t="shared" si="6"/>
        <v>10</v>
      </c>
      <c r="AB12" s="23" t="str">
        <f t="array" ref="AB12">INDEX($C$3:$C$302,SMALL(IF($AA$2=$E$3:$E$302,ROW($E$3:$E$302)-ROW($E$3)+1),ROW(10:10))) &amp; " " &amp; INDEX($D$3:$D$302,SMALL(IF($AA$2=$E$3:$E$302,ROW($E$3:$E$302)-ROW($E$3)+1),ROW(10:10)))</f>
        <v>Ka'imi Fairbairn FA</v>
      </c>
      <c r="AC12" s="24">
        <f t="array" ref="AC12">INDEX($B$3:$B$302,SMALL(IF($AA$2=$E$3:$E$302,ROW($E$3:$E$302)-ROW($E$3)+1),ROW(10:10)))</f>
        <v>247</v>
      </c>
    </row>
    <row r="13" spans="2:29" x14ac:dyDescent="0.35">
      <c r="B13" s="12">
        <f t="shared" si="0"/>
        <v>11</v>
      </c>
      <c r="C13" s="23" t="str">
        <f>'Default Rankings Import'!C12</f>
        <v>Julio Jones</v>
      </c>
      <c r="D13" s="23" t="str">
        <f>'Default Rankings Import'!D12</f>
        <v>ATL</v>
      </c>
      <c r="E13" s="24" t="str">
        <f>IF(LEFT('Default Rankings Import'!E12,1)="D",LEFT('Default Rankings Import'!E12,3),IF(LEFT('Default Rankings Import'!E12,1)="K",LEFT('Default Rankings Import'!E12,1),LEFT('Default Rankings Import'!E12,2)))</f>
        <v>WR</v>
      </c>
      <c r="G13" s="12">
        <f t="shared" si="1"/>
        <v>11</v>
      </c>
      <c r="H13" s="23" t="str">
        <f t="array" ref="H13">INDEX($C$3:$C$302,SMALL(IF($G$2=$E$3:$E$302,ROW($E$3:$E$302)-ROW($E$3)+1),ROW(11:11))) &amp; " " &amp; INDEX($D$3:$D$302,SMALL(IF($G$2=$E$3:$E$302,ROW($E$3:$E$302)-ROW($E$3)+1),ROW(11:11)))</f>
        <v>Jared Goff LAR</v>
      </c>
      <c r="I13" s="24">
        <f t="array" ref="I13">INDEX($B$3:$B$302,SMALL(IF($G$2=$E$3:$E$302,ROW($E$3:$E$302)-ROW($E$3)+1),ROW(11:11)))</f>
        <v>95</v>
      </c>
      <c r="K13" s="12">
        <f t="shared" si="2"/>
        <v>11</v>
      </c>
      <c r="L13" s="23" t="str">
        <f t="array" ref="L13">INDEX($C$3:$C$302,SMALL(IF($K$2=$E$3:$E$302,ROW($E$3:$E$302)-ROW($E$3)+1),ROW(11:11))) &amp; " " &amp; INDEX($D$3:$D$302,SMALL(IF($K$2=$E$3:$E$302,ROW($E$3:$E$302)-ROW($E$3)+1),ROW(11:11)))</f>
        <v>Nick Chubb CLE</v>
      </c>
      <c r="M13" s="24">
        <f t="array" ref="M13">INDEX($B$3:$B$302,SMALL(IF($K$2=$E$3:$E$302,ROW($E$3:$E$302)-ROW($E$3)+1),ROW(11:11)))</f>
        <v>17</v>
      </c>
      <c r="O13" s="12">
        <f t="shared" si="3"/>
        <v>11</v>
      </c>
      <c r="P13" s="23" t="str">
        <f t="array" ref="P13">INDEX($C$3:$C$302,SMALL(IF($O$2=$E$3:$E$302,ROW($E$3:$E$302)-ROW($E$3)+1),ROW(11:11))) &amp; " " &amp; INDEX($D$3:$D$302,SMALL(IF($O$2=$E$3:$E$302,ROW($E$3:$E$302)-ROW($E$3)+1),ROW(11:11)))</f>
        <v>Keenan Allen LAC</v>
      </c>
      <c r="Q13" s="24">
        <f t="array" ref="Q13">INDEX($B$3:$B$302,SMALL(IF($O$2=$E$3:$E$302,ROW($E$3:$E$302)-ROW($E$3)+1),ROW(11:11)))</f>
        <v>26</v>
      </c>
      <c r="S13" s="12">
        <f t="shared" si="4"/>
        <v>11</v>
      </c>
      <c r="T13" s="23" t="str">
        <f t="array" ref="T13">INDEX($C$3:$C$302,SMALL(IF($S$2=$E$3:$E$302,ROW($E$3:$E$302)-ROW($E$3)+1),ROW(11:11))) &amp; " " &amp; INDEX($D$3:$D$302,SMALL(IF($S$2=$E$3:$E$302,ROW($E$3:$E$302)-ROW($E$3)+1),ROW(11:11)))</f>
        <v>Chris Herndon IV NYJ</v>
      </c>
      <c r="U13" s="24">
        <f t="array" ref="U13">INDEX($B$3:$B$302,SMALL(IF($S$2=$E$3:$E$302,ROW($E$3:$E$302)-ROW($E$3)+1),ROW(11:11)))</f>
        <v>114</v>
      </c>
      <c r="W13" s="12">
        <f t="shared" si="5"/>
        <v>11</v>
      </c>
      <c r="X13" s="23" t="str">
        <f t="array" ref="X13">INDEX($C$3:$C$302,SMALL(IF($W$2=$E$3:$E$302,ROW($E$3:$E$302)-ROW($E$3)+1),ROW(11:11))) &amp; " " &amp; INDEX($D$3:$D$302,SMALL(IF($W$2=$E$3:$E$302,ROW($E$3:$E$302)-ROW($E$3)+1),ROW(11:11)))</f>
        <v xml:space="preserve">Buffalo (BUF) </v>
      </c>
      <c r="Y13" s="24">
        <f t="array" ref="Y13">INDEX($B$3:$B$302,SMALL(IF($W$2=$E$3:$E$302,ROW($E$3:$E$302)-ROW($E$3)+1),ROW(11:11)))</f>
        <v>215</v>
      </c>
      <c r="AA13" s="12">
        <f t="shared" si="6"/>
        <v>11</v>
      </c>
      <c r="AB13" s="23" t="str">
        <f t="array" ref="AB13">INDEX($C$3:$C$302,SMALL(IF($AA$2=$E$3:$E$302,ROW($E$3:$E$302)-ROW($E$3)+1),ROW(11:11))) &amp; " " &amp; INDEX($D$3:$D$302,SMALL(IF($AA$2=$E$3:$E$302,ROW($E$3:$E$302)-ROW($E$3)+1),ROW(11:11)))</f>
        <v>Robbie Gould SF</v>
      </c>
      <c r="AC13" s="24">
        <f t="array" ref="AC13">INDEX($B$3:$B$302,SMALL(IF($AA$2=$E$3:$E$302,ROW($E$3:$E$302)-ROW($E$3)+1),ROW(11:11)))</f>
        <v>248</v>
      </c>
    </row>
    <row r="14" spans="2:29" x14ac:dyDescent="0.35">
      <c r="B14" s="12">
        <f t="shared" si="0"/>
        <v>12</v>
      </c>
      <c r="C14" s="23" t="str">
        <f>'Default Rankings Import'!C13</f>
        <v>Joe Mixon</v>
      </c>
      <c r="D14" s="23" t="str">
        <f>'Default Rankings Import'!D13</f>
        <v>CIN</v>
      </c>
      <c r="E14" s="24" t="str">
        <f>IF(LEFT('Default Rankings Import'!E13,1)="D",LEFT('Default Rankings Import'!E13,3),IF(LEFT('Default Rankings Import'!E13,1)="K",LEFT('Default Rankings Import'!E13,1),LEFT('Default Rankings Import'!E13,2)))</f>
        <v>RB</v>
      </c>
      <c r="G14" s="12">
        <f t="shared" si="1"/>
        <v>12</v>
      </c>
      <c r="H14" s="23" t="str">
        <f t="array" ref="H14">INDEX($C$3:$C$302,SMALL(IF($G$2=$E$3:$E$302,ROW($E$3:$E$302)-ROW($E$3)+1),ROW(12:12))) &amp; " " &amp; INDEX($D$3:$D$302,SMALL(IF($G$2=$E$3:$E$302,ROW($E$3:$E$302)-ROW($E$3)+1),ROW(12:12)))</f>
        <v>Carson Wentz PHI</v>
      </c>
      <c r="I14" s="24">
        <f t="array" ref="I14">INDEX($B$3:$B$302,SMALL(IF($G$2=$E$3:$E$302,ROW($E$3:$E$302)-ROW($E$3)+1),ROW(12:12)))</f>
        <v>96</v>
      </c>
      <c r="K14" s="12">
        <f t="shared" si="2"/>
        <v>12</v>
      </c>
      <c r="L14" s="23" t="str">
        <f t="array" ref="L14">INDEX($C$3:$C$302,SMALL(IF($K$2=$E$3:$E$302,ROW($E$3:$E$302)-ROW($E$3)+1),ROW(12:12))) &amp; " " &amp; INDEX($D$3:$D$302,SMALL(IF($K$2=$E$3:$E$302,ROW($E$3:$E$302)-ROW($E$3)+1),ROW(12:12)))</f>
        <v>Dalvin Cook MIN</v>
      </c>
      <c r="M14" s="24">
        <f t="array" ref="M14">INDEX($B$3:$B$302,SMALL(IF($K$2=$E$3:$E$302,ROW($E$3:$E$302)-ROW($E$3)+1),ROW(12:12)))</f>
        <v>21</v>
      </c>
      <c r="O14" s="12">
        <f t="shared" si="3"/>
        <v>12</v>
      </c>
      <c r="P14" s="23" t="str">
        <f t="array" ref="P14">INDEX($C$3:$C$302,SMALL(IF($O$2=$E$3:$E$302,ROW($E$3:$E$302)-ROW($E$3)+1),ROW(12:12))) &amp; " " &amp; INDEX($D$3:$D$302,SMALL(IF($O$2=$E$3:$E$302,ROW($E$3:$E$302)-ROW($E$3)+1),ROW(12:12)))</f>
        <v>Amari Cooper DAL</v>
      </c>
      <c r="Q14" s="24">
        <f t="array" ref="Q14">INDEX($B$3:$B$302,SMALL(IF($O$2=$E$3:$E$302,ROW($E$3:$E$302)-ROW($E$3)+1),ROW(12:12)))</f>
        <v>27</v>
      </c>
      <c r="S14" s="12">
        <f t="shared" si="4"/>
        <v>12</v>
      </c>
      <c r="T14" s="23" t="str">
        <f t="array" ref="T14">INDEX($C$3:$C$302,SMALL(IF($S$2=$E$3:$E$302,ROW($E$3:$E$302)-ROW($E$3)+1),ROW(12:12))) &amp; " " &amp; INDEX($D$3:$D$302,SMALL(IF($S$2=$E$3:$E$302,ROW($E$3:$E$302)-ROW($E$3)+1),ROW(12:12)))</f>
        <v>Austin Hooper ATL</v>
      </c>
      <c r="U14" s="24">
        <f t="array" ref="U14">INDEX($B$3:$B$302,SMALL(IF($S$2=$E$3:$E$302,ROW($E$3:$E$302)-ROW($E$3)+1),ROW(12:12)))</f>
        <v>116</v>
      </c>
      <c r="W14" s="12">
        <f t="shared" si="5"/>
        <v>12</v>
      </c>
      <c r="X14" s="23" t="str">
        <f t="array" ref="X14">INDEX($C$3:$C$302,SMALL(IF($W$2=$E$3:$E$302,ROW($E$3:$E$302)-ROW($E$3)+1),ROW(12:12))) &amp; " " &amp; INDEX($D$3:$D$302,SMALL(IF($W$2=$E$3:$E$302,ROW($E$3:$E$302)-ROW($E$3)+1),ROW(12:12)))</f>
        <v xml:space="preserve">New England (NE) </v>
      </c>
      <c r="Y14" s="24">
        <f t="array" ref="Y14">INDEX($B$3:$B$302,SMALL(IF($W$2=$E$3:$E$302,ROW($E$3:$E$302)-ROW($E$3)+1),ROW(12:12)))</f>
        <v>216</v>
      </c>
      <c r="AA14" s="12">
        <f t="shared" si="6"/>
        <v>12</v>
      </c>
      <c r="AB14" s="23" t="str">
        <f t="array" ref="AB14">INDEX($C$3:$C$302,SMALL(IF($AA$2=$E$3:$E$302,ROW($E$3:$E$302)-ROW($E$3)+1),ROW(12:12))) &amp; " " &amp; INDEX($D$3:$D$302,SMALL(IF($AA$2=$E$3:$E$302,ROW($E$3:$E$302)-ROW($E$3)+1),ROW(12:12)))</f>
        <v>Michael Badgley LAC</v>
      </c>
      <c r="AC14" s="24">
        <f t="array" ref="AC14">INDEX($B$3:$B$302,SMALL(IF($AA$2=$E$3:$E$302,ROW($E$3:$E$302)-ROW($E$3)+1),ROW(12:12)))</f>
        <v>254</v>
      </c>
    </row>
    <row r="15" spans="2:29" x14ac:dyDescent="0.35">
      <c r="B15" s="12">
        <f t="shared" si="0"/>
        <v>13</v>
      </c>
      <c r="C15" s="23" t="str">
        <f>'Default Rankings Import'!C14</f>
        <v>Todd Gurley</v>
      </c>
      <c r="D15" s="23" t="str">
        <f>'Default Rankings Import'!D14</f>
        <v>LAR</v>
      </c>
      <c r="E15" s="24" t="str">
        <f>IF(LEFT('Default Rankings Import'!E14,1)="D",LEFT('Default Rankings Import'!E14,3),IF(LEFT('Default Rankings Import'!E14,1)="K",LEFT('Default Rankings Import'!E14,1),LEFT('Default Rankings Import'!E14,2)))</f>
        <v>RB</v>
      </c>
      <c r="G15" s="12">
        <f t="shared" si="1"/>
        <v>13</v>
      </c>
      <c r="H15" s="23" t="str">
        <f t="array" ref="H15">INDEX($C$3:$C$302,SMALL(IF($G$2=$E$3:$E$302,ROW($E$3:$E$302)-ROW($E$3)+1),ROW(13:13))) &amp; " " &amp; INDEX($D$3:$D$302,SMALL(IF($G$2=$E$3:$E$302,ROW($E$3:$E$302)-ROW($E$3)+1),ROW(13:13)))</f>
        <v>Ben Roethlisberger PIT</v>
      </c>
      <c r="I15" s="24">
        <f t="array" ref="I15">INDEX($B$3:$B$302,SMALL(IF($G$2=$E$3:$E$302,ROW($E$3:$E$302)-ROW($E$3)+1),ROW(13:13)))</f>
        <v>98</v>
      </c>
      <c r="K15" s="12">
        <f t="shared" si="2"/>
        <v>13</v>
      </c>
      <c r="L15" s="23" t="str">
        <f t="array" ref="L15">INDEX($C$3:$C$302,SMALL(IF($K$2=$E$3:$E$302,ROW($E$3:$E$302)-ROW($E$3)+1),ROW(13:13))) &amp; " " &amp; INDEX($D$3:$D$302,SMALL(IF($K$2=$E$3:$E$302,ROW($E$3:$E$302)-ROW($E$3)+1),ROW(13:13)))</f>
        <v>Marlon Mack IND</v>
      </c>
      <c r="M15" s="24">
        <f t="array" ref="M15">INDEX($B$3:$B$302,SMALL(IF($K$2=$E$3:$E$302,ROW($E$3:$E$302)-ROW($E$3)+1),ROW(13:13)))</f>
        <v>25</v>
      </c>
      <c r="O15" s="12">
        <f t="shared" si="3"/>
        <v>13</v>
      </c>
      <c r="P15" s="23" t="str">
        <f t="array" ref="P15">INDEX($C$3:$C$302,SMALL(IF($O$2=$E$3:$E$302,ROW($E$3:$E$302)-ROW($E$3)+1),ROW(13:13))) &amp; " " &amp; INDEX($D$3:$D$302,SMALL(IF($O$2=$E$3:$E$302,ROW($E$3:$E$302)-ROW($E$3)+1),ROW(13:13)))</f>
        <v>Adam Thielen MIN</v>
      </c>
      <c r="Q15" s="24">
        <f t="array" ref="Q15">INDEX($B$3:$B$302,SMALL(IF($O$2=$E$3:$E$302,ROW($E$3:$E$302)-ROW($E$3)+1),ROW(13:13)))</f>
        <v>31</v>
      </c>
      <c r="S15" s="12">
        <f t="shared" si="4"/>
        <v>13</v>
      </c>
      <c r="T15" s="23" t="str">
        <f t="array" ref="T15">INDEX($C$3:$C$302,SMALL(IF($S$2=$E$3:$E$302,ROW($E$3:$E$302)-ROW($E$3)+1),ROW(13:13))) &amp; " " &amp; INDEX($D$3:$D$302,SMALL(IF($S$2=$E$3:$E$302,ROW($E$3:$E$302)-ROW($E$3)+1),ROW(13:13)))</f>
        <v>Trey Burton CHI</v>
      </c>
      <c r="U15" s="24">
        <f t="array" ref="U15">INDEX($B$3:$B$302,SMALL(IF($S$2=$E$3:$E$302,ROW($E$3:$E$302)-ROW($E$3)+1),ROW(13:13)))</f>
        <v>117</v>
      </c>
      <c r="W15" s="12">
        <f t="shared" si="5"/>
        <v>13</v>
      </c>
      <c r="X15" s="23" t="str">
        <f t="array" ref="X15">INDEX($C$3:$C$302,SMALL(IF($W$2=$E$3:$E$302,ROW($E$3:$E$302)-ROW($E$3)+1),ROW(13:13))) &amp; " " &amp; INDEX($D$3:$D$302,SMALL(IF($W$2=$E$3:$E$302,ROW($E$3:$E$302)-ROW($E$3)+1),ROW(13:13)))</f>
        <v xml:space="preserve">Dallas (DAL) </v>
      </c>
      <c r="Y15" s="24">
        <f t="array" ref="Y15">INDEX($B$3:$B$302,SMALL(IF($W$2=$E$3:$E$302,ROW($E$3:$E$302)-ROW($E$3)+1),ROW(13:13)))</f>
        <v>223</v>
      </c>
      <c r="AA15" s="12">
        <f t="shared" si="6"/>
        <v>13</v>
      </c>
      <c r="AB15" s="23" t="str">
        <f t="array" ref="AB15">INDEX($C$3:$C$302,SMALL(IF($AA$2=$E$3:$E$302,ROW($E$3:$E$302)-ROW($E$3)+1),ROW(13:13))) &amp; " " &amp; INDEX($D$3:$D$302,SMALL(IF($AA$2=$E$3:$E$302,ROW($E$3:$E$302)-ROW($E$3)+1),ROW(13:13)))</f>
        <v>Adam Vinatieri IND</v>
      </c>
      <c r="AC15" s="24">
        <f t="array" ref="AC15">INDEX($B$3:$B$302,SMALL(IF($AA$2=$E$3:$E$302,ROW($E$3:$E$302)-ROW($E$3)+1),ROW(13:13)))</f>
        <v>255</v>
      </c>
    </row>
    <row r="16" spans="2:29" x14ac:dyDescent="0.35">
      <c r="B16" s="12">
        <f t="shared" si="0"/>
        <v>14</v>
      </c>
      <c r="C16" s="23" t="str">
        <f>'Default Rankings Import'!C15</f>
        <v>Odell Beckham Jr.</v>
      </c>
      <c r="D16" s="23" t="str">
        <f>'Default Rankings Import'!D15</f>
        <v>CLE</v>
      </c>
      <c r="E16" s="24" t="str">
        <f>IF(LEFT('Default Rankings Import'!E15,1)="D",LEFT('Default Rankings Import'!E15,3),IF(LEFT('Default Rankings Import'!E15,1)="K",LEFT('Default Rankings Import'!E15,1),LEFT('Default Rankings Import'!E15,2)))</f>
        <v>WR</v>
      </c>
      <c r="G16" s="12">
        <f t="shared" si="1"/>
        <v>14</v>
      </c>
      <c r="H16" s="23" t="str">
        <f t="array" ref="H16">INDEX($C$3:$C$302,SMALL(IF($G$2=$E$3:$E$302,ROW($E$3:$E$302)-ROW($E$3)+1),ROW(14:14))) &amp; " " &amp; INDEX($D$3:$D$302,SMALL(IF($G$2=$E$3:$E$302,ROW($E$3:$E$302)-ROW($E$3)+1),ROW(14:14)))</f>
        <v>Philip Rivers LAC</v>
      </c>
      <c r="I16" s="24">
        <f t="array" ref="I16">INDEX($B$3:$B$302,SMALL(IF($G$2=$E$3:$E$302,ROW($E$3:$E$302)-ROW($E$3)+1),ROW(14:14)))</f>
        <v>102</v>
      </c>
      <c r="K16" s="12">
        <f t="shared" si="2"/>
        <v>14</v>
      </c>
      <c r="L16" s="23" t="str">
        <f t="array" ref="L16">INDEX($C$3:$C$302,SMALL(IF($K$2=$E$3:$E$302,ROW($E$3:$E$302)-ROW($E$3)+1),ROW(14:14))) &amp; " " &amp; INDEX($D$3:$D$302,SMALL(IF($K$2=$E$3:$E$302,ROW($E$3:$E$302)-ROW($E$3)+1),ROW(14:14)))</f>
        <v>Sony Michel NE</v>
      </c>
      <c r="M16" s="24">
        <f t="array" ref="M16">INDEX($B$3:$B$302,SMALL(IF($K$2=$E$3:$E$302,ROW($E$3:$E$302)-ROW($E$3)+1),ROW(14:14)))</f>
        <v>28</v>
      </c>
      <c r="O16" s="12">
        <f t="shared" si="3"/>
        <v>14</v>
      </c>
      <c r="P16" s="23" t="str">
        <f t="array" ref="P16">INDEX($C$3:$C$302,SMALL(IF($O$2=$E$3:$E$302,ROW($E$3:$E$302)-ROW($E$3)+1),ROW(14:14))) &amp; " " &amp; INDEX($D$3:$D$302,SMALL(IF($O$2=$E$3:$E$302,ROW($E$3:$E$302)-ROW($E$3)+1),ROW(14:14)))</f>
        <v>Stefon Diggs MIN</v>
      </c>
      <c r="Q16" s="24">
        <f t="array" ref="Q16">INDEX($B$3:$B$302,SMALL(IF($O$2=$E$3:$E$302,ROW($E$3:$E$302)-ROW($E$3)+1),ROW(14:14)))</f>
        <v>32</v>
      </c>
      <c r="S16" s="12">
        <f t="shared" si="4"/>
        <v>14</v>
      </c>
      <c r="T16" s="23" t="str">
        <f t="array" ref="T16">INDEX($C$3:$C$302,SMALL(IF($S$2=$E$3:$E$302,ROW($E$3:$E$302)-ROW($E$3)+1),ROW(14:14))) &amp; " " &amp; INDEX($D$3:$D$302,SMALL(IF($S$2=$E$3:$E$302,ROW($E$3:$E$302)-ROW($E$3)+1),ROW(14:14)))</f>
        <v>Vance McDonald PIT</v>
      </c>
      <c r="U16" s="24">
        <f t="array" ref="U16">INDEX($B$3:$B$302,SMALL(IF($S$2=$E$3:$E$302,ROW($E$3:$E$302)-ROW($E$3)+1),ROW(14:14)))</f>
        <v>128</v>
      </c>
      <c r="W16" s="12">
        <f t="shared" si="5"/>
        <v>14</v>
      </c>
      <c r="X16" s="23" t="str">
        <f t="array" ref="X16">INDEX($C$3:$C$302,SMALL(IF($W$2=$E$3:$E$302,ROW($E$3:$E$302)-ROW($E$3)+1),ROW(14:14))) &amp; " " &amp; INDEX($D$3:$D$302,SMALL(IF($W$2=$E$3:$E$302,ROW($E$3:$E$302)-ROW($E$3)+1),ROW(14:14)))</f>
        <v xml:space="preserve">Seattle (SEA) </v>
      </c>
      <c r="Y16" s="24">
        <f t="array" ref="Y16">INDEX($B$3:$B$302,SMALL(IF($W$2=$E$3:$E$302,ROW($E$3:$E$302)-ROW($E$3)+1),ROW(14:14)))</f>
        <v>227</v>
      </c>
      <c r="AA16" s="12">
        <f t="shared" si="6"/>
        <v>14</v>
      </c>
      <c r="AB16" s="23" t="str">
        <f t="array" ref="AB16">INDEX($C$3:$C$302,SMALL(IF($AA$2=$E$3:$E$302,ROW($E$3:$E$302)-ROW($E$3)+1),ROW(14:14))) &amp; " " &amp; INDEX($D$3:$D$302,SMALL(IF($AA$2=$E$3:$E$302,ROW($E$3:$E$302)-ROW($E$3)+1),ROW(14:14)))</f>
        <v>Jason Myers SEA</v>
      </c>
      <c r="AC16" s="24">
        <f t="array" ref="AC16">INDEX($B$3:$B$302,SMALL(IF($AA$2=$E$3:$E$302,ROW($E$3:$E$302)-ROW($E$3)+1),ROW(14:14)))</f>
        <v>257</v>
      </c>
    </row>
    <row r="17" spans="2:29" x14ac:dyDescent="0.35">
      <c r="B17" s="12">
        <f t="shared" si="0"/>
        <v>15</v>
      </c>
      <c r="C17" s="23" t="str">
        <f>'Default Rankings Import'!C16</f>
        <v>Travis Kelce</v>
      </c>
      <c r="D17" s="23" t="str">
        <f>'Default Rankings Import'!D16</f>
        <v>KC</v>
      </c>
      <c r="E17" s="24" t="str">
        <f>IF(LEFT('Default Rankings Import'!E16,1)="D",LEFT('Default Rankings Import'!E16,3),IF(LEFT('Default Rankings Import'!E16,1)="K",LEFT('Default Rankings Import'!E16,1),LEFT('Default Rankings Import'!E16,2)))</f>
        <v>TE</v>
      </c>
      <c r="G17" s="12">
        <f t="shared" si="1"/>
        <v>15</v>
      </c>
      <c r="H17" s="23" t="str">
        <f t="array" ref="H17">INDEX($C$3:$C$302,SMALL(IF($G$2=$E$3:$E$302,ROW($E$3:$E$302)-ROW($E$3)+1),ROW(15:15))) &amp; " " &amp; INDEX($D$3:$D$302,SMALL(IF($G$2=$E$3:$E$302,ROW($E$3:$E$302)-ROW($E$3)+1),ROW(15:15)))</f>
        <v>Dak Prescott DAL</v>
      </c>
      <c r="I17" s="24">
        <f t="array" ref="I17">INDEX($B$3:$B$302,SMALL(IF($G$2=$E$3:$E$302,ROW($E$3:$E$302)-ROW($E$3)+1),ROW(15:15)))</f>
        <v>105</v>
      </c>
      <c r="K17" s="12">
        <f t="shared" si="2"/>
        <v>15</v>
      </c>
      <c r="L17" s="23" t="str">
        <f t="array" ref="L17">INDEX($C$3:$C$302,SMALL(IF($K$2=$E$3:$E$302,ROW($E$3:$E$302)-ROW($E$3)+1),ROW(15:15))) &amp; " " &amp; INDEX($D$3:$D$302,SMALL(IF($K$2=$E$3:$E$302,ROW($E$3:$E$302)-ROW($E$3)+1),ROW(15:15)))</f>
        <v>Derrick Henry TEN</v>
      </c>
      <c r="M17" s="24">
        <f t="array" ref="M17">INDEX($B$3:$B$302,SMALL(IF($K$2=$E$3:$E$302,ROW($E$3:$E$302)-ROW($E$3)+1),ROW(15:15)))</f>
        <v>29</v>
      </c>
      <c r="O17" s="12">
        <f t="shared" si="3"/>
        <v>15</v>
      </c>
      <c r="P17" s="23" t="str">
        <f t="array" ref="P17">INDEX($C$3:$C$302,SMALL(IF($O$2=$E$3:$E$302,ROW($E$3:$E$302)-ROW($E$3)+1),ROW(15:15))) &amp; " " &amp; INDEX($D$3:$D$302,SMALL(IF($O$2=$E$3:$E$302,ROW($E$3:$E$302)-ROW($E$3)+1),ROW(15:15)))</f>
        <v>Brandin Cooks LAR</v>
      </c>
      <c r="Q17" s="24">
        <f t="array" ref="Q17">INDEX($B$3:$B$302,SMALL(IF($O$2=$E$3:$E$302,ROW($E$3:$E$302)-ROW($E$3)+1),ROW(15:15)))</f>
        <v>35</v>
      </c>
      <c r="S17" s="12">
        <f t="shared" si="4"/>
        <v>15</v>
      </c>
      <c r="T17" s="23" t="str">
        <f t="array" ref="T17">INDEX($C$3:$C$302,SMALL(IF($S$2=$E$3:$E$302,ROW($E$3:$E$302)-ROW($E$3)+1),ROW(15:15))) &amp; " " &amp; INDEX($D$3:$D$302,SMALL(IF($S$2=$E$3:$E$302,ROW($E$3:$E$302)-ROW($E$3)+1),ROW(15:15)))</f>
        <v>Jack Doyle IND</v>
      </c>
      <c r="U17" s="24">
        <f t="array" ref="U17">INDEX($B$3:$B$302,SMALL(IF($S$2=$E$3:$E$302,ROW($E$3:$E$302)-ROW($E$3)+1),ROW(15:15)))</f>
        <v>137</v>
      </c>
      <c r="W17" s="12">
        <f t="shared" si="5"/>
        <v>15</v>
      </c>
      <c r="X17" s="23" t="str">
        <f t="array" ref="X17">INDEX($C$3:$C$302,SMALL(IF($W$2=$E$3:$E$302,ROW($E$3:$E$302)-ROW($E$3)+1),ROW(15:15))) &amp; " " &amp; INDEX($D$3:$D$302,SMALL(IF($W$2=$E$3:$E$302,ROW($E$3:$E$302)-ROW($E$3)+1),ROW(15:15)))</f>
        <v xml:space="preserve">Pittsburgh (PIT) </v>
      </c>
      <c r="Y17" s="24">
        <f t="array" ref="Y17">INDEX($B$3:$B$302,SMALL(IF($W$2=$E$3:$E$302,ROW($E$3:$E$302)-ROW($E$3)+1),ROW(15:15)))</f>
        <v>231</v>
      </c>
      <c r="AA17" s="12">
        <f t="shared" si="6"/>
        <v>15</v>
      </c>
      <c r="AB17" s="23" t="str">
        <f t="array" ref="AB17">INDEX($C$3:$C$302,SMALL(IF($AA$2=$E$3:$E$302,ROW($E$3:$E$302)-ROW($E$3)+1),ROW(15:15))) &amp; " " &amp; INDEX($D$3:$D$302,SMALL(IF($AA$2=$E$3:$E$302,ROW($E$3:$E$302)-ROW($E$3)+1),ROW(15:15)))</f>
        <v>Aldrick Rosas NYG</v>
      </c>
      <c r="AC17" s="24">
        <f t="array" ref="AC17">INDEX($B$3:$B$302,SMALL(IF($AA$2=$E$3:$E$302,ROW($E$3:$E$302)-ROW($E$3)+1),ROW(15:15)))</f>
        <v>260</v>
      </c>
    </row>
    <row r="18" spans="2:29" x14ac:dyDescent="0.35">
      <c r="B18" s="12">
        <f t="shared" si="0"/>
        <v>16</v>
      </c>
      <c r="C18" s="23" t="str">
        <f>'Default Rankings Import'!C17</f>
        <v>Michael Thomas</v>
      </c>
      <c r="D18" s="23" t="str">
        <f>'Default Rankings Import'!D17</f>
        <v>NO</v>
      </c>
      <c r="E18" s="24" t="str">
        <f>IF(LEFT('Default Rankings Import'!E17,1)="D",LEFT('Default Rankings Import'!E17,3),IF(LEFT('Default Rankings Import'!E17,1)="K",LEFT('Default Rankings Import'!E17,1),LEFT('Default Rankings Import'!E17,2)))</f>
        <v>WR</v>
      </c>
      <c r="G18" s="12">
        <f t="shared" si="1"/>
        <v>16</v>
      </c>
      <c r="H18" s="23" t="str">
        <f t="array" ref="H18">INDEX($C$3:$C$302,SMALL(IF($G$2=$E$3:$E$302,ROW($E$3:$E$302)-ROW($E$3)+1),ROW(16:16))) &amp; " " &amp; INDEX($D$3:$D$302,SMALL(IF($G$2=$E$3:$E$302,ROW($E$3:$E$302)-ROW($E$3)+1),ROW(16:16)))</f>
        <v>Mitch Trubisky CHI</v>
      </c>
      <c r="I18" s="24">
        <f t="array" ref="I18">INDEX($B$3:$B$302,SMALL(IF($G$2=$E$3:$E$302,ROW($E$3:$E$302)-ROW($E$3)+1),ROW(16:16)))</f>
        <v>107</v>
      </c>
      <c r="K18" s="12">
        <f t="shared" si="2"/>
        <v>16</v>
      </c>
      <c r="L18" s="23" t="str">
        <f t="array" ref="L18">INDEX($C$3:$C$302,SMALL(IF($K$2=$E$3:$E$302,ROW($E$3:$E$302)-ROW($E$3)+1),ROW(16:16))) &amp; " " &amp; INDEX($D$3:$D$302,SMALL(IF($K$2=$E$3:$E$302,ROW($E$3:$E$302)-ROW($E$3)+1),ROW(16:16)))</f>
        <v>Leonard Fournette JAC</v>
      </c>
      <c r="M18" s="24">
        <f t="array" ref="M18">INDEX($B$3:$B$302,SMALL(IF($K$2=$E$3:$E$302,ROW($E$3:$E$302)-ROW($E$3)+1),ROW(16:16)))</f>
        <v>30</v>
      </c>
      <c r="O18" s="12">
        <f t="shared" si="3"/>
        <v>16</v>
      </c>
      <c r="P18" s="23" t="str">
        <f t="array" ref="P18">INDEX($C$3:$C$302,SMALL(IF($O$2=$E$3:$E$302,ROW($E$3:$E$302)-ROW($E$3)+1),ROW(16:16))) &amp; " " &amp; INDEX($D$3:$D$302,SMALL(IF($O$2=$E$3:$E$302,ROW($E$3:$E$302)-ROW($E$3)+1),ROW(16:16)))</f>
        <v>Robert Woods LAR</v>
      </c>
      <c r="Q18" s="24">
        <f t="array" ref="Q18">INDEX($B$3:$B$302,SMALL(IF($O$2=$E$3:$E$302,ROW($E$3:$E$302)-ROW($E$3)+1),ROW(16:16)))</f>
        <v>38</v>
      </c>
      <c r="S18" s="12">
        <f t="shared" si="4"/>
        <v>16</v>
      </c>
      <c r="T18" s="23" t="str">
        <f t="array" ref="T18">INDEX($C$3:$C$302,SMALL(IF($S$2=$E$3:$E$302,ROW($E$3:$E$302)-ROW($E$3)+1),ROW(16:16))) &amp; " " &amp; INDEX($D$3:$D$302,SMALL(IF($S$2=$E$3:$E$302,ROW($E$3:$E$302)-ROW($E$3)+1),ROW(16:16)))</f>
        <v>Jordan Reed WAS</v>
      </c>
      <c r="U18" s="24">
        <f t="array" ref="U18">INDEX($B$3:$B$302,SMALL(IF($S$2=$E$3:$E$302,ROW($E$3:$E$302)-ROW($E$3)+1),ROW(16:16)))</f>
        <v>140</v>
      </c>
      <c r="W18" s="12">
        <f t="shared" si="5"/>
        <v>16</v>
      </c>
      <c r="X18" s="23" t="str">
        <f t="array" ref="X18">INDEX($C$3:$C$302,SMALL(IF($W$2=$E$3:$E$302,ROW($E$3:$E$302)-ROW($E$3)+1),ROW(16:16))) &amp; " " &amp; INDEX($D$3:$D$302,SMALL(IF($W$2=$E$3:$E$302,ROW($E$3:$E$302)-ROW($E$3)+1),ROW(16:16)))</f>
        <v xml:space="preserve">Tennessee (TEN) </v>
      </c>
      <c r="Y18" s="24">
        <f t="array" ref="Y18">INDEX($B$3:$B$302,SMALL(IF($W$2=$E$3:$E$302,ROW($E$3:$E$302)-ROW($E$3)+1),ROW(16:16)))</f>
        <v>239</v>
      </c>
      <c r="AA18" s="12">
        <f t="shared" si="6"/>
        <v>16</v>
      </c>
      <c r="AB18" s="23" t="str">
        <f t="array" ref="AB18">INDEX($C$3:$C$302,SMALL(IF($AA$2=$E$3:$E$302,ROW($E$3:$E$302)-ROW($E$3)+1),ROW(16:16))) &amp; " " &amp; INDEX($D$3:$D$302,SMALL(IF($AA$2=$E$3:$E$302,ROW($E$3:$E$302)-ROW($E$3)+1),ROW(16:16)))</f>
        <v>Graham Gano CAR</v>
      </c>
      <c r="AC18" s="24">
        <f t="array" ref="AC18">INDEX($B$3:$B$302,SMALL(IF($AA$2=$E$3:$E$302,ROW($E$3:$E$302)-ROW($E$3)+1),ROW(16:16)))</f>
        <v>274</v>
      </c>
    </row>
    <row r="19" spans="2:29" x14ac:dyDescent="0.35">
      <c r="B19" s="12">
        <f t="shared" si="0"/>
        <v>17</v>
      </c>
      <c r="C19" s="23" t="str">
        <f>'Default Rankings Import'!C18</f>
        <v>Nick Chubb</v>
      </c>
      <c r="D19" s="23" t="str">
        <f>'Default Rankings Import'!D18</f>
        <v>CLE</v>
      </c>
      <c r="E19" s="24" t="str">
        <f>IF(LEFT('Default Rankings Import'!E18,1)="D",LEFT('Default Rankings Import'!E18,3),IF(LEFT('Default Rankings Import'!E18,1)="K",LEFT('Default Rankings Import'!E18,1),LEFT('Default Rankings Import'!E18,2)))</f>
        <v>RB</v>
      </c>
      <c r="G19" s="12">
        <f>G18+1</f>
        <v>17</v>
      </c>
      <c r="H19" s="23" t="str">
        <f t="array" ref="H19">INDEX($C$3:$C$302,SMALL(IF($G$2=$E$3:$E$302,ROW($E$3:$E$302)-ROW($E$3)+1),ROW(17:17))) &amp; " " &amp; INDEX($D$3:$D$302,SMALL(IF($G$2=$E$3:$E$302,ROW($E$3:$E$302)-ROW($E$3)+1),ROW(17:17)))</f>
        <v>Lamar Jackson BAL</v>
      </c>
      <c r="I19" s="24">
        <f t="array" ref="I19">INDEX($B$3:$B$302,SMALL(IF($G$2=$E$3:$E$302,ROW($E$3:$E$302)-ROW($E$3)+1),ROW(17:17)))</f>
        <v>109</v>
      </c>
      <c r="K19" s="12">
        <f t="shared" si="2"/>
        <v>17</v>
      </c>
      <c r="L19" s="23" t="str">
        <f t="array" ref="L19">INDEX($C$3:$C$302,SMALL(IF($K$2=$E$3:$E$302,ROW($E$3:$E$302)-ROW($E$3)+1),ROW(17:17))) &amp; " " &amp; INDEX($D$3:$D$302,SMALL(IF($K$2=$E$3:$E$302,ROW($E$3:$E$302)-ROW($E$3)+1),ROW(17:17)))</f>
        <v>Aaron Jones GB</v>
      </c>
      <c r="M19" s="24">
        <f t="array" ref="M19">INDEX($B$3:$B$302,SMALL(IF($K$2=$E$3:$E$302,ROW($E$3:$E$302)-ROW($E$3)+1),ROW(17:17)))</f>
        <v>33</v>
      </c>
      <c r="O19" s="12">
        <f t="shared" si="3"/>
        <v>17</v>
      </c>
      <c r="P19" s="23" t="str">
        <f t="array" ref="P19">INDEX($C$3:$C$302,SMALL(IF($O$2=$E$3:$E$302,ROW($E$3:$E$302)-ROW($E$3)+1),ROW(17:17))) &amp; " " &amp; INDEX($D$3:$D$302,SMALL(IF($O$2=$E$3:$E$302,ROW($E$3:$E$302)-ROW($E$3)+1),ROW(17:17)))</f>
        <v>Kenny Golladay DET</v>
      </c>
      <c r="Q19" s="24">
        <f t="array" ref="Q19">INDEX($B$3:$B$302,SMALL(IF($O$2=$E$3:$E$302,ROW($E$3:$E$302)-ROW($E$3)+1),ROW(17:17)))</f>
        <v>39</v>
      </c>
      <c r="S19" s="12">
        <f t="shared" si="4"/>
        <v>17</v>
      </c>
      <c r="T19" s="23" t="str">
        <f t="array" ref="T19">INDEX($C$3:$C$302,SMALL(IF($S$2=$E$3:$E$302,ROW($E$3:$E$302)-ROW($E$3)+1),ROW(17:17))) &amp; " " &amp; INDEX($D$3:$D$302,SMALL(IF($S$2=$E$3:$E$302,ROW($E$3:$E$302)-ROW($E$3)+1),ROW(17:17)))</f>
        <v>Greg Olsen CAR</v>
      </c>
      <c r="U19" s="24">
        <f t="array" ref="U19">INDEX($B$3:$B$302,SMALL(IF($S$2=$E$3:$E$302,ROW($E$3:$E$302)-ROW($E$3)+1),ROW(17:17)))</f>
        <v>142</v>
      </c>
      <c r="W19" s="12">
        <f t="shared" si="5"/>
        <v>17</v>
      </c>
      <c r="X19" s="23" t="str">
        <f t="array" ref="X19">INDEX($C$3:$C$302,SMALL(IF($W$2=$E$3:$E$302,ROW($E$3:$E$302)-ROW($E$3)+1),ROW(17:17))) &amp; " " &amp; INDEX($D$3:$D$302,SMALL(IF($W$2=$E$3:$E$302,ROW($E$3:$E$302)-ROW($E$3)+1),ROW(17:17)))</f>
        <v xml:space="preserve">Philadelphia (PHI) </v>
      </c>
      <c r="Y19" s="24">
        <f t="array" ref="Y19">INDEX($B$3:$B$302,SMALL(IF($W$2=$E$3:$E$302,ROW($E$3:$E$302)-ROW($E$3)+1),ROW(17:17)))</f>
        <v>241</v>
      </c>
      <c r="AA19" s="12">
        <f t="shared" si="6"/>
        <v>17</v>
      </c>
      <c r="AB19" s="23" t="str">
        <f t="array" ref="AB19">INDEX($C$3:$C$302,SMALL(IF($AA$2=$E$3:$E$302,ROW($E$3:$E$302)-ROW($E$3)+1),ROW(17:17))) &amp; " " &amp; INDEX($D$3:$D$302,SMALL(IF($AA$2=$E$3:$E$302,ROW($E$3:$E$302)-ROW($E$3)+1),ROW(17:17)))</f>
        <v>Chris Boswell PIT</v>
      </c>
      <c r="AC19" s="24">
        <f t="array" ref="AC19">INDEX($B$3:$B$302,SMALL(IF($AA$2=$E$3:$E$302,ROW($E$3:$E$302)-ROW($E$3)+1),ROW(17:17)))</f>
        <v>275</v>
      </c>
    </row>
    <row r="20" spans="2:29" x14ac:dyDescent="0.35">
      <c r="B20" s="12">
        <f t="shared" si="0"/>
        <v>18</v>
      </c>
      <c r="C20" s="23" t="str">
        <f>'Default Rankings Import'!C19</f>
        <v>JuJu Smith-Schuster</v>
      </c>
      <c r="D20" s="23" t="str">
        <f>'Default Rankings Import'!D19</f>
        <v>PIT</v>
      </c>
      <c r="E20" s="24" t="str">
        <f>IF(LEFT('Default Rankings Import'!E19,1)="D",LEFT('Default Rankings Import'!E19,3),IF(LEFT('Default Rankings Import'!E19,1)="K",LEFT('Default Rankings Import'!E19,1),LEFT('Default Rankings Import'!E19,2)))</f>
        <v>WR</v>
      </c>
      <c r="G20" s="12">
        <f t="shared" si="1"/>
        <v>18</v>
      </c>
      <c r="H20" s="23" t="str">
        <f t="array" ref="H20">INDEX($C$3:$C$302,SMALL(IF($G$2=$E$3:$E$302,ROW($E$3:$E$302)-ROW($E$3)+1),ROW(18:18))) &amp; " " &amp; INDEX($D$3:$D$302,SMALL(IF($G$2=$E$3:$E$302,ROW($E$3:$E$302)-ROW($E$3)+1),ROW(18:18)))</f>
        <v>Josh Allen BUF</v>
      </c>
      <c r="I20" s="24">
        <f t="array" ref="I20">INDEX($B$3:$B$302,SMALL(IF($G$2=$E$3:$E$302,ROW($E$3:$E$302)-ROW($E$3)+1),ROW(18:18)))</f>
        <v>121</v>
      </c>
      <c r="K20" s="12">
        <f t="shared" si="2"/>
        <v>18</v>
      </c>
      <c r="L20" s="23" t="str">
        <f t="array" ref="L20">INDEX($C$3:$C$302,SMALL(IF($K$2=$E$3:$E$302,ROW($E$3:$E$302)-ROW($E$3)+1),ROW(18:18))) &amp; " " &amp; INDEX($D$3:$D$302,SMALL(IF($K$2=$E$3:$E$302,ROW($E$3:$E$302)-ROW($E$3)+1),ROW(18:18)))</f>
        <v>Damien Williams KC</v>
      </c>
      <c r="M20" s="24">
        <f t="array" ref="M20">INDEX($B$3:$B$302,SMALL(IF($K$2=$E$3:$E$302,ROW($E$3:$E$302)-ROW($E$3)+1),ROW(18:18)))</f>
        <v>36</v>
      </c>
      <c r="O20" s="12">
        <f t="shared" si="3"/>
        <v>18</v>
      </c>
      <c r="P20" s="23" t="str">
        <f t="array" ref="P20">INDEX($C$3:$C$302,SMALL(IF($O$2=$E$3:$E$302,ROW($E$3:$E$302)-ROW($E$3)+1),ROW(18:18))) &amp; " " &amp; INDEX($D$3:$D$302,SMALL(IF($O$2=$E$3:$E$302,ROW($E$3:$E$302)-ROW($E$3)+1),ROW(18:18)))</f>
        <v>Julian Edelman NE</v>
      </c>
      <c r="Q20" s="24">
        <f t="array" ref="Q20">INDEX($B$3:$B$302,SMALL(IF($O$2=$E$3:$E$302,ROW($E$3:$E$302)-ROW($E$3)+1),ROW(18:18)))</f>
        <v>42</v>
      </c>
      <c r="S20" s="12">
        <f t="shared" si="4"/>
        <v>18</v>
      </c>
      <c r="T20" s="23" t="str">
        <f t="array" ref="T20">INDEX($C$3:$C$302,SMALL(IF($S$2=$E$3:$E$302,ROW($E$3:$E$302)-ROW($E$3)+1),ROW(18:18))) &amp; " " &amp; INDEX($D$3:$D$302,SMALL(IF($S$2=$E$3:$E$302,ROW($E$3:$E$302)-ROW($E$3)+1),ROW(18:18)))</f>
        <v>Kyle Rudolph MIN</v>
      </c>
      <c r="U20" s="24">
        <f t="array" ref="U20">INDEX($B$3:$B$302,SMALL(IF($S$2=$E$3:$E$302,ROW($E$3:$E$302)-ROW($E$3)+1),ROW(18:18)))</f>
        <v>150</v>
      </c>
      <c r="W20" s="12">
        <f t="shared" si="5"/>
        <v>18</v>
      </c>
      <c r="X20" s="23" t="str">
        <f t="array" ref="X20">INDEX($C$3:$C$302,SMALL(IF($W$2=$E$3:$E$302,ROW($E$3:$E$302)-ROW($E$3)+1),ROW(18:18))) &amp; " " &amp; INDEX($D$3:$D$302,SMALL(IF($W$2=$E$3:$E$302,ROW($E$3:$E$302)-ROW($E$3)+1),ROW(18:18)))</f>
        <v xml:space="preserve">Indianapolis (IND) </v>
      </c>
      <c r="Y20" s="24">
        <f t="array" ref="Y20">INDEX($B$3:$B$302,SMALL(IF($W$2=$E$3:$E$302,ROW($E$3:$E$302)-ROW($E$3)+1),ROW(18:18)))</f>
        <v>250</v>
      </c>
      <c r="AA20" s="12">
        <f t="shared" si="6"/>
        <v>18</v>
      </c>
      <c r="AB20" s="23" t="str">
        <f t="array" ref="AB20">INDEX($C$3:$C$302,SMALL(IF($AA$2=$E$3:$E$302,ROW($E$3:$E$302)-ROW($E$3)+1),ROW(18:18))) &amp; " " &amp; INDEX($D$3:$D$302,SMALL(IF($AA$2=$E$3:$E$302,ROW($E$3:$E$302)-ROW($E$3)+1),ROW(18:18)))</f>
        <v>Dan Bailey MIN</v>
      </c>
      <c r="AC20" s="24">
        <f t="array" ref="AC20">INDEX($B$3:$B$302,SMALL(IF($AA$2=$E$3:$E$302,ROW($E$3:$E$302)-ROW($E$3)+1),ROW(18:18)))</f>
        <v>279</v>
      </c>
    </row>
    <row r="21" spans="2:29" x14ac:dyDescent="0.35">
      <c r="B21" s="12">
        <f t="shared" si="0"/>
        <v>19</v>
      </c>
      <c r="C21" s="23" t="str">
        <f>'Default Rankings Import'!C20</f>
        <v>George Kittle</v>
      </c>
      <c r="D21" s="23" t="str">
        <f>'Default Rankings Import'!D20</f>
        <v>SF</v>
      </c>
      <c r="E21" s="24" t="str">
        <f>IF(LEFT('Default Rankings Import'!E20,1)="D",LEFT('Default Rankings Import'!E20,3),IF(LEFT('Default Rankings Import'!E20,1)="K",LEFT('Default Rankings Import'!E20,1),LEFT('Default Rankings Import'!E20,2)))</f>
        <v>TE</v>
      </c>
      <c r="G21" s="12">
        <f t="shared" si="1"/>
        <v>19</v>
      </c>
      <c r="H21" s="23" t="str">
        <f t="array" ref="H21">INDEX($C$3:$C$302,SMALL(IF($G$2=$E$3:$E$302,ROW($E$3:$E$302)-ROW($E$3)+1),ROW(19:19))) &amp; " " &amp; INDEX($D$3:$D$302,SMALL(IF($G$2=$E$3:$E$302,ROW($E$3:$E$302)-ROW($E$3)+1),ROW(19:19)))</f>
        <v>Tom Brady NE</v>
      </c>
      <c r="I21" s="24">
        <f t="array" ref="I21">INDEX($B$3:$B$302,SMALL(IF($G$2=$E$3:$E$302,ROW($E$3:$E$302)-ROW($E$3)+1),ROW(19:19)))</f>
        <v>122</v>
      </c>
      <c r="K21" s="12">
        <f t="shared" si="2"/>
        <v>19</v>
      </c>
      <c r="L21" s="23" t="str">
        <f t="array" ref="L21">INDEX($C$3:$C$302,SMALL(IF($K$2=$E$3:$E$302,ROW($E$3:$E$302)-ROW($E$3)+1),ROW(19:19))) &amp; " " &amp; INDEX($D$3:$D$302,SMALL(IF($K$2=$E$3:$E$302,ROW($E$3:$E$302)-ROW($E$3)+1),ROW(19:19)))</f>
        <v>Devonta Freeman ATL</v>
      </c>
      <c r="M21" s="24">
        <f t="array" ref="M21">INDEX($B$3:$B$302,SMALL(IF($K$2=$E$3:$E$302,ROW($E$3:$E$302)-ROW($E$3)+1),ROW(19:19)))</f>
        <v>40</v>
      </c>
      <c r="O21" s="12">
        <f t="shared" si="3"/>
        <v>19</v>
      </c>
      <c r="P21" s="23" t="str">
        <f t="array" ref="P21">INDEX($C$3:$C$302,SMALL(IF($O$2=$E$3:$E$302,ROW($E$3:$E$302)-ROW($E$3)+1),ROW(19:19))) &amp; " " &amp; INDEX($D$3:$D$302,SMALL(IF($O$2=$E$3:$E$302,ROW($E$3:$E$302)-ROW($E$3)+1),ROW(19:19)))</f>
        <v>Cooper Kupp LAR</v>
      </c>
      <c r="Q21" s="24">
        <f t="array" ref="Q21">INDEX($B$3:$B$302,SMALL(IF($O$2=$E$3:$E$302,ROW($E$3:$E$302)-ROW($E$3)+1),ROW(19:19)))</f>
        <v>43</v>
      </c>
      <c r="S21" s="12">
        <f t="shared" si="4"/>
        <v>19</v>
      </c>
      <c r="T21" s="23" t="str">
        <f t="array" ref="T21">INDEX($C$3:$C$302,SMALL(IF($S$2=$E$3:$E$302,ROW($E$3:$E$302)-ROW($E$3)+1),ROW(19:19))) &amp; " " &amp; INDEX($D$3:$D$302,SMALL(IF($S$2=$E$3:$E$302,ROW($E$3:$E$302)-ROW($E$3)+1),ROW(19:19)))</f>
        <v>Jimmy Graham GB</v>
      </c>
      <c r="U21" s="24">
        <f t="array" ref="U21">INDEX($B$3:$B$302,SMALL(IF($S$2=$E$3:$E$302,ROW($E$3:$E$302)-ROW($E$3)+1),ROW(19:19)))</f>
        <v>153</v>
      </c>
      <c r="W21" s="12">
        <f t="shared" si="5"/>
        <v>19</v>
      </c>
      <c r="X21" s="23" t="str">
        <f t="array" ref="X21">INDEX($C$3:$C$302,SMALL(IF($W$2=$E$3:$E$302,ROW($E$3:$E$302)-ROW($E$3)+1),ROW(19:19))) &amp; " " &amp; INDEX($D$3:$D$302,SMALL(IF($W$2=$E$3:$E$302,ROW($E$3:$E$302)-ROW($E$3)+1),ROW(19:19)))</f>
        <v xml:space="preserve">Kansas City (KC) </v>
      </c>
      <c r="Y21" s="24">
        <f t="array" ref="Y21">INDEX($B$3:$B$302,SMALL(IF($W$2=$E$3:$E$302,ROW($E$3:$E$302)-ROW($E$3)+1),ROW(19:19)))</f>
        <v>253</v>
      </c>
      <c r="AA21" s="12">
        <f t="shared" si="6"/>
        <v>19</v>
      </c>
      <c r="AB21" s="23" t="str">
        <f t="array" ref="AB21">INDEX($C$3:$C$302,SMALL(IF($AA$2=$E$3:$E$302,ROW($E$3:$E$302)-ROW($E$3)+1),ROW(19:19))) &amp; " " &amp; INDEX($D$3:$D$302,SMALL(IF($AA$2=$E$3:$E$302,ROW($E$3:$E$302)-ROW($E$3)+1),ROW(19:19)))</f>
        <v>Ryan Succop TEN</v>
      </c>
      <c r="AC21" s="24">
        <f t="array" ref="AC21">INDEX($B$3:$B$302,SMALL(IF($AA$2=$E$3:$E$302,ROW($E$3:$E$302)-ROW($E$3)+1),ROW(19:19)))</f>
        <v>283</v>
      </c>
    </row>
    <row r="22" spans="2:29" ht="15" thickBot="1" x14ac:dyDescent="0.4">
      <c r="B22" s="12">
        <f t="shared" si="0"/>
        <v>20</v>
      </c>
      <c r="C22" s="23" t="str">
        <f>'Default Rankings Import'!C21</f>
        <v>Antonio Brown</v>
      </c>
      <c r="D22" s="23" t="str">
        <f>'Default Rankings Import'!D21</f>
        <v>OAK</v>
      </c>
      <c r="E22" s="24" t="str">
        <f>IF(LEFT('Default Rankings Import'!E21,1)="D",LEFT('Default Rankings Import'!E21,3),IF(LEFT('Default Rankings Import'!E21,1)="K",LEFT('Default Rankings Import'!E21,1),LEFT('Default Rankings Import'!E21,2)))</f>
        <v>WR</v>
      </c>
      <c r="G22" s="12">
        <f t="shared" si="1"/>
        <v>20</v>
      </c>
      <c r="H22" s="23" t="str">
        <f t="array" ref="H22">INDEX($C$3:$C$302,SMALL(IF($G$2=$E$3:$E$302,ROW($E$3:$E$302)-ROW($E$3)+1),ROW(20:20))) &amp; " " &amp; INDEX($D$3:$D$302,SMALL(IF($G$2=$E$3:$E$302,ROW($E$3:$E$302)-ROW($E$3)+1),ROW(20:20)))</f>
        <v>Jimmy Garoppolo SF</v>
      </c>
      <c r="I22" s="24">
        <f t="array" ref="I22">INDEX($B$3:$B$302,SMALL(IF($G$2=$E$3:$E$302,ROW($E$3:$E$302)-ROW($E$3)+1),ROW(20:20)))</f>
        <v>123</v>
      </c>
      <c r="K22" s="12">
        <f t="shared" si="2"/>
        <v>20</v>
      </c>
      <c r="L22" s="23" t="str">
        <f t="array" ref="L22">INDEX($C$3:$C$302,SMALL(IF($K$2=$E$3:$E$302,ROW($E$3:$E$302)-ROW($E$3)+1),ROW(20:20))) &amp; " " &amp; INDEX($D$3:$D$302,SMALL(IF($K$2=$E$3:$E$302,ROW($E$3:$E$302)-ROW($E$3)+1),ROW(20:20)))</f>
        <v>Chris Carson SEA</v>
      </c>
      <c r="M22" s="24">
        <f t="array" ref="M22">INDEX($B$3:$B$302,SMALL(IF($K$2=$E$3:$E$302,ROW($E$3:$E$302)-ROW($E$3)+1),ROW(20:20)))</f>
        <v>41</v>
      </c>
      <c r="O22" s="12">
        <f t="shared" si="3"/>
        <v>20</v>
      </c>
      <c r="P22" s="23" t="str">
        <f t="array" ref="P22">INDEX($C$3:$C$302,SMALL(IF($O$2=$E$3:$E$302,ROW($E$3:$E$302)-ROW($E$3)+1),ROW(20:20))) &amp; " " &amp; INDEX($D$3:$D$302,SMALL(IF($O$2=$E$3:$E$302,ROW($E$3:$E$302)-ROW($E$3)+1),ROW(20:20)))</f>
        <v>Alshon Jeffery PHI</v>
      </c>
      <c r="Q22" s="24">
        <f t="array" ref="Q22">INDEX($B$3:$B$302,SMALL(IF($O$2=$E$3:$E$302,ROW($E$3:$E$302)-ROW($E$3)+1),ROW(20:20)))</f>
        <v>48</v>
      </c>
      <c r="S22" s="12">
        <f t="shared" si="4"/>
        <v>20</v>
      </c>
      <c r="T22" s="23" t="str">
        <f t="array" ref="T22">INDEX($C$3:$C$302,SMALL(IF($S$2=$E$3:$E$302,ROW($E$3:$E$302)-ROW($E$3)+1),ROW(20:20))) &amp; " " &amp; INDEX($D$3:$D$302,SMALL(IF($S$2=$E$3:$E$302,ROW($E$3:$E$302)-ROW($E$3)+1),ROW(20:20)))</f>
        <v>T.J. Hockenson DET</v>
      </c>
      <c r="U22" s="24">
        <f t="array" ref="U22">INDEX($B$3:$B$302,SMALL(IF($S$2=$E$3:$E$302,ROW($E$3:$E$302)-ROW($E$3)+1),ROW(20:20)))</f>
        <v>173</v>
      </c>
      <c r="W22" s="13">
        <f t="shared" si="5"/>
        <v>20</v>
      </c>
      <c r="X22" s="25" t="str">
        <f t="array" ref="X22">INDEX($C$3:$C$302,SMALL(IF($W$2=$E$3:$E$302,ROW($E$3:$E$302)-ROW($E$3)+1),ROW(20:20))) &amp; " " &amp; INDEX($D$3:$D$302,SMALL(IF($W$2=$E$3:$E$302,ROW($E$3:$E$302)-ROW($E$3)+1),ROW(20:20)))</f>
        <v xml:space="preserve">Carolina (CAR) </v>
      </c>
      <c r="Y22" s="26">
        <f t="array" ref="Y22">INDEX($B$3:$B$302,SMALL(IF($W$2=$E$3:$E$302,ROW($E$3:$E$302)-ROW($E$3)+1),ROW(20:20)))</f>
        <v>256</v>
      </c>
      <c r="AA22" s="13">
        <f t="shared" si="6"/>
        <v>20</v>
      </c>
      <c r="AB22" s="25" t="str">
        <f t="array" ref="AB22">INDEX($C$3:$C$302,SMALL(IF($AA$2=$E$3:$E$302,ROW($E$3:$E$302)-ROW($E$3)+1),ROW(20:20))) &amp; " " &amp; INDEX($D$3:$D$302,SMALL(IF($AA$2=$E$3:$E$302,ROW($E$3:$E$302)-ROW($E$3)+1),ROW(20:20)))</f>
        <v>Matt Bryant FA</v>
      </c>
      <c r="AC22" s="26">
        <f t="array" ref="AC22">INDEX($B$3:$B$302,SMALL(IF($AA$2=$E$3:$E$302,ROW($E$3:$E$302)-ROW($E$3)+1),ROW(20:20)))</f>
        <v>289</v>
      </c>
    </row>
    <row r="23" spans="2:29" x14ac:dyDescent="0.35">
      <c r="B23" s="12">
        <f t="shared" si="0"/>
        <v>21</v>
      </c>
      <c r="C23" s="23" t="str">
        <f>'Default Rankings Import'!C22</f>
        <v>Dalvin Cook</v>
      </c>
      <c r="D23" s="23" t="str">
        <f>'Default Rankings Import'!D22</f>
        <v>MIN</v>
      </c>
      <c r="E23" s="24" t="str">
        <f>IF(LEFT('Default Rankings Import'!E22,1)="D",LEFT('Default Rankings Import'!E22,3),IF(LEFT('Default Rankings Import'!E22,1)="K",LEFT('Default Rankings Import'!E22,1),LEFT('Default Rankings Import'!E22,2)))</f>
        <v>RB</v>
      </c>
      <c r="G23" s="12">
        <f>G22+1</f>
        <v>21</v>
      </c>
      <c r="H23" s="23" t="str">
        <f t="array" ref="H23">INDEX($C$3:$C$302,SMALL(IF($G$2=$E$3:$E$302,ROW($E$3:$E$302)-ROW($E$3)+1),ROW(21:21))) &amp; " " &amp; INDEX($D$3:$D$302,SMALL(IF($G$2=$E$3:$E$302,ROW($E$3:$E$302)-ROW($E$3)+1),ROW(21:21)))</f>
        <v>Kyler Murray ARI</v>
      </c>
      <c r="I23" s="24">
        <f t="array" ref="I23">INDEX($B$3:$B$302,SMALL(IF($G$2=$E$3:$E$302,ROW($E$3:$E$302)-ROW($E$3)+1),ROW(21:21)))</f>
        <v>124</v>
      </c>
      <c r="K23" s="12">
        <f t="shared" si="2"/>
        <v>21</v>
      </c>
      <c r="L23" s="23" t="str">
        <f t="array" ref="L23">INDEX($C$3:$C$302,SMALL(IF($K$2=$E$3:$E$302,ROW($E$3:$E$302)-ROW($E$3)+1),ROW(21:21))) &amp; " " &amp; INDEX($D$3:$D$302,SMALL(IF($K$2=$E$3:$E$302,ROW($E$3:$E$302)-ROW($E$3)+1),ROW(21:21)))</f>
        <v>Kerryon Johnson DET</v>
      </c>
      <c r="M23" s="24">
        <f t="array" ref="M23">INDEX($B$3:$B$302,SMALL(IF($K$2=$E$3:$E$302,ROW($E$3:$E$302)-ROW($E$3)+1),ROW(21:21)))</f>
        <v>44</v>
      </c>
      <c r="O23" s="12">
        <f t="shared" si="3"/>
        <v>21</v>
      </c>
      <c r="P23" s="23" t="str">
        <f t="array" ref="P23">INDEX($C$3:$C$302,SMALL(IF($O$2=$E$3:$E$302,ROW($E$3:$E$302)-ROW($E$3)+1),ROW(21:21))) &amp; " " &amp; INDEX($D$3:$D$302,SMALL(IF($O$2=$E$3:$E$302,ROW($E$3:$E$302)-ROW($E$3)+1),ROW(21:21)))</f>
        <v>Chris Godwin TB</v>
      </c>
      <c r="Q23" s="24">
        <f t="array" ref="Q23">INDEX($B$3:$B$302,SMALL(IF($O$2=$E$3:$E$302,ROW($E$3:$E$302)-ROW($E$3)+1),ROW(21:21)))</f>
        <v>50</v>
      </c>
      <c r="S23" s="12">
        <f t="shared" si="4"/>
        <v>21</v>
      </c>
      <c r="T23" s="23" t="str">
        <f t="array" ref="T23">INDEX($C$3:$C$302,SMALL(IF($S$2=$E$3:$E$302,ROW($E$3:$E$302)-ROW($E$3)+1),ROW(21:21))) &amp; " " &amp; INDEX($D$3:$D$302,SMALL(IF($S$2=$E$3:$E$302,ROW($E$3:$E$302)-ROW($E$3)+1),ROW(21:21)))</f>
        <v>Noah Fant DEN</v>
      </c>
      <c r="U23" s="24">
        <f t="array" ref="U23">INDEX($B$3:$B$302,SMALL(IF($S$2=$E$3:$E$302,ROW($E$3:$E$302)-ROW($E$3)+1),ROW(21:21)))</f>
        <v>180</v>
      </c>
    </row>
    <row r="24" spans="2:29" x14ac:dyDescent="0.35">
      <c r="B24" s="12">
        <f t="shared" si="0"/>
        <v>22</v>
      </c>
      <c r="C24" s="23" t="str">
        <f>'Default Rankings Import'!C23</f>
        <v>Mike Evans</v>
      </c>
      <c r="D24" s="23" t="str">
        <f>'Default Rankings Import'!D23</f>
        <v>TB</v>
      </c>
      <c r="E24" s="24" t="str">
        <f>IF(LEFT('Default Rankings Import'!E23,1)="D",LEFT('Default Rankings Import'!E23,3),IF(LEFT('Default Rankings Import'!E23,1)="K",LEFT('Default Rankings Import'!E23,1),LEFT('Default Rankings Import'!E23,2)))</f>
        <v>WR</v>
      </c>
      <c r="G24" s="12">
        <f t="shared" si="1"/>
        <v>22</v>
      </c>
      <c r="H24" s="23" t="str">
        <f t="array" ref="H24">INDEX($C$3:$C$302,SMALL(IF($G$2=$E$3:$E$302,ROW($E$3:$E$302)-ROW($E$3)+1),ROW(22:22))) &amp; " " &amp; INDEX($D$3:$D$302,SMALL(IF($G$2=$E$3:$E$302,ROW($E$3:$E$302)-ROW($E$3)+1),ROW(22:22)))</f>
        <v>Kirk Cousins MIN</v>
      </c>
      <c r="I24" s="24">
        <f t="array" ref="I24">INDEX($B$3:$B$302,SMALL(IF($G$2=$E$3:$E$302,ROW($E$3:$E$302)-ROW($E$3)+1),ROW(22:22)))</f>
        <v>129</v>
      </c>
      <c r="K24" s="12">
        <f t="shared" si="2"/>
        <v>22</v>
      </c>
      <c r="L24" s="23" t="str">
        <f t="array" ref="L24">INDEX($C$3:$C$302,SMALL(IF($K$2=$E$3:$E$302,ROW($E$3:$E$302)-ROW($E$3)+1),ROW(22:22))) &amp; " " &amp; INDEX($D$3:$D$302,SMALL(IF($K$2=$E$3:$E$302,ROW($E$3:$E$302)-ROW($E$3)+1),ROW(22:22)))</f>
        <v>Mark Ingram BAL</v>
      </c>
      <c r="M24" s="24">
        <f t="array" ref="M24">INDEX($B$3:$B$302,SMALL(IF($K$2=$E$3:$E$302,ROW($E$3:$E$302)-ROW($E$3)+1),ROW(22:22)))</f>
        <v>45</v>
      </c>
      <c r="O24" s="12">
        <f t="shared" si="3"/>
        <v>22</v>
      </c>
      <c r="P24" s="23" t="str">
        <f t="array" ref="P24">INDEX($C$3:$C$302,SMALL(IF($O$2=$E$3:$E$302,ROW($E$3:$E$302)-ROW($E$3)+1),ROW(22:22))) &amp; " " &amp; INDEX($D$3:$D$302,SMALL(IF($O$2=$E$3:$E$302,ROW($E$3:$E$302)-ROW($E$3)+1),ROW(22:22)))</f>
        <v>Tyler Lockett SEA</v>
      </c>
      <c r="Q24" s="24">
        <f t="array" ref="Q24">INDEX($B$3:$B$302,SMALL(IF($O$2=$E$3:$E$302,ROW($E$3:$E$302)-ROW($E$3)+1),ROW(22:22)))</f>
        <v>51</v>
      </c>
      <c r="S24" s="12">
        <f t="shared" si="4"/>
        <v>22</v>
      </c>
      <c r="T24" s="23" t="str">
        <f t="array" ref="T24">INDEX($C$3:$C$302,SMALL(IF($S$2=$E$3:$E$302,ROW($E$3:$E$302)-ROW($E$3)+1),ROW(22:22))) &amp; " " &amp; INDEX($D$3:$D$302,SMALL(IF($S$2=$E$3:$E$302,ROW($E$3:$E$302)-ROW($E$3)+1),ROW(22:22)))</f>
        <v>Mike Gesicki MIA</v>
      </c>
      <c r="U24" s="24">
        <f t="array" ref="U24">INDEX($B$3:$B$302,SMALL(IF($S$2=$E$3:$E$302,ROW($E$3:$E$302)-ROW($E$3)+1),ROW(22:22)))</f>
        <v>188</v>
      </c>
    </row>
    <row r="25" spans="2:29" x14ac:dyDescent="0.35">
      <c r="B25" s="12">
        <f t="shared" si="0"/>
        <v>23</v>
      </c>
      <c r="C25" s="23" t="str">
        <f>'Default Rankings Import'!C24</f>
        <v>T.Y. Hilton</v>
      </c>
      <c r="D25" s="23" t="str">
        <f>'Default Rankings Import'!D24</f>
        <v>IND</v>
      </c>
      <c r="E25" s="24" t="str">
        <f>IF(LEFT('Default Rankings Import'!E24,1)="D",LEFT('Default Rankings Import'!E24,3),IF(LEFT('Default Rankings Import'!E24,1)="K",LEFT('Default Rankings Import'!E24,1),LEFT('Default Rankings Import'!E24,2)))</f>
        <v>WR</v>
      </c>
      <c r="G25" s="12">
        <f t="shared" si="1"/>
        <v>23</v>
      </c>
      <c r="H25" s="23" t="str">
        <f t="array" ref="H25">INDEX($C$3:$C$302,SMALL(IF($G$2=$E$3:$E$302,ROW($E$3:$E$302)-ROW($E$3)+1),ROW(23:23))) &amp; " " &amp; INDEX($D$3:$D$302,SMALL(IF($G$2=$E$3:$E$302,ROW($E$3:$E$302)-ROW($E$3)+1),ROW(23:23)))</f>
        <v>Derek Carr OAK</v>
      </c>
      <c r="I25" s="24">
        <f t="array" ref="I25">INDEX($B$3:$B$302,SMALL(IF($G$2=$E$3:$E$302,ROW($E$3:$E$302)-ROW($E$3)+1),ROW(23:23)))</f>
        <v>151</v>
      </c>
      <c r="K25" s="12">
        <f t="shared" si="2"/>
        <v>23</v>
      </c>
      <c r="L25" s="23" t="str">
        <f t="array" ref="L25">INDEX($C$3:$C$302,SMALL(IF($K$2=$E$3:$E$302,ROW($E$3:$E$302)-ROW($E$3)+1),ROW(23:23))) &amp; " " &amp; INDEX($D$3:$D$302,SMALL(IF($K$2=$E$3:$E$302,ROW($E$3:$E$302)-ROW($E$3)+1),ROW(23:23)))</f>
        <v>Phillip Lindsay DEN</v>
      </c>
      <c r="M25" s="24">
        <f t="array" ref="M25">INDEX($B$3:$B$302,SMALL(IF($K$2=$E$3:$E$302,ROW($E$3:$E$302)-ROW($E$3)+1),ROW(23:23)))</f>
        <v>47</v>
      </c>
      <c r="O25" s="12">
        <f t="shared" si="3"/>
        <v>23</v>
      </c>
      <c r="P25" s="23" t="str">
        <f t="array" ref="P25">INDEX($C$3:$C$302,SMALL(IF($O$2=$E$3:$E$302,ROW($E$3:$E$302)-ROW($E$3)+1),ROW(23:23))) &amp; " " &amp; INDEX($D$3:$D$302,SMALL(IF($O$2=$E$3:$E$302,ROW($E$3:$E$302)-ROW($E$3)+1),ROW(23:23)))</f>
        <v>D.J. Moore CAR</v>
      </c>
      <c r="Q25" s="24">
        <f t="array" ref="Q25">INDEX($B$3:$B$302,SMALL(IF($O$2=$E$3:$E$302,ROW($E$3:$E$302)-ROW($E$3)+1),ROW(23:23)))</f>
        <v>52</v>
      </c>
      <c r="S25" s="12">
        <f t="shared" si="4"/>
        <v>23</v>
      </c>
      <c r="T25" s="23" t="str">
        <f t="array" ref="T25">INDEX($C$3:$C$302,SMALL(IF($S$2=$E$3:$E$302,ROW($E$3:$E$302)-ROW($E$3)+1),ROW(23:23))) &amp; " " &amp; INDEX($D$3:$D$302,SMALL(IF($S$2=$E$3:$E$302,ROW($E$3:$E$302)-ROW($E$3)+1),ROW(23:23)))</f>
        <v>Mark Andrews BAL</v>
      </c>
      <c r="U25" s="24">
        <f t="array" ref="U25">INDEX($B$3:$B$302,SMALL(IF($S$2=$E$3:$E$302,ROW($E$3:$E$302)-ROW($E$3)+1),ROW(23:23)))</f>
        <v>195</v>
      </c>
    </row>
    <row r="26" spans="2:29" x14ac:dyDescent="0.35">
      <c r="B26" s="12">
        <f t="shared" si="0"/>
        <v>24</v>
      </c>
      <c r="C26" s="23" t="str">
        <f>'Default Rankings Import'!C25</f>
        <v>A.J. Green</v>
      </c>
      <c r="D26" s="23" t="str">
        <f>'Default Rankings Import'!D25</f>
        <v>CIN</v>
      </c>
      <c r="E26" s="24" t="str">
        <f>IF(LEFT('Default Rankings Import'!E25,1)="D",LEFT('Default Rankings Import'!E25,3),IF(LEFT('Default Rankings Import'!E25,1)="K",LEFT('Default Rankings Import'!E25,1),LEFT('Default Rankings Import'!E25,2)))</f>
        <v>WR</v>
      </c>
      <c r="G26" s="12">
        <f t="shared" si="1"/>
        <v>24</v>
      </c>
      <c r="H26" s="23" t="str">
        <f t="array" ref="H26">INDEX($C$3:$C$302,SMALL(IF($G$2=$E$3:$E$302,ROW($E$3:$E$302)-ROW($E$3)+1),ROW(24:24))) &amp; " " &amp; INDEX($D$3:$D$302,SMALL(IF($G$2=$E$3:$E$302,ROW($E$3:$E$302)-ROW($E$3)+1),ROW(24:24)))</f>
        <v>Sam Darnold NYJ</v>
      </c>
      <c r="I26" s="24">
        <f t="array" ref="I26">INDEX($B$3:$B$302,SMALL(IF($G$2=$E$3:$E$302,ROW($E$3:$E$302)-ROW($E$3)+1),ROW(24:24)))</f>
        <v>152</v>
      </c>
      <c r="K26" s="12">
        <f t="shared" si="2"/>
        <v>24</v>
      </c>
      <c r="L26" s="23" t="str">
        <f t="array" ref="L26">INDEX($C$3:$C$302,SMALL(IF($K$2=$E$3:$E$302,ROW($E$3:$E$302)-ROW($E$3)+1),ROW(24:24))) &amp; " " &amp; INDEX($D$3:$D$302,SMALL(IF($K$2=$E$3:$E$302,ROW($E$3:$E$302)-ROW($E$3)+1),ROW(24:24)))</f>
        <v>Kenyan Drake MIA</v>
      </c>
      <c r="M26" s="24">
        <f t="array" ref="M26">INDEX($B$3:$B$302,SMALL(IF($K$2=$E$3:$E$302,ROW($E$3:$E$302)-ROW($E$3)+1),ROW(24:24)))</f>
        <v>56</v>
      </c>
      <c r="O26" s="12">
        <f t="shared" si="3"/>
        <v>24</v>
      </c>
      <c r="P26" s="23" t="str">
        <f t="array" ref="P26">INDEX($C$3:$C$302,SMALL(IF($O$2=$E$3:$E$302,ROW($E$3:$E$302)-ROW($E$3)+1),ROW(24:24))) &amp; " " &amp; INDEX($D$3:$D$302,SMALL(IF($O$2=$E$3:$E$302,ROW($E$3:$E$302)-ROW($E$3)+1),ROW(24:24)))</f>
        <v>Allen Robinson CHI</v>
      </c>
      <c r="Q26" s="24">
        <f t="array" ref="Q26">INDEX($B$3:$B$302,SMALL(IF($O$2=$E$3:$E$302,ROW($E$3:$E$302)-ROW($E$3)+1),ROW(24:24)))</f>
        <v>54</v>
      </c>
      <c r="S26" s="12">
        <f t="shared" si="4"/>
        <v>24</v>
      </c>
      <c r="T26" s="23" t="str">
        <f t="array" ref="T26">INDEX($C$3:$C$302,SMALL(IF($S$2=$E$3:$E$302,ROW($E$3:$E$302)-ROW($E$3)+1),ROW(24:24))) &amp; " " &amp; INDEX($D$3:$D$302,SMALL(IF($S$2=$E$3:$E$302,ROW($E$3:$E$302)-ROW($E$3)+1),ROW(24:24)))</f>
        <v>Dallas Goedert PHI</v>
      </c>
      <c r="U26" s="24">
        <f t="array" ref="U26">INDEX($B$3:$B$302,SMALL(IF($S$2=$E$3:$E$302,ROW($E$3:$E$302)-ROW($E$3)+1),ROW(24:24)))</f>
        <v>198</v>
      </c>
    </row>
    <row r="27" spans="2:29" x14ac:dyDescent="0.35">
      <c r="B27" s="12">
        <f t="shared" si="0"/>
        <v>25</v>
      </c>
      <c r="C27" s="23" t="str">
        <f>'Default Rankings Import'!C26</f>
        <v>Marlon Mack</v>
      </c>
      <c r="D27" s="23" t="str">
        <f>'Default Rankings Import'!D26</f>
        <v>IND</v>
      </c>
      <c r="E27" s="24" t="str">
        <f>IF(LEFT('Default Rankings Import'!E26,1)="D",LEFT('Default Rankings Import'!E26,3),IF(LEFT('Default Rankings Import'!E26,1)="K",LEFT('Default Rankings Import'!E26,1),LEFT('Default Rankings Import'!E26,2)))</f>
        <v>RB</v>
      </c>
      <c r="G27" s="12">
        <f t="shared" si="1"/>
        <v>25</v>
      </c>
      <c r="H27" s="23" t="str">
        <f t="array" ref="H27">INDEX($C$3:$C$302,SMALL(IF($G$2=$E$3:$E$302,ROW($E$3:$E$302)-ROW($E$3)+1),ROW(25:25))) &amp; " " &amp; INDEX($D$3:$D$302,SMALL(IF($G$2=$E$3:$E$302,ROW($E$3:$E$302)-ROW($E$3)+1),ROW(25:25)))</f>
        <v>Matthew Stafford DET</v>
      </c>
      <c r="I27" s="24">
        <f t="array" ref="I27">INDEX($B$3:$B$302,SMALL(IF($G$2=$E$3:$E$302,ROW($E$3:$E$302)-ROW($E$3)+1),ROW(25:25)))</f>
        <v>157</v>
      </c>
      <c r="K27" s="12">
        <f t="shared" si="2"/>
        <v>25</v>
      </c>
      <c r="L27" s="23" t="str">
        <f t="array" ref="L27">INDEX($C$3:$C$302,SMALL(IF($K$2=$E$3:$E$302,ROW($E$3:$E$302)-ROW($E$3)+1),ROW(25:25))) &amp; " " &amp; INDEX($D$3:$D$302,SMALL(IF($K$2=$E$3:$E$302,ROW($E$3:$E$302)-ROW($E$3)+1),ROW(25:25)))</f>
        <v>Derrius Guice WAS</v>
      </c>
      <c r="M27" s="24">
        <f t="array" ref="M27">INDEX($B$3:$B$302,SMALL(IF($K$2=$E$3:$E$302,ROW($E$3:$E$302)-ROW($E$3)+1),ROW(25:25)))</f>
        <v>58</v>
      </c>
      <c r="O27" s="12">
        <f t="shared" si="3"/>
        <v>25</v>
      </c>
      <c r="P27" s="23" t="str">
        <f t="array" ref="P27">INDEX($C$3:$C$302,SMALL(IF($O$2=$E$3:$E$302,ROW($E$3:$E$302)-ROW($E$3)+1),ROW(25:25))) &amp; " " &amp; INDEX($D$3:$D$302,SMALL(IF($O$2=$E$3:$E$302,ROW($E$3:$E$302)-ROW($E$3)+1),ROW(25:25)))</f>
        <v>Sammy Watkins KC</v>
      </c>
      <c r="Q27" s="24">
        <f t="array" ref="Q27">INDEX($B$3:$B$302,SMALL(IF($O$2=$E$3:$E$302,ROW($E$3:$E$302)-ROW($E$3)+1),ROW(25:25)))</f>
        <v>55</v>
      </c>
      <c r="S27" s="12">
        <f t="shared" si="4"/>
        <v>25</v>
      </c>
      <c r="T27" s="23" t="str">
        <f t="array" ref="T27">INDEX($C$3:$C$302,SMALL(IF($S$2=$E$3:$E$302,ROW($E$3:$E$302)-ROW($E$3)+1),ROW(25:25))) &amp; " " &amp; INDEX($D$3:$D$302,SMALL(IF($S$2=$E$3:$E$302,ROW($E$3:$E$302)-ROW($E$3)+1),ROW(25:25)))</f>
        <v>Austin Seferian-Jenkins NE</v>
      </c>
      <c r="U27" s="24">
        <f t="array" ref="U27">INDEX($B$3:$B$302,SMALL(IF($S$2=$E$3:$E$302,ROW($E$3:$E$302)-ROW($E$3)+1),ROW(25:25)))</f>
        <v>211</v>
      </c>
    </row>
    <row r="28" spans="2:29" x14ac:dyDescent="0.35">
      <c r="B28" s="12">
        <f t="shared" si="0"/>
        <v>26</v>
      </c>
      <c r="C28" s="23" t="str">
        <f>'Default Rankings Import'!C27</f>
        <v>Keenan Allen</v>
      </c>
      <c r="D28" s="23" t="str">
        <f>'Default Rankings Import'!D27</f>
        <v>LAC</v>
      </c>
      <c r="E28" s="24" t="str">
        <f>IF(LEFT('Default Rankings Import'!E27,1)="D",LEFT('Default Rankings Import'!E27,3),IF(LEFT('Default Rankings Import'!E27,1)="K",LEFT('Default Rankings Import'!E27,1),LEFT('Default Rankings Import'!E27,2)))</f>
        <v>WR</v>
      </c>
      <c r="G28" s="12">
        <f t="shared" si="1"/>
        <v>26</v>
      </c>
      <c r="H28" s="23" t="str">
        <f t="array" ref="H28">INDEX($C$3:$C$302,SMALL(IF($G$2=$E$3:$E$302,ROW($E$3:$E$302)-ROW($E$3)+1),ROW(26:26))) &amp; " " &amp; INDEX($D$3:$D$302,SMALL(IF($G$2=$E$3:$E$302,ROW($E$3:$E$302)-ROW($E$3)+1),ROW(26:26)))</f>
        <v>Andy Dalton CIN</v>
      </c>
      <c r="I28" s="24">
        <f t="array" ref="I28">INDEX($B$3:$B$302,SMALL(IF($G$2=$E$3:$E$302,ROW($E$3:$E$302)-ROW($E$3)+1),ROW(26:26)))</f>
        <v>161</v>
      </c>
      <c r="K28" s="12">
        <f t="shared" si="2"/>
        <v>26</v>
      </c>
      <c r="L28" s="23" t="str">
        <f t="array" ref="L28">INDEX($C$3:$C$302,SMALL(IF($K$2=$E$3:$E$302,ROW($E$3:$E$302)-ROW($E$3)+1),ROW(26:26))) &amp; " " &amp; INDEX($D$3:$D$302,SMALL(IF($K$2=$E$3:$E$302,ROW($E$3:$E$302)-ROW($E$3)+1),ROW(26:26)))</f>
        <v>Lamar Miller HOU</v>
      </c>
      <c r="M28" s="24">
        <f t="array" ref="M28">INDEX($B$3:$B$302,SMALL(IF($K$2=$E$3:$E$302,ROW($E$3:$E$302)-ROW($E$3)+1),ROW(26:26)))</f>
        <v>60</v>
      </c>
      <c r="O28" s="12">
        <f t="shared" si="3"/>
        <v>26</v>
      </c>
      <c r="P28" s="23" t="str">
        <f t="array" ref="P28">INDEX($C$3:$C$302,SMALL(IF($O$2=$E$3:$E$302,ROW($E$3:$E$302)-ROW($E$3)+1),ROW(26:26))) &amp; " " &amp; INDEX($D$3:$D$302,SMALL(IF($O$2=$E$3:$E$302,ROW($E$3:$E$302)-ROW($E$3)+1),ROW(26:26)))</f>
        <v>Calvin Ridley ATL</v>
      </c>
      <c r="Q28" s="24">
        <f t="array" ref="Q28">INDEX($B$3:$B$302,SMALL(IF($O$2=$E$3:$E$302,ROW($E$3:$E$302)-ROW($E$3)+1),ROW(26:26)))</f>
        <v>59</v>
      </c>
      <c r="S28" s="12">
        <f t="shared" si="4"/>
        <v>26</v>
      </c>
      <c r="T28" s="23" t="str">
        <f t="array" ref="T28">INDEX($C$3:$C$302,SMALL(IF($S$2=$E$3:$E$302,ROW($E$3:$E$302)-ROW($E$3)+1),ROW(26:26))) &amp; " " &amp; INDEX($D$3:$D$302,SMALL(IF($S$2=$E$3:$E$302,ROW($E$3:$E$302)-ROW($E$3)+1),ROW(26:26)))</f>
        <v>Gerald Everett LAR</v>
      </c>
      <c r="U28" s="24">
        <f t="array" ref="U28">INDEX($B$3:$B$302,SMALL(IF($S$2=$E$3:$E$302,ROW($E$3:$E$302)-ROW($E$3)+1),ROW(26:26)))</f>
        <v>214</v>
      </c>
    </row>
    <row r="29" spans="2:29" x14ac:dyDescent="0.35">
      <c r="B29" s="12">
        <f t="shared" si="0"/>
        <v>27</v>
      </c>
      <c r="C29" s="23" t="str">
        <f>'Default Rankings Import'!C28</f>
        <v>Amari Cooper</v>
      </c>
      <c r="D29" s="23" t="str">
        <f>'Default Rankings Import'!D28</f>
        <v>DAL</v>
      </c>
      <c r="E29" s="24" t="str">
        <f>IF(LEFT('Default Rankings Import'!E28,1)="D",LEFT('Default Rankings Import'!E28,3),IF(LEFT('Default Rankings Import'!E28,1)="K",LEFT('Default Rankings Import'!E28,1),LEFT('Default Rankings Import'!E28,2)))</f>
        <v>WR</v>
      </c>
      <c r="G29" s="12">
        <f t="shared" si="1"/>
        <v>27</v>
      </c>
      <c r="H29" s="23" t="str">
        <f t="array" ref="H29">INDEX($C$3:$C$302,SMALL(IF($G$2=$E$3:$E$302,ROW($E$3:$E$302)-ROW($E$3)+1),ROW(27:27))) &amp; " " &amp; INDEX($D$3:$D$302,SMALL(IF($G$2=$E$3:$E$302,ROW($E$3:$E$302)-ROW($E$3)+1),ROW(27:27)))</f>
        <v>Marcus Mariota TEN</v>
      </c>
      <c r="I29" s="24">
        <f t="array" ref="I29">INDEX($B$3:$B$302,SMALL(IF($G$2=$E$3:$E$302,ROW($E$3:$E$302)-ROW($E$3)+1),ROW(27:27)))</f>
        <v>169</v>
      </c>
      <c r="K29" s="12">
        <f t="shared" si="2"/>
        <v>27</v>
      </c>
      <c r="L29" s="23" t="str">
        <f t="array" ref="L29">INDEX($C$3:$C$302,SMALL(IF($K$2=$E$3:$E$302,ROW($E$3:$E$302)-ROW($E$3)+1),ROW(27:27))) &amp; " " &amp; INDEX($D$3:$D$302,SMALL(IF($K$2=$E$3:$E$302,ROW($E$3:$E$302)-ROW($E$3)+1),ROW(27:27)))</f>
        <v>Tevin Coleman SF</v>
      </c>
      <c r="M29" s="24">
        <f t="array" ref="M29">INDEX($B$3:$B$302,SMALL(IF($K$2=$E$3:$E$302,ROW($E$3:$E$302)-ROW($E$3)+1),ROW(27:27)))</f>
        <v>62</v>
      </c>
      <c r="O29" s="12">
        <f t="shared" si="3"/>
        <v>27</v>
      </c>
      <c r="P29" s="23" t="str">
        <f t="array" ref="P29">INDEX($C$3:$C$302,SMALL(IF($O$2=$E$3:$E$302,ROW($E$3:$E$302)-ROW($E$3)+1),ROW(27:27))) &amp; " " &amp; INDEX($D$3:$D$302,SMALL(IF($O$2=$E$3:$E$302,ROW($E$3:$E$302)-ROW($E$3)+1),ROW(27:27)))</f>
        <v>Mike Williams LAC</v>
      </c>
      <c r="Q29" s="24">
        <f t="array" ref="Q29">INDEX($B$3:$B$302,SMALL(IF($O$2=$E$3:$E$302,ROW($E$3:$E$302)-ROW($E$3)+1),ROW(27:27)))</f>
        <v>61</v>
      </c>
      <c r="S29" s="12">
        <f t="shared" si="4"/>
        <v>27</v>
      </c>
      <c r="T29" s="23" t="str">
        <f t="array" ref="T29">INDEX($C$3:$C$302,SMALL(IF($S$2=$E$3:$E$302,ROW($E$3:$E$302)-ROW($E$3)+1),ROW(27:27))) &amp; " " &amp; INDEX($D$3:$D$302,SMALL(IF($S$2=$E$3:$E$302,ROW($E$3:$E$302)-ROW($E$3)+1),ROW(27:27)))</f>
        <v>Tyler Eifert CIN</v>
      </c>
      <c r="U29" s="24">
        <f t="array" ref="U29">INDEX($B$3:$B$302,SMALL(IF($S$2=$E$3:$E$302,ROW($E$3:$E$302)-ROW($E$3)+1),ROW(27:27)))</f>
        <v>234</v>
      </c>
    </row>
    <row r="30" spans="2:29" x14ac:dyDescent="0.35">
      <c r="B30" s="12">
        <f t="shared" si="0"/>
        <v>28</v>
      </c>
      <c r="C30" s="23" t="str">
        <f>'Default Rankings Import'!C29</f>
        <v>Sony Michel</v>
      </c>
      <c r="D30" s="23" t="str">
        <f>'Default Rankings Import'!D29</f>
        <v>NE</v>
      </c>
      <c r="E30" s="24" t="str">
        <f>IF(LEFT('Default Rankings Import'!E29,1)="D",LEFT('Default Rankings Import'!E29,3),IF(LEFT('Default Rankings Import'!E29,1)="K",LEFT('Default Rankings Import'!E29,1),LEFT('Default Rankings Import'!E29,2)))</f>
        <v>RB</v>
      </c>
      <c r="G30" s="12">
        <f t="shared" si="1"/>
        <v>28</v>
      </c>
      <c r="H30" s="23" t="str">
        <f t="array" ref="H30">INDEX($C$3:$C$302,SMALL(IF($G$2=$E$3:$E$302,ROW($E$3:$E$302)-ROW($E$3)+1),ROW(28:28))) &amp; " " &amp; INDEX($D$3:$D$302,SMALL(IF($G$2=$E$3:$E$302,ROW($E$3:$E$302)-ROW($E$3)+1),ROW(28:28)))</f>
        <v>Nick Foles JAC</v>
      </c>
      <c r="I30" s="24">
        <f t="array" ref="I30">INDEX($B$3:$B$302,SMALL(IF($G$2=$E$3:$E$302,ROW($E$3:$E$302)-ROW($E$3)+1),ROW(28:28)))</f>
        <v>184</v>
      </c>
      <c r="K30" s="12">
        <f t="shared" si="2"/>
        <v>28</v>
      </c>
      <c r="L30" s="23" t="str">
        <f t="array" ref="L30">INDEX($C$3:$C$302,SMALL(IF($K$2=$E$3:$E$302,ROW($E$3:$E$302)-ROW($E$3)+1),ROW(28:28))) &amp; " " &amp; INDEX($D$3:$D$302,SMALL(IF($K$2=$E$3:$E$302,ROW($E$3:$E$302)-ROW($E$3)+1),ROW(28:28)))</f>
        <v>Josh Jacobs OAK</v>
      </c>
      <c r="M30" s="24">
        <f t="array" ref="M30">INDEX($B$3:$B$302,SMALL(IF($K$2=$E$3:$E$302,ROW($E$3:$E$302)-ROW($E$3)+1),ROW(28:28)))</f>
        <v>68</v>
      </c>
      <c r="O30" s="12">
        <f t="shared" si="3"/>
        <v>28</v>
      </c>
      <c r="P30" s="23" t="str">
        <f t="array" ref="P30">INDEX($C$3:$C$302,SMALL(IF($O$2=$E$3:$E$302,ROW($E$3:$E$302)-ROW($E$3)+1),ROW(28:28))) &amp; " " &amp; INDEX($D$3:$D$302,SMALL(IF($O$2=$E$3:$E$302,ROW($E$3:$E$302)-ROW($E$3)+1),ROW(28:28)))</f>
        <v>Robby Anderson NYJ</v>
      </c>
      <c r="Q30" s="24">
        <f t="array" ref="Q30">INDEX($B$3:$B$302,SMALL(IF($O$2=$E$3:$E$302,ROW($E$3:$E$302)-ROW($E$3)+1),ROW(28:28)))</f>
        <v>63</v>
      </c>
      <c r="S30" s="12">
        <f t="shared" si="4"/>
        <v>28</v>
      </c>
      <c r="T30" s="23" t="str">
        <f t="array" ref="T30">INDEX($C$3:$C$302,SMALL(IF($S$2=$E$3:$E$302,ROW($E$3:$E$302)-ROW($E$3)+1),ROW(28:28))) &amp; " " &amp; INDEX($D$3:$D$302,SMALL(IF($S$2=$E$3:$E$302,ROW($E$3:$E$302)-ROW($E$3)+1),ROW(28:28)))</f>
        <v>Cameron Brate TB</v>
      </c>
      <c r="U30" s="24">
        <f t="array" ref="U30">INDEX($B$3:$B$302,SMALL(IF($S$2=$E$3:$E$302,ROW($E$3:$E$302)-ROW($E$3)+1),ROW(28:28)))</f>
        <v>242</v>
      </c>
    </row>
    <row r="31" spans="2:29" x14ac:dyDescent="0.35">
      <c r="B31" s="12">
        <f t="shared" si="0"/>
        <v>29</v>
      </c>
      <c r="C31" s="23" t="str">
        <f>'Default Rankings Import'!C30</f>
        <v>Derrick Henry</v>
      </c>
      <c r="D31" s="23" t="str">
        <f>'Default Rankings Import'!D30</f>
        <v>TEN</v>
      </c>
      <c r="E31" s="24" t="str">
        <f>IF(LEFT('Default Rankings Import'!E30,1)="D",LEFT('Default Rankings Import'!E30,3),IF(LEFT('Default Rankings Import'!E30,1)="K",LEFT('Default Rankings Import'!E30,1),LEFT('Default Rankings Import'!E30,2)))</f>
        <v>RB</v>
      </c>
      <c r="G31" s="12">
        <f>G30+1</f>
        <v>29</v>
      </c>
      <c r="H31" s="23" t="str">
        <f t="array" ref="H31">INDEX($C$3:$C$302,SMALL(IF($G$2=$E$3:$E$302,ROW($E$3:$E$302)-ROW($E$3)+1),ROW(29:29))) &amp; " " &amp; INDEX($D$3:$D$302,SMALL(IF($G$2=$E$3:$E$302,ROW($E$3:$E$302)-ROW($E$3)+1),ROW(29:29)))</f>
        <v>Joe Flacco DEN</v>
      </c>
      <c r="I31" s="24">
        <f t="array" ref="I31">INDEX($B$3:$B$302,SMALL(IF($G$2=$E$3:$E$302,ROW($E$3:$E$302)-ROW($E$3)+1),ROW(29:29)))</f>
        <v>218</v>
      </c>
      <c r="K31" s="12">
        <f t="shared" si="2"/>
        <v>29</v>
      </c>
      <c r="L31" s="23" t="str">
        <f t="array" ref="L31">INDEX($C$3:$C$302,SMALL(IF($K$2=$E$3:$E$302,ROW($E$3:$E$302)-ROW($E$3)+1),ROW(29:29))) &amp; " " &amp; INDEX($D$3:$D$302,SMALL(IF($K$2=$E$3:$E$302,ROW($E$3:$E$302)-ROW($E$3)+1),ROW(29:29)))</f>
        <v>Tarik Cohen CHI</v>
      </c>
      <c r="M31" s="24">
        <f t="array" ref="M31">INDEX($B$3:$B$302,SMALL(IF($K$2=$E$3:$E$302,ROW($E$3:$E$302)-ROW($E$3)+1),ROW(29:29)))</f>
        <v>69</v>
      </c>
      <c r="O31" s="12">
        <f t="shared" si="3"/>
        <v>29</v>
      </c>
      <c r="P31" s="23" t="str">
        <f t="array" ref="P31">INDEX($C$3:$C$302,SMALL(IF($O$2=$E$3:$E$302,ROW($E$3:$E$302)-ROW($E$3)+1),ROW(29:29))) &amp; " " &amp; INDEX($D$3:$D$302,SMALL(IF($O$2=$E$3:$E$302,ROW($E$3:$E$302)-ROW($E$3)+1),ROW(29:29)))</f>
        <v>Corey Davis TEN</v>
      </c>
      <c r="Q31" s="24">
        <f t="array" ref="Q31">INDEX($B$3:$B$302,SMALL(IF($O$2=$E$3:$E$302,ROW($E$3:$E$302)-ROW($E$3)+1),ROW(29:29)))</f>
        <v>65</v>
      </c>
      <c r="S31" s="12">
        <f t="shared" si="4"/>
        <v>29</v>
      </c>
      <c r="T31" s="23" t="str">
        <f t="array" ref="T31">INDEX($C$3:$C$302,SMALL(IF($S$2=$E$3:$E$302,ROW($E$3:$E$302)-ROW($E$3)+1),ROW(29:29))) &amp; " " &amp; INDEX($D$3:$D$302,SMALL(IF($S$2=$E$3:$E$302,ROW($E$3:$E$302)-ROW($E$3)+1),ROW(29:29)))</f>
        <v>Hayden Hurst BAL</v>
      </c>
      <c r="U31" s="24">
        <f t="array" ref="U31">INDEX($B$3:$B$302,SMALL(IF($S$2=$E$3:$E$302,ROW($E$3:$E$302)-ROW($E$3)+1),ROW(29:29)))</f>
        <v>258</v>
      </c>
    </row>
    <row r="32" spans="2:29" ht="15" thickBot="1" x14ac:dyDescent="0.4">
      <c r="B32" s="12">
        <f t="shared" si="0"/>
        <v>30</v>
      </c>
      <c r="C32" s="23" t="str">
        <f>'Default Rankings Import'!C31</f>
        <v>Leonard Fournette</v>
      </c>
      <c r="D32" s="23" t="str">
        <f>'Default Rankings Import'!D31</f>
        <v>JAC</v>
      </c>
      <c r="E32" s="24" t="str">
        <f>IF(LEFT('Default Rankings Import'!E31,1)="D",LEFT('Default Rankings Import'!E31,3),IF(LEFT('Default Rankings Import'!E31,1)="K",LEFT('Default Rankings Import'!E31,1),LEFT('Default Rankings Import'!E31,2)))</f>
        <v>RB</v>
      </c>
      <c r="G32" s="13">
        <f t="shared" si="1"/>
        <v>30</v>
      </c>
      <c r="H32" s="25" t="str">
        <f t="array" ref="H32">INDEX($C$3:$C$302,SMALL(IF($G$2=$E$3:$E$302,ROW($E$3:$E$302)-ROW($E$3)+1),ROW(30:30))) &amp; " " &amp; INDEX($D$3:$D$302,SMALL(IF($G$2=$E$3:$E$302,ROW($E$3:$E$302)-ROW($E$3)+1),ROW(30:30)))</f>
        <v>Josh Rosen MIA</v>
      </c>
      <c r="I32" s="26">
        <f t="array" ref="I32">INDEX($B$3:$B$302,SMALL(IF($G$2=$E$3:$E$302,ROW($E$3:$E$302)-ROW($E$3)+1),ROW(30:30)))</f>
        <v>225</v>
      </c>
      <c r="K32" s="12">
        <f t="shared" si="2"/>
        <v>30</v>
      </c>
      <c r="L32" s="23" t="str">
        <f t="array" ref="L32">INDEX($C$3:$C$302,SMALL(IF($K$2=$E$3:$E$302,ROW($E$3:$E$302)-ROW($E$3)+1),ROW(30:30))) &amp; " " &amp; INDEX($D$3:$D$302,SMALL(IF($K$2=$E$3:$E$302,ROW($E$3:$E$302)-ROW($E$3)+1),ROW(30:30)))</f>
        <v>Latavius Murray NO</v>
      </c>
      <c r="M32" s="24">
        <f t="array" ref="M32">INDEX($B$3:$B$302,SMALL(IF($K$2=$E$3:$E$302,ROW($E$3:$E$302)-ROW($E$3)+1),ROW(30:30)))</f>
        <v>76</v>
      </c>
      <c r="O32" s="12">
        <f t="shared" si="3"/>
        <v>30</v>
      </c>
      <c r="P32" s="23" t="str">
        <f t="array" ref="P32">INDEX($C$3:$C$302,SMALL(IF($O$2=$E$3:$E$302,ROW($E$3:$E$302)-ROW($E$3)+1),ROW(30:30))) &amp; " " &amp; INDEX($D$3:$D$302,SMALL(IF($O$2=$E$3:$E$302,ROW($E$3:$E$302)-ROW($E$3)+1),ROW(30:30)))</f>
        <v>Jarvis Landry CLE</v>
      </c>
      <c r="Q32" s="24">
        <f t="array" ref="Q32">INDEX($B$3:$B$302,SMALL(IF($O$2=$E$3:$E$302,ROW($E$3:$E$302)-ROW($E$3)+1),ROW(30:30)))</f>
        <v>66</v>
      </c>
      <c r="S32" s="13">
        <f t="shared" si="4"/>
        <v>30</v>
      </c>
      <c r="T32" s="25" t="str">
        <f t="array" ref="T32">INDEX($C$3:$C$302,SMALL(IF($S$2=$E$3:$E$302,ROW($E$3:$E$302)-ROW($E$3)+1),ROW(30:30))) &amp; " " &amp; INDEX($D$3:$D$302,SMALL(IF($S$2=$E$3:$E$302,ROW($E$3:$E$302)-ROW($E$3)+1),ROW(30:30)))</f>
        <v>Ricky Seals-Jones ARI</v>
      </c>
      <c r="U32" s="26">
        <f t="array" ref="U32">INDEX($B$3:$B$302,SMALL(IF($S$2=$E$3:$E$302,ROW($E$3:$E$302)-ROW($E$3)+1),ROW(30:30)))</f>
        <v>262</v>
      </c>
    </row>
    <row r="33" spans="2:17" x14ac:dyDescent="0.35">
      <c r="B33" s="12">
        <f t="shared" si="0"/>
        <v>31</v>
      </c>
      <c r="C33" s="23" t="str">
        <f>'Default Rankings Import'!C32</f>
        <v>Adam Thielen</v>
      </c>
      <c r="D33" s="23" t="str">
        <f>'Default Rankings Import'!D32</f>
        <v>MIN</v>
      </c>
      <c r="E33" s="24" t="str">
        <f>IF(LEFT('Default Rankings Import'!E32,1)="D",LEFT('Default Rankings Import'!E32,3),IF(LEFT('Default Rankings Import'!E32,1)="K",LEFT('Default Rankings Import'!E32,1),LEFT('Default Rankings Import'!E32,2)))</f>
        <v>WR</v>
      </c>
      <c r="K33" s="12">
        <f t="shared" si="2"/>
        <v>31</v>
      </c>
      <c r="L33" s="23" t="str">
        <f t="array" ref="L33">INDEX($C$3:$C$302,SMALL(IF($K$2=$E$3:$E$302,ROW($E$3:$E$302)-ROW($E$3)+1),ROW(31:31))) &amp; " " &amp; INDEX($D$3:$D$302,SMALL(IF($K$2=$E$3:$E$302,ROW($E$3:$E$302)-ROW($E$3)+1),ROW(31:31)))</f>
        <v>James White NE</v>
      </c>
      <c r="M33" s="24">
        <f t="array" ref="M33">INDEX($B$3:$B$302,SMALL(IF($K$2=$E$3:$E$302,ROW($E$3:$E$302)-ROW($E$3)+1),ROW(31:31)))</f>
        <v>79</v>
      </c>
      <c r="O33" s="12">
        <f t="shared" si="3"/>
        <v>31</v>
      </c>
      <c r="P33" s="23" t="str">
        <f t="array" ref="P33">INDEX($C$3:$C$302,SMALL(IF($O$2=$E$3:$E$302,ROW($E$3:$E$302)-ROW($E$3)+1),ROW(31:31))) &amp; " " &amp; INDEX($D$3:$D$302,SMALL(IF($O$2=$E$3:$E$302,ROW($E$3:$E$302)-ROW($E$3)+1),ROW(31:31)))</f>
        <v>Tyler Boyd CIN</v>
      </c>
      <c r="Q33" s="24">
        <f t="array" ref="Q33">INDEX($B$3:$B$302,SMALL(IF($O$2=$E$3:$E$302,ROW($E$3:$E$302)-ROW($E$3)+1),ROW(31:31)))</f>
        <v>70</v>
      </c>
    </row>
    <row r="34" spans="2:17" x14ac:dyDescent="0.35">
      <c r="B34" s="12">
        <f t="shared" si="0"/>
        <v>32</v>
      </c>
      <c r="C34" s="23" t="str">
        <f>'Default Rankings Import'!C33</f>
        <v>Stefon Diggs</v>
      </c>
      <c r="D34" s="23" t="str">
        <f>'Default Rankings Import'!D33</f>
        <v>MIN</v>
      </c>
      <c r="E34" s="24" t="str">
        <f>IF(LEFT('Default Rankings Import'!E33,1)="D",LEFT('Default Rankings Import'!E33,3),IF(LEFT('Default Rankings Import'!E33,1)="K",LEFT('Default Rankings Import'!E33,1),LEFT('Default Rankings Import'!E33,2)))</f>
        <v>WR</v>
      </c>
      <c r="K34" s="12">
        <f t="shared" si="2"/>
        <v>32</v>
      </c>
      <c r="L34" s="23" t="str">
        <f t="array" ref="L34">INDEX($C$3:$C$302,SMALL(IF($K$2=$E$3:$E$302,ROW($E$3:$E$302)-ROW($E$3)+1),ROW(32:32))) &amp; " " &amp; INDEX($D$3:$D$302,SMALL(IF($K$2=$E$3:$E$302,ROW($E$3:$E$302)-ROW($E$3)+1),ROW(32:32)))</f>
        <v>Jordan Howard PHI</v>
      </c>
      <c r="M34" s="24">
        <f t="array" ref="M34">INDEX($B$3:$B$302,SMALL(IF($K$2=$E$3:$E$302,ROW($E$3:$E$302)-ROW($E$3)+1),ROW(32:32)))</f>
        <v>80</v>
      </c>
      <c r="O34" s="12">
        <f t="shared" si="3"/>
        <v>32</v>
      </c>
      <c r="P34" s="23" t="str">
        <f t="array" ref="P34">INDEX($C$3:$C$302,SMALL(IF($O$2=$E$3:$E$302,ROW($E$3:$E$302)-ROW($E$3)+1),ROW(32:32))) &amp; " " &amp; INDEX($D$3:$D$302,SMALL(IF($O$2=$E$3:$E$302,ROW($E$3:$E$302)-ROW($E$3)+1),ROW(32:32)))</f>
        <v>Marvin Jones DET</v>
      </c>
      <c r="Q34" s="24">
        <f t="array" ref="Q34">INDEX($B$3:$B$302,SMALL(IF($O$2=$E$3:$E$302,ROW($E$3:$E$302)-ROW($E$3)+1),ROW(32:32)))</f>
        <v>73</v>
      </c>
    </row>
    <row r="35" spans="2:17" x14ac:dyDescent="0.35">
      <c r="B35" s="12">
        <f t="shared" si="0"/>
        <v>33</v>
      </c>
      <c r="C35" s="23" t="str">
        <f>'Default Rankings Import'!C34</f>
        <v>Aaron Jones</v>
      </c>
      <c r="D35" s="23" t="str">
        <f>'Default Rankings Import'!D34</f>
        <v>GB</v>
      </c>
      <c r="E35" s="24" t="str">
        <f>IF(LEFT('Default Rankings Import'!E34,1)="D",LEFT('Default Rankings Import'!E34,3),IF(LEFT('Default Rankings Import'!E34,1)="K",LEFT('Default Rankings Import'!E34,1),LEFT('Default Rankings Import'!E34,2)))</f>
        <v>RB</v>
      </c>
      <c r="K35" s="12">
        <f t="shared" si="2"/>
        <v>33</v>
      </c>
      <c r="L35" s="23" t="str">
        <f t="array" ref="L35">INDEX($C$3:$C$302,SMALL(IF($K$2=$E$3:$E$302,ROW($E$3:$E$302)-ROW($E$3)+1),ROW(33:33))) &amp; " " &amp; INDEX($D$3:$D$302,SMALL(IF($K$2=$E$3:$E$302,ROW($E$3:$E$302)-ROW($E$3)+1),ROW(33:33)))</f>
        <v>Rashaad Penny SEA</v>
      </c>
      <c r="M35" s="24">
        <f t="array" ref="M35">INDEX($B$3:$B$302,SMALL(IF($K$2=$E$3:$E$302,ROW($E$3:$E$302)-ROW($E$3)+1),ROW(33:33)))</f>
        <v>83</v>
      </c>
      <c r="O35" s="12">
        <f t="shared" si="3"/>
        <v>33</v>
      </c>
      <c r="P35" s="23" t="str">
        <f t="array" ref="P35">INDEX($C$3:$C$302,SMALL(IF($O$2=$E$3:$E$302,ROW($E$3:$E$302)-ROW($E$3)+1),ROW(33:33))) &amp; " " &amp; INDEX($D$3:$D$302,SMALL(IF($O$2=$E$3:$E$302,ROW($E$3:$E$302)-ROW($E$3)+1),ROW(33:33)))</f>
        <v>Will Fuller HOU</v>
      </c>
      <c r="Q35" s="24">
        <f t="array" ref="Q35">INDEX($B$3:$B$302,SMALL(IF($O$2=$E$3:$E$302,ROW($E$3:$E$302)-ROW($E$3)+1),ROW(33:33)))</f>
        <v>75</v>
      </c>
    </row>
    <row r="36" spans="2:17" x14ac:dyDescent="0.35">
      <c r="B36" s="12">
        <f t="shared" si="0"/>
        <v>34</v>
      </c>
      <c r="C36" s="23" t="str">
        <f>'Default Rankings Import'!C35</f>
        <v>Zach Ertz</v>
      </c>
      <c r="D36" s="23" t="str">
        <f>'Default Rankings Import'!D35</f>
        <v>PHI</v>
      </c>
      <c r="E36" s="24" t="str">
        <f>IF(LEFT('Default Rankings Import'!E35,1)="D",LEFT('Default Rankings Import'!E35,3),IF(LEFT('Default Rankings Import'!E35,1)="K",LEFT('Default Rankings Import'!E35,1),LEFT('Default Rankings Import'!E35,2)))</f>
        <v>TE</v>
      </c>
      <c r="K36" s="12">
        <f t="shared" si="2"/>
        <v>34</v>
      </c>
      <c r="L36" s="23" t="str">
        <f t="array" ref="L36">INDEX($C$3:$C$302,SMALL(IF($K$2=$E$3:$E$302,ROW($E$3:$E$302)-ROW($E$3)+1),ROW(34:34))) &amp; " " &amp; INDEX($D$3:$D$302,SMALL(IF($K$2=$E$3:$E$302,ROW($E$3:$E$302)-ROW($E$3)+1),ROW(34:34)))</f>
        <v>LeSean McCoy BUF</v>
      </c>
      <c r="M36" s="24">
        <f t="array" ref="M36">INDEX($B$3:$B$302,SMALL(IF($K$2=$E$3:$E$302,ROW($E$3:$E$302)-ROW($E$3)+1),ROW(34:34)))</f>
        <v>87</v>
      </c>
      <c r="O36" s="12">
        <f t="shared" si="3"/>
        <v>34</v>
      </c>
      <c r="P36" s="23" t="str">
        <f t="array" ref="P36">INDEX($C$3:$C$302,SMALL(IF($O$2=$E$3:$E$302,ROW($E$3:$E$302)-ROW($E$3)+1),ROW(34:34))) &amp; " " &amp; INDEX($D$3:$D$302,SMALL(IF($O$2=$E$3:$E$302,ROW($E$3:$E$302)-ROW($E$3)+1),ROW(34:34)))</f>
        <v>Dante Pettis SF</v>
      </c>
      <c r="Q36" s="24">
        <f t="array" ref="Q36">INDEX($B$3:$B$302,SMALL(IF($O$2=$E$3:$E$302,ROW($E$3:$E$302)-ROW($E$3)+1),ROW(34:34)))</f>
        <v>78</v>
      </c>
    </row>
    <row r="37" spans="2:17" x14ac:dyDescent="0.35">
      <c r="B37" s="12">
        <f t="shared" si="0"/>
        <v>35</v>
      </c>
      <c r="C37" s="23" t="str">
        <f>'Default Rankings Import'!C36</f>
        <v>Brandin Cooks</v>
      </c>
      <c r="D37" s="23" t="str">
        <f>'Default Rankings Import'!D36</f>
        <v>LAR</v>
      </c>
      <c r="E37" s="24" t="str">
        <f>IF(LEFT('Default Rankings Import'!E36,1)="D",LEFT('Default Rankings Import'!E36,3),IF(LEFT('Default Rankings Import'!E36,1)="K",LEFT('Default Rankings Import'!E36,1),LEFT('Default Rankings Import'!E36,2)))</f>
        <v>WR</v>
      </c>
      <c r="K37" s="12">
        <f t="shared" si="2"/>
        <v>35</v>
      </c>
      <c r="L37" s="23" t="str">
        <f t="array" ref="L37">INDEX($C$3:$C$302,SMALL(IF($K$2=$E$3:$E$302,ROW($E$3:$E$302)-ROW($E$3)+1),ROW(35:35))) &amp; " " &amp; INDEX($D$3:$D$302,SMALL(IF($K$2=$E$3:$E$302,ROW($E$3:$E$302)-ROW($E$3)+1),ROW(35:35)))</f>
        <v>Jerick McKinnon SF</v>
      </c>
      <c r="M37" s="24">
        <f t="array" ref="M37">INDEX($B$3:$B$302,SMALL(IF($K$2=$E$3:$E$302,ROW($E$3:$E$302)-ROW($E$3)+1),ROW(35:35)))</f>
        <v>89</v>
      </c>
      <c r="O37" s="12">
        <f t="shared" si="3"/>
        <v>35</v>
      </c>
      <c r="P37" s="23" t="str">
        <f t="array" ref="P37">INDEX($C$3:$C$302,SMALL(IF($O$2=$E$3:$E$302,ROW($E$3:$E$302)-ROW($E$3)+1),ROW(35:35))) &amp; " " &amp; INDEX($D$3:$D$302,SMALL(IF($O$2=$E$3:$E$302,ROW($E$3:$E$302)-ROW($E$3)+1),ROW(35:35)))</f>
        <v>Courtland Sutton DEN</v>
      </c>
      <c r="Q37" s="24">
        <f t="array" ref="Q37">INDEX($B$3:$B$302,SMALL(IF($O$2=$E$3:$E$302,ROW($E$3:$E$302)-ROW($E$3)+1),ROW(35:35)))</f>
        <v>85</v>
      </c>
    </row>
    <row r="38" spans="2:17" x14ac:dyDescent="0.35">
      <c r="B38" s="12">
        <f t="shared" si="0"/>
        <v>36</v>
      </c>
      <c r="C38" s="23" t="str">
        <f>'Default Rankings Import'!C37</f>
        <v>Damien Williams</v>
      </c>
      <c r="D38" s="23" t="str">
        <f>'Default Rankings Import'!D37</f>
        <v>KC</v>
      </c>
      <c r="E38" s="24" t="str">
        <f>IF(LEFT('Default Rankings Import'!E37,1)="D",LEFT('Default Rankings Import'!E37,3),IF(LEFT('Default Rankings Import'!E37,1)="K",LEFT('Default Rankings Import'!E37,1),LEFT('Default Rankings Import'!E37,2)))</f>
        <v>RB</v>
      </c>
      <c r="K38" s="12">
        <f t="shared" si="2"/>
        <v>36</v>
      </c>
      <c r="L38" s="23" t="str">
        <f t="array" ref="L38">INDEX($C$3:$C$302,SMALL(IF($K$2=$E$3:$E$302,ROW($E$3:$E$302)-ROW($E$3)+1),ROW(36:36))) &amp; " " &amp; INDEX($D$3:$D$302,SMALL(IF($K$2=$E$3:$E$302,ROW($E$3:$E$302)-ROW($E$3)+1),ROW(36:36)))</f>
        <v>Royce Freeman DEN</v>
      </c>
      <c r="M38" s="24">
        <f t="array" ref="M38">INDEX($B$3:$B$302,SMALL(IF($K$2=$E$3:$E$302,ROW($E$3:$E$302)-ROW($E$3)+1),ROW(36:36)))</f>
        <v>93</v>
      </c>
      <c r="O38" s="12">
        <f t="shared" si="3"/>
        <v>36</v>
      </c>
      <c r="P38" s="23" t="str">
        <f t="array" ref="P38">INDEX($C$3:$C$302,SMALL(IF($O$2=$E$3:$E$302,ROW($E$3:$E$302)-ROW($E$3)+1),ROW(36:36))) &amp; " " &amp; INDEX($D$3:$D$302,SMALL(IF($O$2=$E$3:$E$302,ROW($E$3:$E$302)-ROW($E$3)+1),ROW(36:36)))</f>
        <v>Sterling Shepard NYG</v>
      </c>
      <c r="Q38" s="24">
        <f t="array" ref="Q38">INDEX($B$3:$B$302,SMALL(IF($O$2=$E$3:$E$302,ROW($E$3:$E$302)-ROW($E$3)+1),ROW(36:36)))</f>
        <v>86</v>
      </c>
    </row>
    <row r="39" spans="2:17" x14ac:dyDescent="0.35">
      <c r="B39" s="12">
        <f t="shared" si="0"/>
        <v>37</v>
      </c>
      <c r="C39" s="23" t="str">
        <f>'Default Rankings Import'!C38</f>
        <v>Patrick Mahomes</v>
      </c>
      <c r="D39" s="23" t="str">
        <f>'Default Rankings Import'!D38</f>
        <v>KC</v>
      </c>
      <c r="E39" s="24" t="str">
        <f>IF(LEFT('Default Rankings Import'!E38,1)="D",LEFT('Default Rankings Import'!E38,3),IF(LEFT('Default Rankings Import'!E38,1)="K",LEFT('Default Rankings Import'!E38,1),LEFT('Default Rankings Import'!E38,2)))</f>
        <v>QB</v>
      </c>
      <c r="K39" s="12">
        <f t="shared" si="2"/>
        <v>37</v>
      </c>
      <c r="L39" s="23" t="str">
        <f t="array" ref="L39">INDEX($C$3:$C$302,SMALL(IF($K$2=$E$3:$E$302,ROW($E$3:$E$302)-ROW($E$3)+1),ROW(37:37))) &amp; " " &amp; INDEX($D$3:$D$302,SMALL(IF($K$2=$E$3:$E$302,ROW($E$3:$E$302)-ROW($E$3)+1),ROW(37:37)))</f>
        <v>David Montgomery CHI</v>
      </c>
      <c r="M39" s="24">
        <f t="array" ref="M39">INDEX($B$3:$B$302,SMALL(IF($K$2=$E$3:$E$302,ROW($E$3:$E$302)-ROW($E$3)+1),ROW(37:37)))</f>
        <v>94</v>
      </c>
      <c r="O39" s="12">
        <f t="shared" si="3"/>
        <v>37</v>
      </c>
      <c r="P39" s="23" t="str">
        <f t="array" ref="P39">INDEX($C$3:$C$302,SMALL(IF($O$2=$E$3:$E$302,ROW($E$3:$E$302)-ROW($E$3)+1),ROW(37:37))) &amp; " " &amp; INDEX($D$3:$D$302,SMALL(IF($O$2=$E$3:$E$302,ROW($E$3:$E$302)-ROW($E$3)+1),ROW(37:37)))</f>
        <v>Christian Kirk ARI</v>
      </c>
      <c r="Q39" s="24">
        <f t="array" ref="Q39">INDEX($B$3:$B$302,SMALL(IF($O$2=$E$3:$E$302,ROW($E$3:$E$302)-ROW($E$3)+1),ROW(37:37)))</f>
        <v>88</v>
      </c>
    </row>
    <row r="40" spans="2:17" x14ac:dyDescent="0.35">
      <c r="B40" s="12">
        <f t="shared" si="0"/>
        <v>38</v>
      </c>
      <c r="C40" s="23" t="str">
        <f>'Default Rankings Import'!C39</f>
        <v>Robert Woods</v>
      </c>
      <c r="D40" s="23" t="str">
        <f>'Default Rankings Import'!D39</f>
        <v>LAR</v>
      </c>
      <c r="E40" s="24" t="str">
        <f>IF(LEFT('Default Rankings Import'!E39,1)="D",LEFT('Default Rankings Import'!E39,3),IF(LEFT('Default Rankings Import'!E39,1)="K",LEFT('Default Rankings Import'!E39,1),LEFT('Default Rankings Import'!E39,2)))</f>
        <v>WR</v>
      </c>
      <c r="K40" s="12">
        <f t="shared" si="2"/>
        <v>38</v>
      </c>
      <c r="L40" s="23" t="str">
        <f t="array" ref="L40">INDEX($C$3:$C$302,SMALL(IF($K$2=$E$3:$E$302,ROW($E$3:$E$302)-ROW($E$3)+1),ROW(38:38))) &amp; " " &amp; INDEX($D$3:$D$302,SMALL(IF($K$2=$E$3:$E$302,ROW($E$3:$E$302)-ROW($E$3)+1),ROW(38:38)))</f>
        <v>Ronald Jones II TB</v>
      </c>
      <c r="M40" s="24">
        <f t="array" ref="M40">INDEX($B$3:$B$302,SMALL(IF($K$2=$E$3:$E$302,ROW($E$3:$E$302)-ROW($E$3)+1),ROW(38:38)))</f>
        <v>106</v>
      </c>
      <c r="O40" s="12">
        <f t="shared" si="3"/>
        <v>38</v>
      </c>
      <c r="P40" s="23" t="str">
        <f t="array" ref="P40">INDEX($C$3:$C$302,SMALL(IF($O$2=$E$3:$E$302,ROW($E$3:$E$302)-ROW($E$3)+1),ROW(38:38))) &amp; " " &amp; INDEX($D$3:$D$302,SMALL(IF($O$2=$E$3:$E$302,ROW($E$3:$E$302)-ROW($E$3)+1),ROW(38:38)))</f>
        <v>Golden Tate NYG</v>
      </c>
      <c r="Q40" s="24">
        <f t="array" ref="Q40">INDEX($B$3:$B$302,SMALL(IF($O$2=$E$3:$E$302,ROW($E$3:$E$302)-ROW($E$3)+1),ROW(38:38)))</f>
        <v>91</v>
      </c>
    </row>
    <row r="41" spans="2:17" x14ac:dyDescent="0.35">
      <c r="B41" s="12">
        <f t="shared" si="0"/>
        <v>39</v>
      </c>
      <c r="C41" s="23" t="str">
        <f>'Default Rankings Import'!C40</f>
        <v>Kenny Golladay</v>
      </c>
      <c r="D41" s="23" t="str">
        <f>'Default Rankings Import'!D40</f>
        <v>DET</v>
      </c>
      <c r="E41" s="24" t="str">
        <f>IF(LEFT('Default Rankings Import'!E40,1)="D",LEFT('Default Rankings Import'!E40,3),IF(LEFT('Default Rankings Import'!E40,1)="K",LEFT('Default Rankings Import'!E40,1),LEFT('Default Rankings Import'!E40,2)))</f>
        <v>WR</v>
      </c>
      <c r="K41" s="12">
        <f t="shared" si="2"/>
        <v>39</v>
      </c>
      <c r="L41" s="23" t="str">
        <f t="array" ref="L41">INDEX($C$3:$C$302,SMALL(IF($K$2=$E$3:$E$302,ROW($E$3:$E$302)-ROW($E$3)+1),ROW(39:39))) &amp; " " &amp; INDEX($D$3:$D$302,SMALL(IF($K$2=$E$3:$E$302,ROW($E$3:$E$302)-ROW($E$3)+1),ROW(39:39)))</f>
        <v>Dion Lewis TEN</v>
      </c>
      <c r="M41" s="24">
        <f t="array" ref="M41">INDEX($B$3:$B$302,SMALL(IF($K$2=$E$3:$E$302,ROW($E$3:$E$302)-ROW($E$3)+1),ROW(39:39)))</f>
        <v>108</v>
      </c>
      <c r="O41" s="12">
        <f t="shared" si="3"/>
        <v>39</v>
      </c>
      <c r="P41" s="23" t="str">
        <f t="array" ref="P41">INDEX($C$3:$C$302,SMALL(IF($O$2=$E$3:$E$302,ROW($E$3:$E$302)-ROW($E$3)+1),ROW(39:39))) &amp; " " &amp; INDEX($D$3:$D$302,SMALL(IF($O$2=$E$3:$E$302,ROW($E$3:$E$302)-ROW($E$3)+1),ROW(39:39)))</f>
        <v>Dede Westbrook JAC</v>
      </c>
      <c r="Q41" s="24">
        <f t="array" ref="Q41">INDEX($B$3:$B$302,SMALL(IF($O$2=$E$3:$E$302,ROW($E$3:$E$302)-ROW($E$3)+1),ROW(39:39)))</f>
        <v>97</v>
      </c>
    </row>
    <row r="42" spans="2:17" x14ac:dyDescent="0.35">
      <c r="B42" s="12">
        <f t="shared" si="0"/>
        <v>40</v>
      </c>
      <c r="C42" s="23" t="str">
        <f>'Default Rankings Import'!C41</f>
        <v>Devonta Freeman</v>
      </c>
      <c r="D42" s="23" t="str">
        <f>'Default Rankings Import'!D41</f>
        <v>ATL</v>
      </c>
      <c r="E42" s="24" t="str">
        <f>IF(LEFT('Default Rankings Import'!E41,1)="D",LEFT('Default Rankings Import'!E41,3),IF(LEFT('Default Rankings Import'!E41,1)="K",LEFT('Default Rankings Import'!E41,1),LEFT('Default Rankings Import'!E41,2)))</f>
        <v>RB</v>
      </c>
      <c r="K42" s="12">
        <f t="shared" si="2"/>
        <v>40</v>
      </c>
      <c r="L42" s="23" t="str">
        <f t="array" ref="L42">INDEX($C$3:$C$302,SMALL(IF($K$2=$E$3:$E$302,ROW($E$3:$E$302)-ROW($E$3)+1),ROW(40:40))) &amp; " " &amp; INDEX($D$3:$D$302,SMALL(IF($K$2=$E$3:$E$302,ROW($E$3:$E$302)-ROW($E$3)+1),ROW(40:40)))</f>
        <v>Matt Breida SF</v>
      </c>
      <c r="M42" s="24">
        <f t="array" ref="M42">INDEX($B$3:$B$302,SMALL(IF($K$2=$E$3:$E$302,ROW($E$3:$E$302)-ROW($E$3)+1),ROW(40:40)))</f>
        <v>110</v>
      </c>
      <c r="O42" s="12">
        <f t="shared" si="3"/>
        <v>40</v>
      </c>
      <c r="P42" s="23" t="str">
        <f t="array" ref="P42">INDEX($C$3:$C$302,SMALL(IF($O$2=$E$3:$E$302,ROW($E$3:$E$302)-ROW($E$3)+1),ROW(40:40))) &amp; " " &amp; INDEX($D$3:$D$302,SMALL(IF($O$2=$E$3:$E$302,ROW($E$3:$E$302)-ROW($E$3)+1),ROW(40:40)))</f>
        <v>Curtis Samuel CAR</v>
      </c>
      <c r="Q42" s="24">
        <f t="array" ref="Q42">INDEX($B$3:$B$302,SMALL(IF($O$2=$E$3:$E$302,ROW($E$3:$E$302)-ROW($E$3)+1),ROW(40:40)))</f>
        <v>99</v>
      </c>
    </row>
    <row r="43" spans="2:17" x14ac:dyDescent="0.35">
      <c r="B43" s="12">
        <f t="shared" si="0"/>
        <v>41</v>
      </c>
      <c r="C43" s="23" t="str">
        <f>'Default Rankings Import'!C42</f>
        <v>Chris Carson</v>
      </c>
      <c r="D43" s="23" t="str">
        <f>'Default Rankings Import'!D42</f>
        <v>SEA</v>
      </c>
      <c r="E43" s="24" t="str">
        <f>IF(LEFT('Default Rankings Import'!E42,1)="D",LEFT('Default Rankings Import'!E42,3),IF(LEFT('Default Rankings Import'!E42,1)="K",LEFT('Default Rankings Import'!E42,1),LEFT('Default Rankings Import'!E42,2)))</f>
        <v>RB</v>
      </c>
      <c r="K43" s="12">
        <f t="shared" si="2"/>
        <v>41</v>
      </c>
      <c r="L43" s="23" t="str">
        <f t="array" ref="L43">INDEX($C$3:$C$302,SMALL(IF($K$2=$E$3:$E$302,ROW($E$3:$E$302)-ROW($E$3)+1),ROW(41:41))) &amp; " " &amp; INDEX($D$3:$D$302,SMALL(IF($K$2=$E$3:$E$302,ROW($E$3:$E$302)-ROW($E$3)+1),ROW(41:41)))</f>
        <v>Ito Smith ATL</v>
      </c>
      <c r="M43" s="24">
        <f t="array" ref="M43">INDEX($B$3:$B$302,SMALL(IF($K$2=$E$3:$E$302,ROW($E$3:$E$302)-ROW($E$3)+1),ROW(41:41)))</f>
        <v>112</v>
      </c>
      <c r="O43" s="12">
        <f t="shared" si="3"/>
        <v>41</v>
      </c>
      <c r="P43" s="23" t="str">
        <f t="array" ref="P43">INDEX($C$3:$C$302,SMALL(IF($O$2=$E$3:$E$302,ROW($E$3:$E$302)-ROW($E$3)+1),ROW(41:41))) &amp; " " &amp; INDEX($D$3:$D$302,SMALL(IF($O$2=$E$3:$E$302,ROW($E$3:$E$302)-ROW($E$3)+1),ROW(41:41)))</f>
        <v>Anthony Miller CHI</v>
      </c>
      <c r="Q43" s="24">
        <f t="array" ref="Q43">INDEX($B$3:$B$302,SMALL(IF($O$2=$E$3:$E$302,ROW($E$3:$E$302)-ROW($E$3)+1),ROW(41:41)))</f>
        <v>100</v>
      </c>
    </row>
    <row r="44" spans="2:17" x14ac:dyDescent="0.35">
      <c r="B44" s="12">
        <f t="shared" si="0"/>
        <v>42</v>
      </c>
      <c r="C44" s="23" t="str">
        <f>'Default Rankings Import'!C43</f>
        <v>Julian Edelman</v>
      </c>
      <c r="D44" s="23" t="str">
        <f>'Default Rankings Import'!D43</f>
        <v>NE</v>
      </c>
      <c r="E44" s="24" t="str">
        <f>IF(LEFT('Default Rankings Import'!E43,1)="D",LEFT('Default Rankings Import'!E43,3),IF(LEFT('Default Rankings Import'!E43,1)="K",LEFT('Default Rankings Import'!E43,1),LEFT('Default Rankings Import'!E43,2)))</f>
        <v>WR</v>
      </c>
      <c r="K44" s="12">
        <f t="shared" si="2"/>
        <v>42</v>
      </c>
      <c r="L44" s="23" t="str">
        <f t="array" ref="L44">INDEX($C$3:$C$302,SMALL(IF($K$2=$E$3:$E$302,ROW($E$3:$E$302)-ROW($E$3)+1),ROW(42:42))) &amp; " " &amp; INDEX($D$3:$D$302,SMALL(IF($K$2=$E$3:$E$302,ROW($E$3:$E$302)-ROW($E$3)+1),ROW(42:42)))</f>
        <v>Nyheim Hines IND</v>
      </c>
      <c r="M44" s="24">
        <f t="array" ref="M44">INDEX($B$3:$B$302,SMALL(IF($K$2=$E$3:$E$302,ROW($E$3:$E$302)-ROW($E$3)+1),ROW(42:42)))</f>
        <v>119</v>
      </c>
      <c r="O44" s="12">
        <f t="shared" si="3"/>
        <v>42</v>
      </c>
      <c r="P44" s="23" t="str">
        <f t="array" ref="P44">INDEX($C$3:$C$302,SMALL(IF($O$2=$E$3:$E$302,ROW($E$3:$E$302)-ROW($E$3)+1),ROW(42:42))) &amp; " " &amp; INDEX($D$3:$D$302,SMALL(IF($O$2=$E$3:$E$302,ROW($E$3:$E$302)-ROW($E$3)+1),ROW(42:42)))</f>
        <v>Larry Fitzgerald ARI</v>
      </c>
      <c r="Q44" s="24">
        <f t="array" ref="Q44">INDEX($B$3:$B$302,SMALL(IF($O$2=$E$3:$E$302,ROW($E$3:$E$302)-ROW($E$3)+1),ROW(42:42)))</f>
        <v>101</v>
      </c>
    </row>
    <row r="45" spans="2:17" x14ac:dyDescent="0.35">
      <c r="B45" s="12">
        <f t="shared" si="0"/>
        <v>43</v>
      </c>
      <c r="C45" s="23" t="str">
        <f>'Default Rankings Import'!C44</f>
        <v>Cooper Kupp</v>
      </c>
      <c r="D45" s="23" t="str">
        <f>'Default Rankings Import'!D44</f>
        <v>LAR</v>
      </c>
      <c r="E45" s="24" t="str">
        <f>IF(LEFT('Default Rankings Import'!E44,1)="D",LEFT('Default Rankings Import'!E44,3),IF(LEFT('Default Rankings Import'!E44,1)="K",LEFT('Default Rankings Import'!E44,1),LEFT('Default Rankings Import'!E44,2)))</f>
        <v>WR</v>
      </c>
      <c r="K45" s="12">
        <f t="shared" si="2"/>
        <v>43</v>
      </c>
      <c r="L45" s="23" t="str">
        <f t="array" ref="L45">INDEX($C$3:$C$302,SMALL(IF($K$2=$E$3:$E$302,ROW($E$3:$E$302)-ROW($E$3)+1),ROW(43:43))) &amp; " " &amp; INDEX($D$3:$D$302,SMALL(IF($K$2=$E$3:$E$302,ROW($E$3:$E$302)-ROW($E$3)+1),ROW(43:43)))</f>
        <v>Austin Ekeler LAC</v>
      </c>
      <c r="M45" s="24">
        <f t="array" ref="M45">INDEX($B$3:$B$302,SMALL(IF($K$2=$E$3:$E$302,ROW($E$3:$E$302)-ROW($E$3)+1),ROW(43:43)))</f>
        <v>130</v>
      </c>
      <c r="O45" s="12">
        <f t="shared" si="3"/>
        <v>43</v>
      </c>
      <c r="P45" s="23" t="str">
        <f t="array" ref="P45">INDEX($C$3:$C$302,SMALL(IF($O$2=$E$3:$E$302,ROW($E$3:$E$302)-ROW($E$3)+1),ROW(43:43))) &amp; " " &amp; INDEX($D$3:$D$302,SMALL(IF($O$2=$E$3:$E$302,ROW($E$3:$E$302)-ROW($E$3)+1),ROW(43:43)))</f>
        <v>Keke Coutee HOU</v>
      </c>
      <c r="Q45" s="24">
        <f t="array" ref="Q45">INDEX($B$3:$B$302,SMALL(IF($O$2=$E$3:$E$302,ROW($E$3:$E$302)-ROW($E$3)+1),ROW(43:43)))</f>
        <v>103</v>
      </c>
    </row>
    <row r="46" spans="2:17" x14ac:dyDescent="0.35">
      <c r="B46" s="12">
        <f t="shared" si="0"/>
        <v>44</v>
      </c>
      <c r="C46" s="23" t="str">
        <f>'Default Rankings Import'!C45</f>
        <v>Kerryon Johnson</v>
      </c>
      <c r="D46" s="23" t="str">
        <f>'Default Rankings Import'!D45</f>
        <v>DET</v>
      </c>
      <c r="E46" s="24" t="str">
        <f>IF(LEFT('Default Rankings Import'!E45,1)="D",LEFT('Default Rankings Import'!E45,3),IF(LEFT('Default Rankings Import'!E45,1)="K",LEFT('Default Rankings Import'!E45,1),LEFT('Default Rankings Import'!E45,2)))</f>
        <v>RB</v>
      </c>
      <c r="K46" s="12">
        <f t="shared" si="2"/>
        <v>44</v>
      </c>
      <c r="L46" s="23" t="str">
        <f t="array" ref="L46">INDEX($C$3:$C$302,SMALL(IF($K$2=$E$3:$E$302,ROW($E$3:$E$302)-ROW($E$3)+1),ROW(44:44))) &amp; " " &amp; INDEX($D$3:$D$302,SMALL(IF($K$2=$E$3:$E$302,ROW($E$3:$E$302)-ROW($E$3)+1),ROW(44:44)))</f>
        <v>Carlos Hyde KC</v>
      </c>
      <c r="M46" s="24">
        <f t="array" ref="M46">INDEX($B$3:$B$302,SMALL(IF($K$2=$E$3:$E$302,ROW($E$3:$E$302)-ROW($E$3)+1),ROW(44:44)))</f>
        <v>131</v>
      </c>
      <c r="O46" s="12">
        <f t="shared" si="3"/>
        <v>44</v>
      </c>
      <c r="P46" s="23" t="str">
        <f t="array" ref="P46">INDEX($C$3:$C$302,SMALL(IF($O$2=$E$3:$E$302,ROW($E$3:$E$302)-ROW($E$3)+1),ROW(44:44))) &amp; " " &amp; INDEX($D$3:$D$302,SMALL(IF($O$2=$E$3:$E$302,ROW($E$3:$E$302)-ROW($E$3)+1),ROW(44:44)))</f>
        <v>Robert Foster BUF</v>
      </c>
      <c r="Q46" s="24">
        <f t="array" ref="Q46">INDEX($B$3:$B$302,SMALL(IF($O$2=$E$3:$E$302,ROW($E$3:$E$302)-ROW($E$3)+1),ROW(44:44)))</f>
        <v>104</v>
      </c>
    </row>
    <row r="47" spans="2:17" x14ac:dyDescent="0.35">
      <c r="B47" s="12">
        <f t="shared" si="0"/>
        <v>45</v>
      </c>
      <c r="C47" s="23" t="str">
        <f>'Default Rankings Import'!C46</f>
        <v>Mark Ingram</v>
      </c>
      <c r="D47" s="23" t="str">
        <f>'Default Rankings Import'!D46</f>
        <v>BAL</v>
      </c>
      <c r="E47" s="24" t="str">
        <f>IF(LEFT('Default Rankings Import'!E46,1)="D",LEFT('Default Rankings Import'!E46,3),IF(LEFT('Default Rankings Import'!E46,1)="K",LEFT('Default Rankings Import'!E46,1),LEFT('Default Rankings Import'!E46,2)))</f>
        <v>RB</v>
      </c>
      <c r="K47" s="12">
        <f t="shared" si="2"/>
        <v>45</v>
      </c>
      <c r="L47" s="23" t="str">
        <f t="array" ref="L47">INDEX($C$3:$C$302,SMALL(IF($K$2=$E$3:$E$302,ROW($E$3:$E$302)-ROW($E$3)+1),ROW(45:45))) &amp; " " &amp; INDEX($D$3:$D$302,SMALL(IF($K$2=$E$3:$E$302,ROW($E$3:$E$302)-ROW($E$3)+1),ROW(45:45)))</f>
        <v>Kareem Hunt CLE</v>
      </c>
      <c r="M47" s="24">
        <f t="array" ref="M47">INDEX($B$3:$B$302,SMALL(IF($K$2=$E$3:$E$302,ROW($E$3:$E$302)-ROW($E$3)+1),ROW(45:45)))</f>
        <v>133</v>
      </c>
      <c r="O47" s="12">
        <f t="shared" si="3"/>
        <v>45</v>
      </c>
      <c r="P47" s="23" t="str">
        <f t="array" ref="P47">INDEX($C$3:$C$302,SMALL(IF($O$2=$E$3:$E$302,ROW($E$3:$E$302)-ROW($E$3)+1),ROW(45:45))) &amp; " " &amp; INDEX($D$3:$D$302,SMALL(IF($O$2=$E$3:$E$302,ROW($E$3:$E$302)-ROW($E$3)+1),ROW(45:45)))</f>
        <v>Michael Gallup DAL</v>
      </c>
      <c r="Q47" s="24">
        <f t="array" ref="Q47">INDEX($B$3:$B$302,SMALL(IF($O$2=$E$3:$E$302,ROW($E$3:$E$302)-ROW($E$3)+1),ROW(45:45)))</f>
        <v>111</v>
      </c>
    </row>
    <row r="48" spans="2:17" x14ac:dyDescent="0.35">
      <c r="B48" s="12">
        <f t="shared" si="0"/>
        <v>46</v>
      </c>
      <c r="C48" s="23" t="str">
        <f>'Default Rankings Import'!C47</f>
        <v>Andrew Luck</v>
      </c>
      <c r="D48" s="23" t="str">
        <f>'Default Rankings Import'!D47</f>
        <v>IND</v>
      </c>
      <c r="E48" s="24" t="str">
        <f>IF(LEFT('Default Rankings Import'!E47,1)="D",LEFT('Default Rankings Import'!E47,3),IF(LEFT('Default Rankings Import'!E47,1)="K",LEFT('Default Rankings Import'!E47,1),LEFT('Default Rankings Import'!E47,2)))</f>
        <v>QB</v>
      </c>
      <c r="K48" s="12">
        <f t="shared" si="2"/>
        <v>46</v>
      </c>
      <c r="L48" s="23" t="str">
        <f t="array" ref="L48">INDEX($C$3:$C$302,SMALL(IF($K$2=$E$3:$E$302,ROW($E$3:$E$302)-ROW($E$3)+1),ROW(46:46))) &amp; " " &amp; INDEX($D$3:$D$302,SMALL(IF($K$2=$E$3:$E$302,ROW($E$3:$E$302)-ROW($E$3)+1),ROW(46:46)))</f>
        <v>D'Onta Foreman HOU</v>
      </c>
      <c r="M48" s="24">
        <f t="array" ref="M48">INDEX($B$3:$B$302,SMALL(IF($K$2=$E$3:$E$302,ROW($E$3:$E$302)-ROW($E$3)+1),ROW(46:46)))</f>
        <v>134</v>
      </c>
      <c r="O48" s="12">
        <f t="shared" si="3"/>
        <v>46</v>
      </c>
      <c r="P48" s="23" t="str">
        <f t="array" ref="P48">INDEX($C$3:$C$302,SMALL(IF($O$2=$E$3:$E$302,ROW($E$3:$E$302)-ROW($E$3)+1),ROW(46:46))) &amp; " " &amp; INDEX($D$3:$D$302,SMALL(IF($O$2=$E$3:$E$302,ROW($E$3:$E$302)-ROW($E$3)+1),ROW(46:46)))</f>
        <v>DeSean Jackson PHI</v>
      </c>
      <c r="Q48" s="24">
        <f t="array" ref="Q48">INDEX($B$3:$B$302,SMALL(IF($O$2=$E$3:$E$302,ROW($E$3:$E$302)-ROW($E$3)+1),ROW(46:46)))</f>
        <v>115</v>
      </c>
    </row>
    <row r="49" spans="2:17" x14ac:dyDescent="0.35">
      <c r="B49" s="12">
        <f t="shared" si="0"/>
        <v>47</v>
      </c>
      <c r="C49" s="23" t="str">
        <f>'Default Rankings Import'!C48</f>
        <v>Phillip Lindsay</v>
      </c>
      <c r="D49" s="23" t="str">
        <f>'Default Rankings Import'!D48</f>
        <v>DEN</v>
      </c>
      <c r="E49" s="24" t="str">
        <f>IF(LEFT('Default Rankings Import'!E48,1)="D",LEFT('Default Rankings Import'!E48,3),IF(LEFT('Default Rankings Import'!E48,1)="K",LEFT('Default Rankings Import'!E48,1),LEFT('Default Rankings Import'!E48,2)))</f>
        <v>RB</v>
      </c>
      <c r="K49" s="12">
        <f t="shared" si="2"/>
        <v>47</v>
      </c>
      <c r="L49" s="23" t="str">
        <f t="array" ref="L49">INDEX($C$3:$C$302,SMALL(IF($K$2=$E$3:$E$302,ROW($E$3:$E$302)-ROW($E$3)+1),ROW(47:47))) &amp; " " &amp; INDEX($D$3:$D$302,SMALL(IF($K$2=$E$3:$E$302,ROW($E$3:$E$302)-ROW($E$3)+1),ROW(47:47)))</f>
        <v>Peyton Barber TB</v>
      </c>
      <c r="M49" s="24">
        <f t="array" ref="M49">INDEX($B$3:$B$302,SMALL(IF($K$2=$E$3:$E$302,ROW($E$3:$E$302)-ROW($E$3)+1),ROW(47:47)))</f>
        <v>136</v>
      </c>
      <c r="O49" s="12">
        <f t="shared" si="3"/>
        <v>47</v>
      </c>
      <c r="P49" s="23" t="str">
        <f t="array" ref="P49">INDEX($C$3:$C$302,SMALL(IF($O$2=$E$3:$E$302,ROW($E$3:$E$302)-ROW($E$3)+1),ROW(47:47))) &amp; " " &amp; INDEX($D$3:$D$302,SMALL(IF($O$2=$E$3:$E$302,ROW($E$3:$E$302)-ROW($E$3)+1),ROW(47:47)))</f>
        <v>Geronimo Allison GB</v>
      </c>
      <c r="Q49" s="24">
        <f t="array" ref="Q49">INDEX($B$3:$B$302,SMALL(IF($O$2=$E$3:$E$302,ROW($E$3:$E$302)-ROW($E$3)+1),ROW(47:47)))</f>
        <v>118</v>
      </c>
    </row>
    <row r="50" spans="2:17" x14ac:dyDescent="0.35">
      <c r="B50" s="12">
        <f t="shared" si="0"/>
        <v>48</v>
      </c>
      <c r="C50" s="23" t="str">
        <f>'Default Rankings Import'!C49</f>
        <v>Alshon Jeffery</v>
      </c>
      <c r="D50" s="23" t="str">
        <f>'Default Rankings Import'!D49</f>
        <v>PHI</v>
      </c>
      <c r="E50" s="24" t="str">
        <f>IF(LEFT('Default Rankings Import'!E49,1)="D",LEFT('Default Rankings Import'!E49,3),IF(LEFT('Default Rankings Import'!E49,1)="K",LEFT('Default Rankings Import'!E49,1),LEFT('Default Rankings Import'!E49,2)))</f>
        <v>WR</v>
      </c>
      <c r="K50" s="12">
        <f t="shared" si="2"/>
        <v>48</v>
      </c>
      <c r="L50" s="23" t="str">
        <f t="array" ref="L50">INDEX($C$3:$C$302,SMALL(IF($K$2=$E$3:$E$302,ROW($E$3:$E$302)-ROW($E$3)+1),ROW(48:48))) &amp; " " &amp; INDEX($D$3:$D$302,SMALL(IF($K$2=$E$3:$E$302,ROW($E$3:$E$302)-ROW($E$3)+1),ROW(48:48)))</f>
        <v>Adrian Peterson WAS</v>
      </c>
      <c r="M50" s="24">
        <f t="array" ref="M50">INDEX($B$3:$B$302,SMALL(IF($K$2=$E$3:$E$302,ROW($E$3:$E$302)-ROW($E$3)+1),ROW(48:48)))</f>
        <v>139</v>
      </c>
      <c r="O50" s="12">
        <f t="shared" si="3"/>
        <v>48</v>
      </c>
      <c r="P50" s="23" t="str">
        <f t="array" ref="P50">INDEX($C$3:$C$302,SMALL(IF($O$2=$E$3:$E$302,ROW($E$3:$E$302)-ROW($E$3)+1),ROW(48:48))) &amp; " " &amp; INDEX($D$3:$D$302,SMALL(IF($O$2=$E$3:$E$302,ROW($E$3:$E$302)-ROW($E$3)+1),ROW(48:48)))</f>
        <v>John Brown BUF</v>
      </c>
      <c r="Q50" s="24">
        <f t="array" ref="Q50">INDEX($B$3:$B$302,SMALL(IF($O$2=$E$3:$E$302,ROW($E$3:$E$302)-ROW($E$3)+1),ROW(48:48)))</f>
        <v>120</v>
      </c>
    </row>
    <row r="51" spans="2:17" x14ac:dyDescent="0.35">
      <c r="B51" s="12">
        <f t="shared" si="0"/>
        <v>49</v>
      </c>
      <c r="C51" s="23" t="str">
        <f>'Default Rankings Import'!C50</f>
        <v>Aaron Rodgers</v>
      </c>
      <c r="D51" s="23" t="str">
        <f>'Default Rankings Import'!D50</f>
        <v>GB</v>
      </c>
      <c r="E51" s="24" t="str">
        <f>IF(LEFT('Default Rankings Import'!E50,1)="D",LEFT('Default Rankings Import'!E50,3),IF(LEFT('Default Rankings Import'!E50,1)="K",LEFT('Default Rankings Import'!E50,1),LEFT('Default Rankings Import'!E50,2)))</f>
        <v>QB</v>
      </c>
      <c r="K51" s="12">
        <f t="shared" si="2"/>
        <v>49</v>
      </c>
      <c r="L51" s="23" t="str">
        <f t="array" ref="L51">INDEX($C$3:$C$302,SMALL(IF($K$2=$E$3:$E$302,ROW($E$3:$E$302)-ROW($E$3)+1),ROW(49:49))) &amp; " " &amp; INDEX($D$3:$D$302,SMALL(IF($K$2=$E$3:$E$302,ROW($E$3:$E$302)-ROW($E$3)+1),ROW(49:49)))</f>
        <v>Miles Sanders PHI</v>
      </c>
      <c r="M51" s="24">
        <f t="array" ref="M51">INDEX($B$3:$B$302,SMALL(IF($K$2=$E$3:$E$302,ROW($E$3:$E$302)-ROW($E$3)+1),ROW(49:49)))</f>
        <v>141</v>
      </c>
      <c r="O51" s="12">
        <f t="shared" si="3"/>
        <v>49</v>
      </c>
      <c r="P51" s="23" t="str">
        <f t="array" ref="P51">INDEX($C$3:$C$302,SMALL(IF($O$2=$E$3:$E$302,ROW($E$3:$E$302)-ROW($E$3)+1),ROW(49:49))) &amp; " " &amp; INDEX($D$3:$D$302,SMALL(IF($O$2=$E$3:$E$302,ROW($E$3:$E$302)-ROW($E$3)+1),ROW(49:49)))</f>
        <v>James Washington PIT</v>
      </c>
      <c r="Q51" s="24">
        <f t="array" ref="Q51">INDEX($B$3:$B$302,SMALL(IF($O$2=$E$3:$E$302,ROW($E$3:$E$302)-ROW($E$3)+1),ROW(49:49)))</f>
        <v>125</v>
      </c>
    </row>
    <row r="52" spans="2:17" x14ac:dyDescent="0.35">
      <c r="B52" s="12">
        <f t="shared" si="0"/>
        <v>50</v>
      </c>
      <c r="C52" s="23" t="str">
        <f>'Default Rankings Import'!C51</f>
        <v>Chris Godwin</v>
      </c>
      <c r="D52" s="23" t="str">
        <f>'Default Rankings Import'!D51</f>
        <v>TB</v>
      </c>
      <c r="E52" s="24" t="str">
        <f>IF(LEFT('Default Rankings Import'!E51,1)="D",LEFT('Default Rankings Import'!E51,3),IF(LEFT('Default Rankings Import'!E51,1)="K",LEFT('Default Rankings Import'!E51,1),LEFT('Default Rankings Import'!E51,2)))</f>
        <v>WR</v>
      </c>
      <c r="K52" s="12">
        <f t="shared" si="2"/>
        <v>50</v>
      </c>
      <c r="L52" s="23" t="str">
        <f t="array" ref="L52">INDEX($C$3:$C$302,SMALL(IF($K$2=$E$3:$E$302,ROW($E$3:$E$302)-ROW($E$3)+1),ROW(50:50))) &amp; " " &amp; INDEX($D$3:$D$302,SMALL(IF($K$2=$E$3:$E$302,ROW($E$3:$E$302)-ROW($E$3)+1),ROW(50:50)))</f>
        <v>Jamaal Williams GB</v>
      </c>
      <c r="M52" s="24">
        <f t="array" ref="M52">INDEX($B$3:$B$302,SMALL(IF($K$2=$E$3:$E$302,ROW($E$3:$E$302)-ROW($E$3)+1),ROW(50:50)))</f>
        <v>147</v>
      </c>
      <c r="O52" s="12">
        <f t="shared" si="3"/>
        <v>50</v>
      </c>
      <c r="P52" s="23" t="str">
        <f t="array" ref="P52">INDEX($C$3:$C$302,SMALL(IF($O$2=$E$3:$E$302,ROW($E$3:$E$302)-ROW($E$3)+1),ROW(50:50))) &amp; " " &amp; INDEX($D$3:$D$302,SMALL(IF($O$2=$E$3:$E$302,ROW($E$3:$E$302)-ROW($E$3)+1),ROW(50:50)))</f>
        <v>Kenny Stills MIA</v>
      </c>
      <c r="Q52" s="24">
        <f t="array" ref="Q52">INDEX($B$3:$B$302,SMALL(IF($O$2=$E$3:$E$302,ROW($E$3:$E$302)-ROW($E$3)+1),ROW(50:50)))</f>
        <v>126</v>
      </c>
    </row>
    <row r="53" spans="2:17" x14ac:dyDescent="0.35">
      <c r="B53" s="12">
        <f t="shared" si="0"/>
        <v>51</v>
      </c>
      <c r="C53" s="23" t="str">
        <f>'Default Rankings Import'!C52</f>
        <v>Tyler Lockett</v>
      </c>
      <c r="D53" s="23" t="str">
        <f>'Default Rankings Import'!D52</f>
        <v>SEA</v>
      </c>
      <c r="E53" s="24" t="str">
        <f>IF(LEFT('Default Rankings Import'!E52,1)="D",LEFT('Default Rankings Import'!E52,3),IF(LEFT('Default Rankings Import'!E52,1)="K",LEFT('Default Rankings Import'!E52,1),LEFT('Default Rankings Import'!E52,2)))</f>
        <v>WR</v>
      </c>
      <c r="K53" s="12">
        <f t="shared" si="2"/>
        <v>51</v>
      </c>
      <c r="L53" s="23" t="str">
        <f t="array" ref="L53">INDEX($C$3:$C$302,SMALL(IF($K$2=$E$3:$E$302,ROW($E$3:$E$302)-ROW($E$3)+1),ROW(51:51))) &amp; " " &amp; INDEX($D$3:$D$302,SMALL(IF($K$2=$E$3:$E$302,ROW($E$3:$E$302)-ROW($E$3)+1),ROW(51:51)))</f>
        <v>Duke Johnson CLE</v>
      </c>
      <c r="M53" s="24">
        <f t="array" ref="M53">INDEX($B$3:$B$302,SMALL(IF($K$2=$E$3:$E$302,ROW($E$3:$E$302)-ROW($E$3)+1),ROW(51:51)))</f>
        <v>149</v>
      </c>
      <c r="O53" s="12">
        <f t="shared" si="3"/>
        <v>51</v>
      </c>
      <c r="P53" s="23" t="str">
        <f t="array" ref="P53">INDEX($C$3:$C$302,SMALL(IF($O$2=$E$3:$E$302,ROW($E$3:$E$302)-ROW($E$3)+1),ROW(51:51))) &amp; " " &amp; INDEX($D$3:$D$302,SMALL(IF($O$2=$E$3:$E$302,ROW($E$3:$E$302)-ROW($E$3)+1),ROW(51:51)))</f>
        <v>Emmanuel Sanders DEN</v>
      </c>
      <c r="Q53" s="24">
        <f t="array" ref="Q53">INDEX($B$3:$B$302,SMALL(IF($O$2=$E$3:$E$302,ROW($E$3:$E$302)-ROW($E$3)+1),ROW(51:51)))</f>
        <v>127</v>
      </c>
    </row>
    <row r="54" spans="2:17" x14ac:dyDescent="0.35">
      <c r="B54" s="12">
        <f t="shared" si="0"/>
        <v>52</v>
      </c>
      <c r="C54" s="23" t="str">
        <f>'Default Rankings Import'!C53</f>
        <v>D.J. Moore</v>
      </c>
      <c r="D54" s="23" t="str">
        <f>'Default Rankings Import'!D53</f>
        <v>CAR</v>
      </c>
      <c r="E54" s="24" t="str">
        <f>IF(LEFT('Default Rankings Import'!E53,1)="D",LEFT('Default Rankings Import'!E53,3),IF(LEFT('Default Rankings Import'!E53,1)="K",LEFT('Default Rankings Import'!E53,1),LEFT('Default Rankings Import'!E53,2)))</f>
        <v>WR</v>
      </c>
      <c r="K54" s="12">
        <f t="shared" si="2"/>
        <v>52</v>
      </c>
      <c r="L54" s="23" t="str">
        <f t="array" ref="L54">INDEX($C$3:$C$302,SMALL(IF($K$2=$E$3:$E$302,ROW($E$3:$E$302)-ROW($E$3)+1),ROW(52:52))) &amp; " " &amp; INDEX($D$3:$D$302,SMALL(IF($K$2=$E$3:$E$302,ROW($E$3:$E$302)-ROW($E$3)+1),ROW(52:52)))</f>
        <v>C.J. Anderson DET</v>
      </c>
      <c r="M54" s="24">
        <f t="array" ref="M54">INDEX($B$3:$B$302,SMALL(IF($K$2=$E$3:$E$302,ROW($E$3:$E$302)-ROW($E$3)+1),ROW(52:52)))</f>
        <v>154</v>
      </c>
      <c r="O54" s="12">
        <f t="shared" si="3"/>
        <v>52</v>
      </c>
      <c r="P54" s="23" t="str">
        <f t="array" ref="P54">INDEX($C$3:$C$302,SMALL(IF($O$2=$E$3:$E$302,ROW($E$3:$E$302)-ROW($E$3)+1),ROW(52:52))) &amp; " " &amp; INDEX($D$3:$D$302,SMALL(IF($O$2=$E$3:$E$302,ROW($E$3:$E$302)-ROW($E$3)+1),ROW(52:52)))</f>
        <v>Devin Funchess IND</v>
      </c>
      <c r="Q54" s="24">
        <f t="array" ref="Q54">INDEX($B$3:$B$302,SMALL(IF($O$2=$E$3:$E$302,ROW($E$3:$E$302)-ROW($E$3)+1),ROW(52:52)))</f>
        <v>132</v>
      </c>
    </row>
    <row r="55" spans="2:17" x14ac:dyDescent="0.35">
      <c r="B55" s="12">
        <f t="shared" si="0"/>
        <v>53</v>
      </c>
      <c r="C55" s="23" t="str">
        <f>'Default Rankings Import'!C54</f>
        <v>O.J. Howard</v>
      </c>
      <c r="D55" s="23" t="str">
        <f>'Default Rankings Import'!D54</f>
        <v>TB</v>
      </c>
      <c r="E55" s="24" t="str">
        <f>IF(LEFT('Default Rankings Import'!E54,1)="D",LEFT('Default Rankings Import'!E54,3),IF(LEFT('Default Rankings Import'!E54,1)="K",LEFT('Default Rankings Import'!E54,1),LEFT('Default Rankings Import'!E54,2)))</f>
        <v>TE</v>
      </c>
      <c r="K55" s="12">
        <f t="shared" si="2"/>
        <v>53</v>
      </c>
      <c r="L55" s="23" t="str">
        <f t="array" ref="L55">INDEX($C$3:$C$302,SMALL(IF($K$2=$E$3:$E$302,ROW($E$3:$E$302)-ROW($E$3)+1),ROW(53:53))) &amp; " " &amp; INDEX($D$3:$D$302,SMALL(IF($K$2=$E$3:$E$302,ROW($E$3:$E$302)-ROW($E$3)+1),ROW(53:53)))</f>
        <v>Kalen Ballage MIA</v>
      </c>
      <c r="M55" s="24">
        <f t="array" ref="M55">INDEX($B$3:$B$302,SMALL(IF($K$2=$E$3:$E$302,ROW($E$3:$E$302)-ROW($E$3)+1),ROW(53:53)))</f>
        <v>155</v>
      </c>
      <c r="O55" s="12">
        <f t="shared" si="3"/>
        <v>53</v>
      </c>
      <c r="P55" s="23" t="str">
        <f t="array" ref="P55">INDEX($C$3:$C$302,SMALL(IF($O$2=$E$3:$E$302,ROW($E$3:$E$302)-ROW($E$3)+1),ROW(53:53))) &amp; " " &amp; INDEX($D$3:$D$302,SMALL(IF($O$2=$E$3:$E$302,ROW($E$3:$E$302)-ROW($E$3)+1),ROW(53:53)))</f>
        <v>Marquise Goodwin SF</v>
      </c>
      <c r="Q55" s="24">
        <f t="array" ref="Q55">INDEX($B$3:$B$302,SMALL(IF($O$2=$E$3:$E$302,ROW($E$3:$E$302)-ROW($E$3)+1),ROW(53:53)))</f>
        <v>135</v>
      </c>
    </row>
    <row r="56" spans="2:17" x14ac:dyDescent="0.35">
      <c r="B56" s="12">
        <f t="shared" si="0"/>
        <v>54</v>
      </c>
      <c r="C56" s="23" t="str">
        <f>'Default Rankings Import'!C55</f>
        <v>Allen Robinson</v>
      </c>
      <c r="D56" s="23" t="str">
        <f>'Default Rankings Import'!D55</f>
        <v>CHI</v>
      </c>
      <c r="E56" s="24" t="str">
        <f>IF(LEFT('Default Rankings Import'!E55,1)="D",LEFT('Default Rankings Import'!E55,3),IF(LEFT('Default Rankings Import'!E55,1)="K",LEFT('Default Rankings Import'!E55,1),LEFT('Default Rankings Import'!E55,2)))</f>
        <v>WR</v>
      </c>
      <c r="K56" s="12">
        <f t="shared" si="2"/>
        <v>54</v>
      </c>
      <c r="L56" s="23" t="str">
        <f t="array" ref="L56">INDEX($C$3:$C$302,SMALL(IF($K$2=$E$3:$E$302,ROW($E$3:$E$302)-ROW($E$3)+1),ROW(54:54))) &amp; " " &amp; INDEX($D$3:$D$302,SMALL(IF($K$2=$E$3:$E$302,ROW($E$3:$E$302)-ROW($E$3)+1),ROW(54:54)))</f>
        <v>Mike Davis CHI</v>
      </c>
      <c r="M56" s="24">
        <f t="array" ref="M56">INDEX($B$3:$B$302,SMALL(IF($K$2=$E$3:$E$302,ROW($E$3:$E$302)-ROW($E$3)+1),ROW(54:54)))</f>
        <v>156</v>
      </c>
      <c r="O56" s="12">
        <f t="shared" si="3"/>
        <v>54</v>
      </c>
      <c r="P56" s="23" t="str">
        <f t="array" ref="P56">INDEX($C$3:$C$302,SMALL(IF($O$2=$E$3:$E$302,ROW($E$3:$E$302)-ROW($E$3)+1),ROW(54:54))) &amp; " " &amp; INDEX($D$3:$D$302,SMALL(IF($O$2=$E$3:$E$302,ROW($E$3:$E$302)-ROW($E$3)+1),ROW(54:54)))</f>
        <v>DaeSean Hamilton DEN</v>
      </c>
      <c r="Q56" s="24">
        <f t="array" ref="Q56">INDEX($B$3:$B$302,SMALL(IF($O$2=$E$3:$E$302,ROW($E$3:$E$302)-ROW($E$3)+1),ROW(54:54)))</f>
        <v>138</v>
      </c>
    </row>
    <row r="57" spans="2:17" x14ac:dyDescent="0.35">
      <c r="B57" s="12">
        <f t="shared" si="0"/>
        <v>55</v>
      </c>
      <c r="C57" s="23" t="str">
        <f>'Default Rankings Import'!C56</f>
        <v>Sammy Watkins</v>
      </c>
      <c r="D57" s="23" t="str">
        <f>'Default Rankings Import'!D56</f>
        <v>KC</v>
      </c>
      <c r="E57" s="24" t="str">
        <f>IF(LEFT('Default Rankings Import'!E56,1)="D",LEFT('Default Rankings Import'!E56,3),IF(LEFT('Default Rankings Import'!E56,1)="K",LEFT('Default Rankings Import'!E56,1),LEFT('Default Rankings Import'!E56,2)))</f>
        <v>WR</v>
      </c>
      <c r="K57" s="12">
        <f t="shared" si="2"/>
        <v>55</v>
      </c>
      <c r="L57" s="23" t="str">
        <f t="array" ref="L57">INDEX($C$3:$C$302,SMALL(IF($K$2=$E$3:$E$302,ROW($E$3:$E$302)-ROW($E$3)+1),ROW(55:55))) &amp; " " &amp; INDEX($D$3:$D$302,SMALL(IF($K$2=$E$3:$E$302,ROW($E$3:$E$302)-ROW($E$3)+1),ROW(55:55)))</f>
        <v>Kenneth Dixon BAL</v>
      </c>
      <c r="M57" s="24">
        <f t="array" ref="M57">INDEX($B$3:$B$302,SMALL(IF($K$2=$E$3:$E$302,ROW($E$3:$E$302)-ROW($E$3)+1),ROW(55:55)))</f>
        <v>168</v>
      </c>
      <c r="O57" s="12">
        <f t="shared" si="3"/>
        <v>55</v>
      </c>
      <c r="P57" s="23" t="str">
        <f t="array" ref="P57">INDEX($C$3:$C$302,SMALL(IF($O$2=$E$3:$E$302,ROW($E$3:$E$302)-ROW($E$3)+1),ROW(55:55))) &amp; " " &amp; INDEX($D$3:$D$302,SMALL(IF($O$2=$E$3:$E$302,ROW($E$3:$E$302)-ROW($E$3)+1),ROW(55:55)))</f>
        <v>Marquez Valdes-Scantling GB</v>
      </c>
      <c r="Q57" s="24">
        <f t="array" ref="Q57">INDEX($B$3:$B$302,SMALL(IF($O$2=$E$3:$E$302,ROW($E$3:$E$302)-ROW($E$3)+1),ROW(55:55)))</f>
        <v>143</v>
      </c>
    </row>
    <row r="58" spans="2:17" x14ac:dyDescent="0.35">
      <c r="B58" s="12">
        <f t="shared" si="0"/>
        <v>56</v>
      </c>
      <c r="C58" s="23" t="str">
        <f>'Default Rankings Import'!C57</f>
        <v>Kenyan Drake</v>
      </c>
      <c r="D58" s="23" t="str">
        <f>'Default Rankings Import'!D57</f>
        <v>MIA</v>
      </c>
      <c r="E58" s="24" t="str">
        <f>IF(LEFT('Default Rankings Import'!E57,1)="D",LEFT('Default Rankings Import'!E57,3),IF(LEFT('Default Rankings Import'!E57,1)="K",LEFT('Default Rankings Import'!E57,1),LEFT('Default Rankings Import'!E57,2)))</f>
        <v>RB</v>
      </c>
      <c r="K58" s="12">
        <f t="shared" si="2"/>
        <v>56</v>
      </c>
      <c r="L58" s="23" t="str">
        <f t="array" ref="L58">INDEX($C$3:$C$302,SMALL(IF($K$2=$E$3:$E$302,ROW($E$3:$E$302)-ROW($E$3)+1),ROW(56:56))) &amp; " " &amp; INDEX($D$3:$D$302,SMALL(IF($K$2=$E$3:$E$302,ROW($E$3:$E$302)-ROW($E$3)+1),ROW(56:56)))</f>
        <v>Chris Thompson WAS</v>
      </c>
      <c r="M58" s="24">
        <f t="array" ref="M58">INDEX($B$3:$B$302,SMALL(IF($K$2=$E$3:$E$302,ROW($E$3:$E$302)-ROW($E$3)+1),ROW(56:56)))</f>
        <v>170</v>
      </c>
      <c r="O58" s="12">
        <f t="shared" si="3"/>
        <v>56</v>
      </c>
      <c r="P58" s="23" t="str">
        <f t="array" ref="P58">INDEX($C$3:$C$302,SMALL(IF($O$2=$E$3:$E$302,ROW($E$3:$E$302)-ROW($E$3)+1),ROW(56:56))) &amp; " " &amp; INDEX($D$3:$D$302,SMALL(IF($O$2=$E$3:$E$302,ROW($E$3:$E$302)-ROW($E$3)+1),ROW(56:56)))</f>
        <v>Jamison Crowder NYJ</v>
      </c>
      <c r="Q58" s="24">
        <f t="array" ref="Q58">INDEX($B$3:$B$302,SMALL(IF($O$2=$E$3:$E$302,ROW($E$3:$E$302)-ROW($E$3)+1),ROW(56:56)))</f>
        <v>144</v>
      </c>
    </row>
    <row r="59" spans="2:17" x14ac:dyDescent="0.35">
      <c r="B59" s="12">
        <f t="shared" si="0"/>
        <v>57</v>
      </c>
      <c r="C59" s="23" t="str">
        <f>'Default Rankings Import'!C58</f>
        <v>Deshaun Watson</v>
      </c>
      <c r="D59" s="23" t="str">
        <f>'Default Rankings Import'!D58</f>
        <v>HOU</v>
      </c>
      <c r="E59" s="24" t="str">
        <f>IF(LEFT('Default Rankings Import'!E58,1)="D",LEFT('Default Rankings Import'!E58,3),IF(LEFT('Default Rankings Import'!E58,1)="K",LEFT('Default Rankings Import'!E58,1),LEFT('Default Rankings Import'!E58,2)))</f>
        <v>QB</v>
      </c>
      <c r="K59" s="12">
        <f t="shared" si="2"/>
        <v>57</v>
      </c>
      <c r="L59" s="23" t="str">
        <f t="array" ref="L59">INDEX($C$3:$C$302,SMALL(IF($K$2=$E$3:$E$302,ROW($E$3:$E$302)-ROW($E$3)+1),ROW(57:57))) &amp; " " &amp; INDEX($D$3:$D$302,SMALL(IF($K$2=$E$3:$E$302,ROW($E$3:$E$302)-ROW($E$3)+1),ROW(57:57)))</f>
        <v>Rex Burkhead NE</v>
      </c>
      <c r="M59" s="24">
        <f t="array" ref="M59">INDEX($B$3:$B$302,SMALL(IF($K$2=$E$3:$E$302,ROW($E$3:$E$302)-ROW($E$3)+1),ROW(57:57)))</f>
        <v>176</v>
      </c>
      <c r="O59" s="12">
        <f t="shared" si="3"/>
        <v>57</v>
      </c>
      <c r="P59" s="23" t="str">
        <f t="array" ref="P59">INDEX($C$3:$C$302,SMALL(IF($O$2=$E$3:$E$302,ROW($E$3:$E$302)-ROW($E$3)+1),ROW(57:57))) &amp; " " &amp; INDEX($D$3:$D$302,SMALL(IF($O$2=$E$3:$E$302,ROW($E$3:$E$302)-ROW($E$3)+1),ROW(57:57)))</f>
        <v>Adam Humphries TEN</v>
      </c>
      <c r="Q59" s="24">
        <f t="array" ref="Q59">INDEX($B$3:$B$302,SMALL(IF($O$2=$E$3:$E$302,ROW($E$3:$E$302)-ROW($E$3)+1),ROW(57:57)))</f>
        <v>145</v>
      </c>
    </row>
    <row r="60" spans="2:17" x14ac:dyDescent="0.35">
      <c r="B60" s="12">
        <f t="shared" si="0"/>
        <v>58</v>
      </c>
      <c r="C60" s="23" t="str">
        <f>'Default Rankings Import'!C59</f>
        <v>Derrius Guice</v>
      </c>
      <c r="D60" s="23" t="str">
        <f>'Default Rankings Import'!D59</f>
        <v>WAS</v>
      </c>
      <c r="E60" s="24" t="str">
        <f>IF(LEFT('Default Rankings Import'!E59,1)="D",LEFT('Default Rankings Import'!E59,3),IF(LEFT('Default Rankings Import'!E59,1)="K",LEFT('Default Rankings Import'!E59,1),LEFT('Default Rankings Import'!E59,2)))</f>
        <v>RB</v>
      </c>
      <c r="K60" s="12">
        <f t="shared" si="2"/>
        <v>58</v>
      </c>
      <c r="L60" s="23" t="str">
        <f t="array" ref="L60">INDEX($C$3:$C$302,SMALL(IF($K$2=$E$3:$E$302,ROW($E$3:$E$302)-ROW($E$3)+1),ROW(58:58))) &amp; " " &amp; INDEX($D$3:$D$302,SMALL(IF($K$2=$E$3:$E$302,ROW($E$3:$E$302)-ROW($E$3)+1),ROW(58:58)))</f>
        <v>Darrell Henderson LAR</v>
      </c>
      <c r="M60" s="24">
        <f t="array" ref="M60">INDEX($B$3:$B$302,SMALL(IF($K$2=$E$3:$E$302,ROW($E$3:$E$302)-ROW($E$3)+1),ROW(58:58)))</f>
        <v>185</v>
      </c>
      <c r="O60" s="12">
        <f t="shared" si="3"/>
        <v>58</v>
      </c>
      <c r="P60" s="23" t="str">
        <f t="array" ref="P60">INDEX($C$3:$C$302,SMALL(IF($O$2=$E$3:$E$302,ROW($E$3:$E$302)-ROW($E$3)+1),ROW(58:58))) &amp; " " &amp; INDEX($D$3:$D$302,SMALL(IF($O$2=$E$3:$E$302,ROW($E$3:$E$302)-ROW($E$3)+1),ROW(58:58)))</f>
        <v>N'Keal Harry NE</v>
      </c>
      <c r="Q60" s="24">
        <f t="array" ref="Q60">INDEX($B$3:$B$302,SMALL(IF($O$2=$E$3:$E$302,ROW($E$3:$E$302)-ROW($E$3)+1),ROW(58:58)))</f>
        <v>146</v>
      </c>
    </row>
    <row r="61" spans="2:17" x14ac:dyDescent="0.35">
      <c r="B61" s="12">
        <f t="shared" si="0"/>
        <v>59</v>
      </c>
      <c r="C61" s="23" t="str">
        <f>'Default Rankings Import'!C60</f>
        <v>Calvin Ridley</v>
      </c>
      <c r="D61" s="23" t="str">
        <f>'Default Rankings Import'!D60</f>
        <v>ATL</v>
      </c>
      <c r="E61" s="24" t="str">
        <f>IF(LEFT('Default Rankings Import'!E60,1)="D",LEFT('Default Rankings Import'!E60,3),IF(LEFT('Default Rankings Import'!E60,1)="K",LEFT('Default Rankings Import'!E60,1),LEFT('Default Rankings Import'!E60,2)))</f>
        <v>WR</v>
      </c>
      <c r="K61" s="12">
        <f t="shared" si="2"/>
        <v>59</v>
      </c>
      <c r="L61" s="23" t="str">
        <f t="array" ref="L61">INDEX($C$3:$C$302,SMALL(IF($K$2=$E$3:$E$302,ROW($E$3:$E$302)-ROW($E$3)+1),ROW(59:59))) &amp; " " &amp; INDEX($D$3:$D$302,SMALL(IF($K$2=$E$3:$E$302,ROW($E$3:$E$302)-ROW($E$3)+1),ROW(59:59)))</f>
        <v>Gus Edwards BAL</v>
      </c>
      <c r="M61" s="24">
        <f t="array" ref="M61">INDEX($B$3:$B$302,SMALL(IF($K$2=$E$3:$E$302,ROW($E$3:$E$302)-ROW($E$3)+1),ROW(59:59)))</f>
        <v>189</v>
      </c>
      <c r="O61" s="12">
        <f t="shared" si="3"/>
        <v>59</v>
      </c>
      <c r="P61" s="23" t="str">
        <f t="array" ref="P61">INDEX($C$3:$C$302,SMALL(IF($O$2=$E$3:$E$302,ROW($E$3:$E$302)-ROW($E$3)+1),ROW(59:59))) &amp; " " &amp; INDEX($D$3:$D$302,SMALL(IF($O$2=$E$3:$E$302,ROW($E$3:$E$302)-ROW($E$3)+1),ROW(59:59)))</f>
        <v>Tyrell Williams OAK</v>
      </c>
      <c r="Q61" s="24">
        <f t="array" ref="Q61">INDEX($B$3:$B$302,SMALL(IF($O$2=$E$3:$E$302,ROW($E$3:$E$302)-ROW($E$3)+1),ROW(59:59)))</f>
        <v>148</v>
      </c>
    </row>
    <row r="62" spans="2:17" x14ac:dyDescent="0.35">
      <c r="B62" s="12">
        <f t="shared" si="0"/>
        <v>60</v>
      </c>
      <c r="C62" s="23" t="str">
        <f>'Default Rankings Import'!C61</f>
        <v>Lamar Miller</v>
      </c>
      <c r="D62" s="23" t="str">
        <f>'Default Rankings Import'!D61</f>
        <v>HOU</v>
      </c>
      <c r="E62" s="24" t="str">
        <f>IF(LEFT('Default Rankings Import'!E61,1)="D",LEFT('Default Rankings Import'!E61,3),IF(LEFT('Default Rankings Import'!E61,1)="K",LEFT('Default Rankings Import'!E61,1),LEFT('Default Rankings Import'!E61,2)))</f>
        <v>RB</v>
      </c>
      <c r="K62" s="12">
        <f t="shared" si="2"/>
        <v>60</v>
      </c>
      <c r="L62" s="23" t="str">
        <f t="array" ref="L62">INDEX($C$3:$C$302,SMALL(IF($K$2=$E$3:$E$302,ROW($E$3:$E$302)-ROW($E$3)+1),ROW(60:60))) &amp; " " &amp; INDEX($D$3:$D$302,SMALL(IF($K$2=$E$3:$E$302,ROW($E$3:$E$302)-ROW($E$3)+1),ROW(60:60)))</f>
        <v>Jaylen Samuels PIT</v>
      </c>
      <c r="M62" s="24">
        <f t="array" ref="M62">INDEX($B$3:$B$302,SMALL(IF($K$2=$E$3:$E$302,ROW($E$3:$E$302)-ROW($E$3)+1),ROW(60:60)))</f>
        <v>190</v>
      </c>
      <c r="O62" s="12">
        <f t="shared" si="3"/>
        <v>60</v>
      </c>
      <c r="P62" s="23" t="str">
        <f t="array" ref="P62">INDEX($C$3:$C$302,SMALL(IF($O$2=$E$3:$E$302,ROW($E$3:$E$302)-ROW($E$3)+1),ROW(60:60))) &amp; " " &amp; INDEX($D$3:$D$302,SMALL(IF($O$2=$E$3:$E$302,ROW($E$3:$E$302)-ROW($E$3)+1),ROW(60:60)))</f>
        <v>Donte Moncrief PIT</v>
      </c>
      <c r="Q62" s="24">
        <f t="array" ref="Q62">INDEX($B$3:$B$302,SMALL(IF($O$2=$E$3:$E$302,ROW($E$3:$E$302)-ROW($E$3)+1),ROW(60:60)))</f>
        <v>158</v>
      </c>
    </row>
    <row r="63" spans="2:17" x14ac:dyDescent="0.35">
      <c r="B63" s="12">
        <f t="shared" si="0"/>
        <v>61</v>
      </c>
      <c r="C63" s="23" t="str">
        <f>'Default Rankings Import'!C62</f>
        <v>Mike Williams</v>
      </c>
      <c r="D63" s="23" t="str">
        <f>'Default Rankings Import'!D62</f>
        <v>LAC</v>
      </c>
      <c r="E63" s="24" t="str">
        <f>IF(LEFT('Default Rankings Import'!E62,1)="D",LEFT('Default Rankings Import'!E62,3),IF(LEFT('Default Rankings Import'!E62,1)="K",LEFT('Default Rankings Import'!E62,1),LEFT('Default Rankings Import'!E62,2)))</f>
        <v>WR</v>
      </c>
      <c r="K63" s="12">
        <f t="shared" si="2"/>
        <v>61</v>
      </c>
      <c r="L63" s="23" t="str">
        <f t="array" ref="L63">INDEX($C$3:$C$302,SMALL(IF($K$2=$E$3:$E$302,ROW($E$3:$E$302)-ROW($E$3)+1),ROW(61:61))) &amp; " " &amp; INDEX($D$3:$D$302,SMALL(IF($K$2=$E$3:$E$302,ROW($E$3:$E$302)-ROW($E$3)+1),ROW(61:61)))</f>
        <v>Giovani Bernard CIN</v>
      </c>
      <c r="M63" s="24">
        <f t="array" ref="M63">INDEX($B$3:$B$302,SMALL(IF($K$2=$E$3:$E$302,ROW($E$3:$E$302)-ROW($E$3)+1),ROW(61:61)))</f>
        <v>193</v>
      </c>
      <c r="O63" s="12">
        <f t="shared" si="3"/>
        <v>61</v>
      </c>
      <c r="P63" s="23" t="str">
        <f t="array" ref="P63">INDEX($C$3:$C$302,SMALL(IF($O$2=$E$3:$E$302,ROW($E$3:$E$302)-ROW($E$3)+1),ROW(61:61))) &amp; " " &amp; INDEX($D$3:$D$302,SMALL(IF($O$2=$E$3:$E$302,ROW($E$3:$E$302)-ROW($E$3)+1),ROW(61:61)))</f>
        <v>Quincy Enunwa NYJ</v>
      </c>
      <c r="Q63" s="24">
        <f t="array" ref="Q63">INDEX($B$3:$B$302,SMALL(IF($O$2=$E$3:$E$302,ROW($E$3:$E$302)-ROW($E$3)+1),ROW(61:61)))</f>
        <v>159</v>
      </c>
    </row>
    <row r="64" spans="2:17" x14ac:dyDescent="0.35">
      <c r="B64" s="12">
        <f t="shared" si="0"/>
        <v>62</v>
      </c>
      <c r="C64" s="23" t="str">
        <f>'Default Rankings Import'!C63</f>
        <v>Tevin Coleman</v>
      </c>
      <c r="D64" s="23" t="str">
        <f>'Default Rankings Import'!D63</f>
        <v>SF</v>
      </c>
      <c r="E64" s="24" t="str">
        <f>IF(LEFT('Default Rankings Import'!E63,1)="D",LEFT('Default Rankings Import'!E63,3),IF(LEFT('Default Rankings Import'!E63,1)="K",LEFT('Default Rankings Import'!E63,1),LEFT('Default Rankings Import'!E63,2)))</f>
        <v>RB</v>
      </c>
      <c r="K64" s="12">
        <f t="shared" si="2"/>
        <v>62</v>
      </c>
      <c r="L64" s="23" t="str">
        <f t="array" ref="L64">INDEX($C$3:$C$302,SMALL(IF($K$2=$E$3:$E$302,ROW($E$3:$E$302)-ROW($E$3)+1),ROW(62:62))) &amp; " " &amp; INDEX($D$3:$D$302,SMALL(IF($K$2=$E$3:$E$302,ROW($E$3:$E$302)-ROW($E$3)+1),ROW(62:62)))</f>
        <v>Elijah McGuire NYJ</v>
      </c>
      <c r="M64" s="24">
        <f t="array" ref="M64">INDEX($B$3:$B$302,SMALL(IF($K$2=$E$3:$E$302,ROW($E$3:$E$302)-ROW($E$3)+1),ROW(62:62)))</f>
        <v>194</v>
      </c>
      <c r="O64" s="12">
        <f t="shared" si="3"/>
        <v>62</v>
      </c>
      <c r="P64" s="23" t="str">
        <f t="array" ref="P64">INDEX($C$3:$C$302,SMALL(IF($O$2=$E$3:$E$302,ROW($E$3:$E$302)-ROW($E$3)+1),ROW(62:62))) &amp; " " &amp; INDEX($D$3:$D$302,SMALL(IF($O$2=$E$3:$E$302,ROW($E$3:$E$302)-ROW($E$3)+1),ROW(62:62)))</f>
        <v>D.K. Metcalf SEA</v>
      </c>
      <c r="Q64" s="24">
        <f t="array" ref="Q64">INDEX($B$3:$B$302,SMALL(IF($O$2=$E$3:$E$302,ROW($E$3:$E$302)-ROW($E$3)+1),ROW(62:62)))</f>
        <v>160</v>
      </c>
    </row>
    <row r="65" spans="2:17" x14ac:dyDescent="0.35">
      <c r="B65" s="12">
        <f t="shared" si="0"/>
        <v>63</v>
      </c>
      <c r="C65" s="23" t="str">
        <f>'Default Rankings Import'!C64</f>
        <v>Robby Anderson</v>
      </c>
      <c r="D65" s="23" t="str">
        <f>'Default Rankings Import'!D64</f>
        <v>NYJ</v>
      </c>
      <c r="E65" s="24" t="str">
        <f>IF(LEFT('Default Rankings Import'!E64,1)="D",LEFT('Default Rankings Import'!E64,3),IF(LEFT('Default Rankings Import'!E64,1)="K",LEFT('Default Rankings Import'!E64,1),LEFT('Default Rankings Import'!E64,2)))</f>
        <v>WR</v>
      </c>
      <c r="K65" s="12">
        <f t="shared" si="2"/>
        <v>63</v>
      </c>
      <c r="L65" s="23" t="str">
        <f t="array" ref="L65">INDEX($C$3:$C$302,SMALL(IF($K$2=$E$3:$E$302,ROW($E$3:$E$302)-ROW($E$3)+1),ROW(63:63))) &amp; " " &amp; INDEX($D$3:$D$302,SMALL(IF($K$2=$E$3:$E$302,ROW($E$3:$E$302)-ROW($E$3)+1),ROW(63:63)))</f>
        <v>Frank Gore BUF</v>
      </c>
      <c r="M65" s="24">
        <f t="array" ref="M65">INDEX($B$3:$B$302,SMALL(IF($K$2=$E$3:$E$302,ROW($E$3:$E$302)-ROW($E$3)+1),ROW(63:63)))</f>
        <v>204</v>
      </c>
      <c r="O65" s="12">
        <f t="shared" si="3"/>
        <v>63</v>
      </c>
      <c r="P65" s="23" t="str">
        <f t="array" ref="P65">INDEX($C$3:$C$302,SMALL(IF($O$2=$E$3:$E$302,ROW($E$3:$E$302)-ROW($E$3)+1),ROW(63:63))) &amp; " " &amp; INDEX($D$3:$D$302,SMALL(IF($O$2=$E$3:$E$302,ROW($E$3:$E$302)-ROW($E$3)+1),ROW(63:63)))</f>
        <v>Parris Campbell IND</v>
      </c>
      <c r="Q65" s="24">
        <f t="array" ref="Q65">INDEX($B$3:$B$302,SMALL(IF($O$2=$E$3:$E$302,ROW($E$3:$E$302)-ROW($E$3)+1),ROW(63:63)))</f>
        <v>162</v>
      </c>
    </row>
    <row r="66" spans="2:17" x14ac:dyDescent="0.35">
      <c r="B66" s="12">
        <f t="shared" si="0"/>
        <v>64</v>
      </c>
      <c r="C66" s="23" t="str">
        <f>'Default Rankings Import'!C65</f>
        <v>Hunter Henry</v>
      </c>
      <c r="D66" s="23" t="str">
        <f>'Default Rankings Import'!D65</f>
        <v>LAC</v>
      </c>
      <c r="E66" s="24" t="str">
        <f>IF(LEFT('Default Rankings Import'!E65,1)="D",LEFT('Default Rankings Import'!E65,3),IF(LEFT('Default Rankings Import'!E65,1)="K",LEFT('Default Rankings Import'!E65,1),LEFT('Default Rankings Import'!E65,2)))</f>
        <v>TE</v>
      </c>
      <c r="K66" s="12">
        <f t="shared" si="2"/>
        <v>64</v>
      </c>
      <c r="L66" s="23" t="str">
        <f t="array" ref="L66">INDEX($C$3:$C$302,SMALL(IF($K$2=$E$3:$E$302,ROW($E$3:$E$302)-ROW($E$3)+1),ROW(64:64))) &amp; " " &amp; INDEX($D$3:$D$302,SMALL(IF($K$2=$E$3:$E$302,ROW($E$3:$E$302)-ROW($E$3)+1),ROW(64:64)))</f>
        <v>Devin Singletary BUF</v>
      </c>
      <c r="M66" s="24">
        <f t="array" ref="M66">INDEX($B$3:$B$302,SMALL(IF($K$2=$E$3:$E$302,ROW($E$3:$E$302)-ROW($E$3)+1),ROW(64:64)))</f>
        <v>210</v>
      </c>
      <c r="O66" s="12">
        <f t="shared" si="3"/>
        <v>64</v>
      </c>
      <c r="P66" s="23" t="str">
        <f t="array" ref="P66">INDEX($C$3:$C$302,SMALL(IF($O$2=$E$3:$E$302,ROW($E$3:$E$302)-ROW($E$3)+1),ROW(64:64))) &amp; " " &amp; INDEX($D$3:$D$302,SMALL(IF($O$2=$E$3:$E$302,ROW($E$3:$E$302)-ROW($E$3)+1),ROW(64:64)))</f>
        <v>Tre'Quan Smith NO</v>
      </c>
      <c r="Q66" s="24">
        <f t="array" ref="Q66">INDEX($B$3:$B$302,SMALL(IF($O$2=$E$3:$E$302,ROW($E$3:$E$302)-ROW($E$3)+1),ROW(64:64)))</f>
        <v>163</v>
      </c>
    </row>
    <row r="67" spans="2:17" x14ac:dyDescent="0.35">
      <c r="B67" s="12">
        <f t="shared" si="0"/>
        <v>65</v>
      </c>
      <c r="C67" s="23" t="str">
        <f>'Default Rankings Import'!C66</f>
        <v>Corey Davis</v>
      </c>
      <c r="D67" s="23" t="str">
        <f>'Default Rankings Import'!D66</f>
        <v>TEN</v>
      </c>
      <c r="E67" s="24" t="str">
        <f>IF(LEFT('Default Rankings Import'!E66,1)="D",LEFT('Default Rankings Import'!E66,3),IF(LEFT('Default Rankings Import'!E66,1)="K",LEFT('Default Rankings Import'!E66,1),LEFT('Default Rankings Import'!E66,2)))</f>
        <v>WR</v>
      </c>
      <c r="K67" s="12">
        <f t="shared" si="2"/>
        <v>65</v>
      </c>
      <c r="L67" s="23" t="str">
        <f t="array" ref="L67">INDEX($C$3:$C$302,SMALL(IF($K$2=$E$3:$E$302,ROW($E$3:$E$302)-ROW($E$3)+1),ROW(65:65))) &amp; " " &amp; INDEX($D$3:$D$302,SMALL(IF($K$2=$E$3:$E$302,ROW($E$3:$E$302)-ROW($E$3)+1),ROW(65:65)))</f>
        <v>Jalen Richard OAK</v>
      </c>
      <c r="M67" s="24">
        <f t="array" ref="M67">INDEX($B$3:$B$302,SMALL(IF($K$2=$E$3:$E$302,ROW($E$3:$E$302)-ROW($E$3)+1),ROW(65:65)))</f>
        <v>212</v>
      </c>
      <c r="O67" s="12">
        <f t="shared" si="3"/>
        <v>65</v>
      </c>
      <c r="P67" s="23" t="str">
        <f t="array" ref="P67">INDEX($C$3:$C$302,SMALL(IF($O$2=$E$3:$E$302,ROW($E$3:$E$302)-ROW($E$3)+1),ROW(65:65))) &amp; " " &amp; INDEX($D$3:$D$302,SMALL(IF($O$2=$E$3:$E$302,ROW($E$3:$E$302)-ROW($E$3)+1),ROW(65:65)))</f>
        <v>Mohamed Sanu ATL</v>
      </c>
      <c r="Q67" s="24">
        <f t="array" ref="Q67">INDEX($B$3:$B$302,SMALL(IF($O$2=$E$3:$E$302,ROW($E$3:$E$302)-ROW($E$3)+1),ROW(65:65)))</f>
        <v>164</v>
      </c>
    </row>
    <row r="68" spans="2:17" x14ac:dyDescent="0.35">
      <c r="B68" s="12">
        <f t="shared" si="0"/>
        <v>66</v>
      </c>
      <c r="C68" s="23" t="str">
        <f>'Default Rankings Import'!C67</f>
        <v>Jarvis Landry</v>
      </c>
      <c r="D68" s="23" t="str">
        <f>'Default Rankings Import'!D67</f>
        <v>CLE</v>
      </c>
      <c r="E68" s="24" t="str">
        <f>IF(LEFT('Default Rankings Import'!E67,1)="D",LEFT('Default Rankings Import'!E67,3),IF(LEFT('Default Rankings Import'!E67,1)="K",LEFT('Default Rankings Import'!E67,1),LEFT('Default Rankings Import'!E67,2)))</f>
        <v>WR</v>
      </c>
      <c r="K68" s="12">
        <f t="shared" si="2"/>
        <v>66</v>
      </c>
      <c r="L68" s="23" t="str">
        <f t="array" ref="L68">INDEX($C$3:$C$302,SMALL(IF($K$2=$E$3:$E$302,ROW($E$3:$E$302)-ROW($E$3)+1),ROW(66:66))) &amp; " " &amp; INDEX($D$3:$D$302,SMALL(IF($K$2=$E$3:$E$302,ROW($E$3:$E$302)-ROW($E$3)+1),ROW(66:66)))</f>
        <v>Damien Harris NE</v>
      </c>
      <c r="M68" s="24">
        <f t="array" ref="M68">INDEX($B$3:$B$302,SMALL(IF($K$2=$E$3:$E$302,ROW($E$3:$E$302)-ROW($E$3)+1),ROW(66:66)))</f>
        <v>224</v>
      </c>
      <c r="O68" s="12">
        <f t="shared" si="3"/>
        <v>66</v>
      </c>
      <c r="P68" s="23" t="str">
        <f t="array" ref="P68">INDEX($C$3:$C$302,SMALL(IF($O$2=$E$3:$E$302,ROW($E$3:$E$302)-ROW($E$3)+1),ROW(66:66))) &amp; " " &amp; INDEX($D$3:$D$302,SMALL(IF($O$2=$E$3:$E$302,ROW($E$3:$E$302)-ROW($E$3)+1),ROW(66:66)))</f>
        <v>Devante Parker MIA</v>
      </c>
      <c r="Q68" s="24">
        <f t="array" ref="Q68">INDEX($B$3:$B$302,SMALL(IF($O$2=$E$3:$E$302,ROW($E$3:$E$302)-ROW($E$3)+1),ROW(66:66)))</f>
        <v>165</v>
      </c>
    </row>
    <row r="69" spans="2:17" x14ac:dyDescent="0.35">
      <c r="B69" s="12">
        <f t="shared" ref="B69:B132" si="7">B68+1</f>
        <v>67</v>
      </c>
      <c r="C69" s="23" t="str">
        <f>'Default Rankings Import'!C68</f>
        <v>Baker Mayfield</v>
      </c>
      <c r="D69" s="23" t="str">
        <f>'Default Rankings Import'!D68</f>
        <v>CLE</v>
      </c>
      <c r="E69" s="24" t="str">
        <f>IF(LEFT('Default Rankings Import'!E68,1)="D",LEFT('Default Rankings Import'!E68,3),IF(LEFT('Default Rankings Import'!E68,1)="K",LEFT('Default Rankings Import'!E68,1),LEFT('Default Rankings Import'!E68,2)))</f>
        <v>QB</v>
      </c>
      <c r="K69" s="12">
        <f t="shared" ref="K69:K77" si="8">K68+1</f>
        <v>67</v>
      </c>
      <c r="L69" s="23" t="str">
        <f t="array" ref="L69">INDEX($C$3:$C$302,SMALL(IF($K$2=$E$3:$E$302,ROW($E$3:$E$302)-ROW($E$3)+1),ROW(67:67))) &amp; " " &amp; INDEX($D$3:$D$302,SMALL(IF($K$2=$E$3:$E$302,ROW($E$3:$E$302)-ROW($E$3)+1),ROW(67:67)))</f>
        <v>Jay Ajayi FA</v>
      </c>
      <c r="M69" s="24">
        <f t="array" ref="M69">INDEX($B$3:$B$302,SMALL(IF($K$2=$E$3:$E$302,ROW($E$3:$E$302)-ROW($E$3)+1),ROW(67:67)))</f>
        <v>228</v>
      </c>
      <c r="O69" s="12">
        <f t="shared" ref="O69:O77" si="9">O68+1</f>
        <v>67</v>
      </c>
      <c r="P69" s="23" t="str">
        <f t="array" ref="P69">INDEX($C$3:$C$302,SMALL(IF($O$2=$E$3:$E$302,ROW($E$3:$E$302)-ROW($E$3)+1),ROW(67:67))) &amp; " " &amp; INDEX($D$3:$D$302,SMALL(IF($O$2=$E$3:$E$302,ROW($E$3:$E$302)-ROW($E$3)+1),ROW(67:67)))</f>
        <v>Mecole Hardman KC</v>
      </c>
      <c r="Q69" s="24">
        <f t="array" ref="Q69">INDEX($B$3:$B$302,SMALL(IF($O$2=$E$3:$E$302,ROW($E$3:$E$302)-ROW($E$3)+1),ROW(67:67)))</f>
        <v>167</v>
      </c>
    </row>
    <row r="70" spans="2:17" x14ac:dyDescent="0.35">
      <c r="B70" s="12">
        <f t="shared" si="7"/>
        <v>68</v>
      </c>
      <c r="C70" s="23" t="str">
        <f>'Default Rankings Import'!C69</f>
        <v>Josh Jacobs</v>
      </c>
      <c r="D70" s="23" t="str">
        <f>'Default Rankings Import'!D69</f>
        <v>OAK</v>
      </c>
      <c r="E70" s="24" t="str">
        <f>IF(LEFT('Default Rankings Import'!E69,1)="D",LEFT('Default Rankings Import'!E69,3),IF(LEFT('Default Rankings Import'!E69,1)="K",LEFT('Default Rankings Import'!E69,1),LEFT('Default Rankings Import'!E69,2)))</f>
        <v>RB</v>
      </c>
      <c r="K70" s="12">
        <f t="shared" si="8"/>
        <v>68</v>
      </c>
      <c r="L70" s="23" t="str">
        <f t="array" ref="L70">INDEX($C$3:$C$302,SMALL(IF($K$2=$E$3:$E$302,ROW($E$3:$E$302)-ROW($E$3)+1),ROW(68:68))) &amp; " " &amp; INDEX($D$3:$D$302,SMALL(IF($K$2=$E$3:$E$302,ROW($E$3:$E$302)-ROW($E$3)+1),ROW(68:68)))</f>
        <v>Malcolm Brown LAR</v>
      </c>
      <c r="M70" s="24">
        <f t="array" ref="M70">INDEX($B$3:$B$302,SMALL(IF($K$2=$E$3:$E$302,ROW($E$3:$E$302)-ROW($E$3)+1),ROW(68:68)))</f>
        <v>229</v>
      </c>
      <c r="O70" s="12">
        <f t="shared" si="9"/>
        <v>68</v>
      </c>
      <c r="P70" s="23" t="str">
        <f t="array" ref="P70">INDEX($C$3:$C$302,SMALL(IF($O$2=$E$3:$E$302,ROW($E$3:$E$302)-ROW($E$3)+1),ROW(68:68))) &amp; " " &amp; INDEX($D$3:$D$302,SMALL(IF($O$2=$E$3:$E$302,ROW($E$3:$E$302)-ROW($E$3)+1),ROW(68:68)))</f>
        <v>Marqise Lee JAC</v>
      </c>
      <c r="Q70" s="24">
        <f t="array" ref="Q70">INDEX($B$3:$B$302,SMALL(IF($O$2=$E$3:$E$302,ROW($E$3:$E$302)-ROW($E$3)+1),ROW(68:68)))</f>
        <v>171</v>
      </c>
    </row>
    <row r="71" spans="2:17" x14ac:dyDescent="0.35">
      <c r="B71" s="12">
        <f t="shared" si="7"/>
        <v>69</v>
      </c>
      <c r="C71" s="23" t="str">
        <f>'Default Rankings Import'!C70</f>
        <v>Tarik Cohen</v>
      </c>
      <c r="D71" s="23" t="str">
        <f>'Default Rankings Import'!D70</f>
        <v>CHI</v>
      </c>
      <c r="E71" s="24" t="str">
        <f>IF(LEFT('Default Rankings Import'!E70,1)="D",LEFT('Default Rankings Import'!E70,3),IF(LEFT('Default Rankings Import'!E70,1)="K",LEFT('Default Rankings Import'!E70,1),LEFT('Default Rankings Import'!E70,2)))</f>
        <v>RB</v>
      </c>
      <c r="K71" s="12">
        <f t="shared" si="8"/>
        <v>69</v>
      </c>
      <c r="L71" s="23" t="str">
        <f t="array" ref="L71">INDEX($C$3:$C$302,SMALL(IF($K$2=$E$3:$E$302,ROW($E$3:$E$302)-ROW($E$3)+1),ROW(69:69))) &amp; " " &amp; INDEX($D$3:$D$302,SMALL(IF($K$2=$E$3:$E$302,ROW($E$3:$E$302)-ROW($E$3)+1),ROW(69:69)))</f>
        <v>T.J. Yeldon BUF</v>
      </c>
      <c r="M71" s="24">
        <f t="array" ref="M71">INDEX($B$3:$B$302,SMALL(IF($K$2=$E$3:$E$302,ROW($E$3:$E$302)-ROW($E$3)+1),ROW(69:69)))</f>
        <v>230</v>
      </c>
      <c r="O71" s="12">
        <f t="shared" si="9"/>
        <v>69</v>
      </c>
      <c r="P71" s="23" t="str">
        <f t="array" ref="P71">INDEX($C$3:$C$302,SMALL(IF($O$2=$E$3:$E$302,ROW($E$3:$E$302)-ROW($E$3)+1),ROW(69:69))) &amp; " " &amp; INDEX($D$3:$D$302,SMALL(IF($O$2=$E$3:$E$302,ROW($E$3:$E$302)-ROW($E$3)+1),ROW(69:69)))</f>
        <v>A.J. Brown TEN</v>
      </c>
      <c r="Q71" s="24">
        <f t="array" ref="Q71">INDEX($B$3:$B$302,SMALL(IF($O$2=$E$3:$E$302,ROW($E$3:$E$302)-ROW($E$3)+1),ROW(69:69)))</f>
        <v>172</v>
      </c>
    </row>
    <row r="72" spans="2:17" x14ac:dyDescent="0.35">
      <c r="B72" s="12">
        <f t="shared" si="7"/>
        <v>70</v>
      </c>
      <c r="C72" s="23" t="str">
        <f>'Default Rankings Import'!C71</f>
        <v>Tyler Boyd</v>
      </c>
      <c r="D72" s="23" t="str">
        <f>'Default Rankings Import'!D71</f>
        <v>CIN</v>
      </c>
      <c r="E72" s="24" t="str">
        <f>IF(LEFT('Default Rankings Import'!E71,1)="D",LEFT('Default Rankings Import'!E71,3),IF(LEFT('Default Rankings Import'!E71,1)="K",LEFT('Default Rankings Import'!E71,1),LEFT('Default Rankings Import'!E71,2)))</f>
        <v>WR</v>
      </c>
      <c r="K72" s="12">
        <f t="shared" si="8"/>
        <v>70</v>
      </c>
      <c r="L72" s="23" t="str">
        <f t="array" ref="L72">INDEX($C$3:$C$302,SMALL(IF($K$2=$E$3:$E$302,ROW($E$3:$E$302)-ROW($E$3)+1),ROW(70:70))) &amp; " " &amp; INDEX($D$3:$D$302,SMALL(IF($K$2=$E$3:$E$302,ROW($E$3:$E$302)-ROW($E$3)+1),ROW(70:70)))</f>
        <v>Josh Adams PHI</v>
      </c>
      <c r="M72" s="24">
        <f t="array" ref="M72">INDEX($B$3:$B$302,SMALL(IF($K$2=$E$3:$E$302,ROW($E$3:$E$302)-ROW($E$3)+1),ROW(70:70)))</f>
        <v>235</v>
      </c>
      <c r="O72" s="12">
        <f t="shared" si="9"/>
        <v>70</v>
      </c>
      <c r="P72" s="23" t="str">
        <f t="array" ref="P72">INDEX($C$3:$C$302,SMALL(IF($O$2=$E$3:$E$302,ROW($E$3:$E$302)-ROW($E$3)+1),ROW(70:70))) &amp; " " &amp; INDEX($D$3:$D$302,SMALL(IF($O$2=$E$3:$E$302,ROW($E$3:$E$302)-ROW($E$3)+1),ROW(70:70)))</f>
        <v>Taylor Gabriel CHI</v>
      </c>
      <c r="Q72" s="24">
        <f t="array" ref="Q72">INDEX($B$3:$B$302,SMALL(IF($O$2=$E$3:$E$302,ROW($E$3:$E$302)-ROW($E$3)+1),ROW(70:70)))</f>
        <v>174</v>
      </c>
    </row>
    <row r="73" spans="2:17" x14ac:dyDescent="0.35">
      <c r="B73" s="12">
        <f t="shared" si="7"/>
        <v>71</v>
      </c>
      <c r="C73" s="23" t="str">
        <f>'Default Rankings Import'!C72</f>
        <v>Russell Wilson</v>
      </c>
      <c r="D73" s="23" t="str">
        <f>'Default Rankings Import'!D72</f>
        <v>SEA</v>
      </c>
      <c r="E73" s="24" t="str">
        <f>IF(LEFT('Default Rankings Import'!E72,1)="D",LEFT('Default Rankings Import'!E72,3),IF(LEFT('Default Rankings Import'!E72,1)="K",LEFT('Default Rankings Import'!E72,1),LEFT('Default Rankings Import'!E72,2)))</f>
        <v>QB</v>
      </c>
      <c r="K73" s="12">
        <f t="shared" si="8"/>
        <v>71</v>
      </c>
      <c r="L73" s="23" t="str">
        <f t="array" ref="L73">INDEX($C$3:$C$302,SMALL(IF($K$2=$E$3:$E$302,ROW($E$3:$E$302)-ROW($E$3)+1),ROW(71:71))) &amp; " " &amp; INDEX($D$3:$D$302,SMALL(IF($K$2=$E$3:$E$302,ROW($E$3:$E$302)-ROW($E$3)+1),ROW(71:71)))</f>
        <v>Justice Hill BAL</v>
      </c>
      <c r="M73" s="24">
        <f t="array" ref="M73">INDEX($B$3:$B$302,SMALL(IF($K$2=$E$3:$E$302,ROW($E$3:$E$302)-ROW($E$3)+1),ROW(71:71)))</f>
        <v>237</v>
      </c>
      <c r="O73" s="12">
        <f t="shared" si="9"/>
        <v>71</v>
      </c>
      <c r="P73" s="23" t="str">
        <f t="array" ref="P73">INDEX($C$3:$C$302,SMALL(IF($O$2=$E$3:$E$302,ROW($E$3:$E$302)-ROW($E$3)+1),ROW(71:71))) &amp; " " &amp; INDEX($D$3:$D$302,SMALL(IF($O$2=$E$3:$E$302,ROW($E$3:$E$302)-ROW($E$3)+1),ROW(71:71)))</f>
        <v>Albert Wilson MIA</v>
      </c>
      <c r="Q73" s="24">
        <f t="array" ref="Q73">INDEX($B$3:$B$302,SMALL(IF($O$2=$E$3:$E$302,ROW($E$3:$E$302)-ROW($E$3)+1),ROW(71:71)))</f>
        <v>175</v>
      </c>
    </row>
    <row r="74" spans="2:17" x14ac:dyDescent="0.35">
      <c r="B74" s="12">
        <f t="shared" si="7"/>
        <v>72</v>
      </c>
      <c r="C74" s="23" t="str">
        <f>'Default Rankings Import'!C73</f>
        <v>Evan Engram</v>
      </c>
      <c r="D74" s="23" t="str">
        <f>'Default Rankings Import'!D73</f>
        <v>NYG</v>
      </c>
      <c r="E74" s="24" t="str">
        <f>IF(LEFT('Default Rankings Import'!E73,1)="D",LEFT('Default Rankings Import'!E73,3),IF(LEFT('Default Rankings Import'!E73,1)="K",LEFT('Default Rankings Import'!E73,1),LEFT('Default Rankings Import'!E73,2)))</f>
        <v>TE</v>
      </c>
      <c r="K74" s="12">
        <f t="shared" si="8"/>
        <v>72</v>
      </c>
      <c r="L74" s="23" t="str">
        <f t="array" ref="L74">INDEX($C$3:$C$302,SMALL(IF($K$2=$E$3:$E$302,ROW($E$3:$E$302)-ROW($E$3)+1),ROW(72:72))) &amp; " " &amp; INDEX($D$3:$D$302,SMALL(IF($K$2=$E$3:$E$302,ROW($E$3:$E$302)-ROW($E$3)+1),ROW(72:72)))</f>
        <v>Chase Edmonds ARI</v>
      </c>
      <c r="M74" s="24">
        <f t="array" ref="M74">INDEX($B$3:$B$302,SMALL(IF($K$2=$E$3:$E$302,ROW($E$3:$E$302)-ROW($E$3)+1),ROW(72:72)))</f>
        <v>251</v>
      </c>
      <c r="O74" s="12">
        <f t="shared" si="9"/>
        <v>72</v>
      </c>
      <c r="P74" s="23" t="str">
        <f t="array" ref="P74">INDEX($C$3:$C$302,SMALL(IF($O$2=$E$3:$E$302,ROW($E$3:$E$302)-ROW($E$3)+1),ROW(72:72))) &amp; " " &amp; INDEX($D$3:$D$302,SMALL(IF($O$2=$E$3:$E$302,ROW($E$3:$E$302)-ROW($E$3)+1),ROW(72:72)))</f>
        <v>Zay Jones BUF</v>
      </c>
      <c r="Q74" s="24">
        <f t="array" ref="Q74">INDEX($B$3:$B$302,SMALL(IF($O$2=$E$3:$E$302,ROW($E$3:$E$302)-ROW($E$3)+1),ROW(72:72)))</f>
        <v>178</v>
      </c>
    </row>
    <row r="75" spans="2:17" x14ac:dyDescent="0.35">
      <c r="B75" s="12">
        <f t="shared" si="7"/>
        <v>73</v>
      </c>
      <c r="C75" s="23" t="str">
        <f>'Default Rankings Import'!C74</f>
        <v>Marvin Jones</v>
      </c>
      <c r="D75" s="23" t="str">
        <f>'Default Rankings Import'!D74</f>
        <v>DET</v>
      </c>
      <c r="E75" s="24" t="str">
        <f>IF(LEFT('Default Rankings Import'!E74,1)="D",LEFT('Default Rankings Import'!E74,3),IF(LEFT('Default Rankings Import'!E74,1)="K",LEFT('Default Rankings Import'!E74,1),LEFT('Default Rankings Import'!E74,2)))</f>
        <v>WR</v>
      </c>
      <c r="K75" s="12">
        <f t="shared" si="8"/>
        <v>73</v>
      </c>
      <c r="L75" s="23" t="str">
        <f t="array" ref="L75">INDEX($C$3:$C$302,SMALL(IF($K$2=$E$3:$E$302,ROW($E$3:$E$302)-ROW($E$3)+1),ROW(73:73))) &amp; " " &amp; INDEX($D$3:$D$302,SMALL(IF($K$2=$E$3:$E$302,ROW($E$3:$E$302)-ROW($E$3)+1),ROW(73:73)))</f>
        <v>Theo Riddick DET</v>
      </c>
      <c r="M75" s="24">
        <f t="array" ref="M75">INDEX($B$3:$B$302,SMALL(IF($K$2=$E$3:$E$302,ROW($E$3:$E$302)-ROW($E$3)+1),ROW(73:73)))</f>
        <v>259</v>
      </c>
      <c r="O75" s="12">
        <f t="shared" si="9"/>
        <v>73</v>
      </c>
      <c r="P75" s="23" t="str">
        <f t="array" ref="P75">INDEX($C$3:$C$302,SMALL(IF($O$2=$E$3:$E$302,ROW($E$3:$E$302)-ROW($E$3)+1),ROW(73:73))) &amp; " " &amp; INDEX($D$3:$D$302,SMALL(IF($O$2=$E$3:$E$302,ROW($E$3:$E$302)-ROW($E$3)+1),ROW(73:73)))</f>
        <v>Marquise Brown BAL</v>
      </c>
      <c r="Q75" s="24">
        <f t="array" ref="Q75">INDEX($B$3:$B$302,SMALL(IF($O$2=$E$3:$E$302,ROW($E$3:$E$302)-ROW($E$3)+1),ROW(73:73)))</f>
        <v>179</v>
      </c>
    </row>
    <row r="76" spans="2:17" x14ac:dyDescent="0.35">
      <c r="B76" s="12">
        <f t="shared" si="7"/>
        <v>74</v>
      </c>
      <c r="C76" s="23" t="str">
        <f>'Default Rankings Import'!C75</f>
        <v>Matt Ryan</v>
      </c>
      <c r="D76" s="23" t="str">
        <f>'Default Rankings Import'!D75</f>
        <v>ATL</v>
      </c>
      <c r="E76" s="24" t="str">
        <f>IF(LEFT('Default Rankings Import'!E75,1)="D",LEFT('Default Rankings Import'!E75,3),IF(LEFT('Default Rankings Import'!E75,1)="K",LEFT('Default Rankings Import'!E75,1),LEFT('Default Rankings Import'!E75,2)))</f>
        <v>QB</v>
      </c>
      <c r="K76" s="12">
        <f t="shared" si="8"/>
        <v>74</v>
      </c>
      <c r="L76" s="23" t="str">
        <f t="array" ref="L76">INDEX($C$3:$C$302,SMALL(IF($K$2=$E$3:$E$302,ROW($E$3:$E$302)-ROW($E$3)+1),ROW(74:74))) &amp; " " &amp; INDEX($D$3:$D$302,SMALL(IF($K$2=$E$3:$E$302,ROW($E$3:$E$302)-ROW($E$3)+1),ROW(74:74)))</f>
        <v>Doug Martin OAK</v>
      </c>
      <c r="M76" s="24">
        <f t="array" ref="M76">INDEX($B$3:$B$302,SMALL(IF($K$2=$E$3:$E$302,ROW($E$3:$E$302)-ROW($E$3)+1),ROW(74:74)))</f>
        <v>261</v>
      </c>
      <c r="O76" s="12">
        <f t="shared" si="9"/>
        <v>74</v>
      </c>
      <c r="P76" s="23" t="str">
        <f t="array" ref="P76">INDEX($C$3:$C$302,SMALL(IF($O$2=$E$3:$E$302,ROW($E$3:$E$302)-ROW($E$3)+1),ROW(74:74))) &amp; " " &amp; INDEX($D$3:$D$302,SMALL(IF($O$2=$E$3:$E$302,ROW($E$3:$E$302)-ROW($E$3)+1),ROW(74:74)))</f>
        <v>David Moore SEA</v>
      </c>
      <c r="Q76" s="24">
        <f t="array" ref="Q76">INDEX($B$3:$B$302,SMALL(IF($O$2=$E$3:$E$302,ROW($E$3:$E$302)-ROW($E$3)+1),ROW(74:74)))</f>
        <v>186</v>
      </c>
    </row>
    <row r="77" spans="2:17" ht="15" thickBot="1" x14ac:dyDescent="0.4">
      <c r="B77" s="12">
        <f t="shared" si="7"/>
        <v>75</v>
      </c>
      <c r="C77" s="23" t="str">
        <f>'Default Rankings Import'!C76</f>
        <v>Will Fuller</v>
      </c>
      <c r="D77" s="23" t="str">
        <f>'Default Rankings Import'!D76</f>
        <v>HOU</v>
      </c>
      <c r="E77" s="24" t="str">
        <f>IF(LEFT('Default Rankings Import'!E76,1)="D",LEFT('Default Rankings Import'!E76,3),IF(LEFT('Default Rankings Import'!E76,1)="K",LEFT('Default Rankings Import'!E76,1),LEFT('Default Rankings Import'!E76,2)))</f>
        <v>WR</v>
      </c>
      <c r="K77" s="13">
        <f t="shared" si="8"/>
        <v>75</v>
      </c>
      <c r="L77" s="25" t="str">
        <f t="array" ref="L77">INDEX($C$3:$C$302,SMALL(IF($K$2=$E$3:$E$302,ROW($E$3:$E$302)-ROW($E$3)+1),ROW(75:75))) &amp; " " &amp; INDEX($D$3:$D$302,SMALL(IF($K$2=$E$3:$E$302,ROW($E$3:$E$302)-ROW($E$3)+1),ROW(75:75)))</f>
        <v>Spencer Ware IND</v>
      </c>
      <c r="M77" s="26">
        <f t="array" ref="M77">INDEX($B$3:$B$302,SMALL(IF($K$2=$E$3:$E$302,ROW($E$3:$E$302)-ROW($E$3)+1),ROW(75:75)))</f>
        <v>267</v>
      </c>
      <c r="O77" s="13">
        <f t="shared" si="9"/>
        <v>75</v>
      </c>
      <c r="P77" s="25" t="str">
        <f t="array" ref="P77">INDEX($C$3:$C$302,SMALL(IF($O$2=$E$3:$E$302,ROW($E$3:$E$302)-ROW($E$3)+1),ROW(75:75))) &amp; " " &amp; INDEX($D$3:$D$302,SMALL(IF($O$2=$E$3:$E$302,ROW($E$3:$E$302)-ROW($E$3)+1),ROW(75:75)))</f>
        <v>Deebo Samuel SF</v>
      </c>
      <c r="Q77" s="26">
        <f t="array" ref="Q77">INDEX($B$3:$B$302,SMALL(IF($O$2=$E$3:$E$302,ROW($E$3:$E$302)-ROW($E$3)+1),ROW(75:75)))</f>
        <v>187</v>
      </c>
    </row>
    <row r="78" spans="2:17" x14ac:dyDescent="0.35">
      <c r="B78" s="12">
        <f t="shared" si="7"/>
        <v>76</v>
      </c>
      <c r="C78" s="23" t="str">
        <f>'Default Rankings Import'!C77</f>
        <v>Latavius Murray</v>
      </c>
      <c r="D78" s="23" t="str">
        <f>'Default Rankings Import'!D77</f>
        <v>NO</v>
      </c>
      <c r="E78" s="24" t="str">
        <f>IF(LEFT('Default Rankings Import'!E77,1)="D",LEFT('Default Rankings Import'!E77,3),IF(LEFT('Default Rankings Import'!E77,1)="K",LEFT('Default Rankings Import'!E77,1),LEFT('Default Rankings Import'!E77,2)))</f>
        <v>RB</v>
      </c>
    </row>
    <row r="79" spans="2:17" x14ac:dyDescent="0.35">
      <c r="B79" s="12">
        <f t="shared" si="7"/>
        <v>77</v>
      </c>
      <c r="C79" s="23" t="str">
        <f>'Default Rankings Import'!C78</f>
        <v>Drew Brees</v>
      </c>
      <c r="D79" s="23" t="str">
        <f>'Default Rankings Import'!D78</f>
        <v>NO</v>
      </c>
      <c r="E79" s="24" t="str">
        <f>IF(LEFT('Default Rankings Import'!E78,1)="D",LEFT('Default Rankings Import'!E78,3),IF(LEFT('Default Rankings Import'!E78,1)="K",LEFT('Default Rankings Import'!E78,1),LEFT('Default Rankings Import'!E78,2)))</f>
        <v>QB</v>
      </c>
    </row>
    <row r="80" spans="2:17" x14ac:dyDescent="0.35">
      <c r="B80" s="12">
        <f t="shared" si="7"/>
        <v>78</v>
      </c>
      <c r="C80" s="23" t="str">
        <f>'Default Rankings Import'!C79</f>
        <v>Dante Pettis</v>
      </c>
      <c r="D80" s="23" t="str">
        <f>'Default Rankings Import'!D79</f>
        <v>SF</v>
      </c>
      <c r="E80" s="24" t="str">
        <f>IF(LEFT('Default Rankings Import'!E79,1)="D",LEFT('Default Rankings Import'!E79,3),IF(LEFT('Default Rankings Import'!E79,1)="K",LEFT('Default Rankings Import'!E79,1),LEFT('Default Rankings Import'!E79,2)))</f>
        <v>WR</v>
      </c>
    </row>
    <row r="81" spans="2:5" x14ac:dyDescent="0.35">
      <c r="B81" s="12">
        <f t="shared" si="7"/>
        <v>79</v>
      </c>
      <c r="C81" s="23" t="str">
        <f>'Default Rankings Import'!C80</f>
        <v>James White</v>
      </c>
      <c r="D81" s="23" t="str">
        <f>'Default Rankings Import'!D80</f>
        <v>NE</v>
      </c>
      <c r="E81" s="24" t="str">
        <f>IF(LEFT('Default Rankings Import'!E80,1)="D",LEFT('Default Rankings Import'!E80,3),IF(LEFT('Default Rankings Import'!E80,1)="K",LEFT('Default Rankings Import'!E80,1),LEFT('Default Rankings Import'!E80,2)))</f>
        <v>RB</v>
      </c>
    </row>
    <row r="82" spans="2:5" x14ac:dyDescent="0.35">
      <c r="B82" s="12">
        <f t="shared" si="7"/>
        <v>80</v>
      </c>
      <c r="C82" s="23" t="str">
        <f>'Default Rankings Import'!C81</f>
        <v>Jordan Howard</v>
      </c>
      <c r="D82" s="23" t="str">
        <f>'Default Rankings Import'!D81</f>
        <v>PHI</v>
      </c>
      <c r="E82" s="24" t="str">
        <f>IF(LEFT('Default Rankings Import'!E81,1)="D",LEFT('Default Rankings Import'!E81,3),IF(LEFT('Default Rankings Import'!E81,1)="K",LEFT('Default Rankings Import'!E81,1),LEFT('Default Rankings Import'!E81,2)))</f>
        <v>RB</v>
      </c>
    </row>
    <row r="83" spans="2:5" x14ac:dyDescent="0.35">
      <c r="B83" s="12">
        <f t="shared" si="7"/>
        <v>81</v>
      </c>
      <c r="C83" s="23" t="str">
        <f>'Default Rankings Import'!C82</f>
        <v>Eric Ebron</v>
      </c>
      <c r="D83" s="23" t="str">
        <f>'Default Rankings Import'!D82</f>
        <v>IND</v>
      </c>
      <c r="E83" s="24" t="str">
        <f>IF(LEFT('Default Rankings Import'!E82,1)="D",LEFT('Default Rankings Import'!E82,3),IF(LEFT('Default Rankings Import'!E82,1)="K",LEFT('Default Rankings Import'!E82,1),LEFT('Default Rankings Import'!E82,2)))</f>
        <v>TE</v>
      </c>
    </row>
    <row r="84" spans="2:5" x14ac:dyDescent="0.35">
      <c r="B84" s="12">
        <f t="shared" si="7"/>
        <v>82</v>
      </c>
      <c r="C84" s="23" t="str">
        <f>'Default Rankings Import'!C83</f>
        <v>Jared Cook</v>
      </c>
      <c r="D84" s="23" t="str">
        <f>'Default Rankings Import'!D83</f>
        <v>NO</v>
      </c>
      <c r="E84" s="24" t="str">
        <f>IF(LEFT('Default Rankings Import'!E83,1)="D",LEFT('Default Rankings Import'!E83,3),IF(LEFT('Default Rankings Import'!E83,1)="K",LEFT('Default Rankings Import'!E83,1),LEFT('Default Rankings Import'!E83,2)))</f>
        <v>TE</v>
      </c>
    </row>
    <row r="85" spans="2:5" x14ac:dyDescent="0.35">
      <c r="B85" s="12">
        <f t="shared" si="7"/>
        <v>83</v>
      </c>
      <c r="C85" s="23" t="str">
        <f>'Default Rankings Import'!C84</f>
        <v>Rashaad Penny</v>
      </c>
      <c r="D85" s="23" t="str">
        <f>'Default Rankings Import'!D84</f>
        <v>SEA</v>
      </c>
      <c r="E85" s="24" t="str">
        <f>IF(LEFT('Default Rankings Import'!E84,1)="D",LEFT('Default Rankings Import'!E84,3),IF(LEFT('Default Rankings Import'!E84,1)="K",LEFT('Default Rankings Import'!E84,1),LEFT('Default Rankings Import'!E84,2)))</f>
        <v>RB</v>
      </c>
    </row>
    <row r="86" spans="2:5" x14ac:dyDescent="0.35">
      <c r="B86" s="12">
        <f t="shared" si="7"/>
        <v>84</v>
      </c>
      <c r="C86" s="23" t="str">
        <f>'Default Rankings Import'!C85</f>
        <v>Cam Newton</v>
      </c>
      <c r="D86" s="23" t="str">
        <f>'Default Rankings Import'!D85</f>
        <v>CAR</v>
      </c>
      <c r="E86" s="24" t="str">
        <f>IF(LEFT('Default Rankings Import'!E85,1)="D",LEFT('Default Rankings Import'!E85,3),IF(LEFT('Default Rankings Import'!E85,1)="K",LEFT('Default Rankings Import'!E85,1),LEFT('Default Rankings Import'!E85,2)))</f>
        <v>QB</v>
      </c>
    </row>
    <row r="87" spans="2:5" x14ac:dyDescent="0.35">
      <c r="B87" s="12">
        <f t="shared" si="7"/>
        <v>85</v>
      </c>
      <c r="C87" s="23" t="str">
        <f>'Default Rankings Import'!C86</f>
        <v>Courtland Sutton</v>
      </c>
      <c r="D87" s="23" t="str">
        <f>'Default Rankings Import'!D86</f>
        <v>DEN</v>
      </c>
      <c r="E87" s="24" t="str">
        <f>IF(LEFT('Default Rankings Import'!E86,1)="D",LEFT('Default Rankings Import'!E86,3),IF(LEFT('Default Rankings Import'!E86,1)="K",LEFT('Default Rankings Import'!E86,1),LEFT('Default Rankings Import'!E86,2)))</f>
        <v>WR</v>
      </c>
    </row>
    <row r="88" spans="2:5" x14ac:dyDescent="0.35">
      <c r="B88" s="12">
        <f t="shared" si="7"/>
        <v>86</v>
      </c>
      <c r="C88" s="23" t="str">
        <f>'Default Rankings Import'!C87</f>
        <v>Sterling Shepard</v>
      </c>
      <c r="D88" s="23" t="str">
        <f>'Default Rankings Import'!D87</f>
        <v>NYG</v>
      </c>
      <c r="E88" s="24" t="str">
        <f>IF(LEFT('Default Rankings Import'!E87,1)="D",LEFT('Default Rankings Import'!E87,3),IF(LEFT('Default Rankings Import'!E87,1)="K",LEFT('Default Rankings Import'!E87,1),LEFT('Default Rankings Import'!E87,2)))</f>
        <v>WR</v>
      </c>
    </row>
    <row r="89" spans="2:5" x14ac:dyDescent="0.35">
      <c r="B89" s="12">
        <f t="shared" si="7"/>
        <v>87</v>
      </c>
      <c r="C89" s="23" t="str">
        <f>'Default Rankings Import'!C88</f>
        <v>LeSean McCoy</v>
      </c>
      <c r="D89" s="23" t="str">
        <f>'Default Rankings Import'!D88</f>
        <v>BUF</v>
      </c>
      <c r="E89" s="24" t="str">
        <f>IF(LEFT('Default Rankings Import'!E88,1)="D",LEFT('Default Rankings Import'!E88,3),IF(LEFT('Default Rankings Import'!E88,1)="K",LEFT('Default Rankings Import'!E88,1),LEFT('Default Rankings Import'!E88,2)))</f>
        <v>RB</v>
      </c>
    </row>
    <row r="90" spans="2:5" x14ac:dyDescent="0.35">
      <c r="B90" s="12">
        <f t="shared" si="7"/>
        <v>88</v>
      </c>
      <c r="C90" s="23" t="str">
        <f>'Default Rankings Import'!C89</f>
        <v>Christian Kirk</v>
      </c>
      <c r="D90" s="23" t="str">
        <f>'Default Rankings Import'!D89</f>
        <v>ARI</v>
      </c>
      <c r="E90" s="24" t="str">
        <f>IF(LEFT('Default Rankings Import'!E89,1)="D",LEFT('Default Rankings Import'!E89,3),IF(LEFT('Default Rankings Import'!E89,1)="K",LEFT('Default Rankings Import'!E89,1),LEFT('Default Rankings Import'!E89,2)))</f>
        <v>WR</v>
      </c>
    </row>
    <row r="91" spans="2:5" x14ac:dyDescent="0.35">
      <c r="B91" s="12">
        <f t="shared" si="7"/>
        <v>89</v>
      </c>
      <c r="C91" s="23" t="str">
        <f>'Default Rankings Import'!C90</f>
        <v>Jerick McKinnon</v>
      </c>
      <c r="D91" s="23" t="str">
        <f>'Default Rankings Import'!D90</f>
        <v>SF</v>
      </c>
      <c r="E91" s="24" t="str">
        <f>IF(LEFT('Default Rankings Import'!E90,1)="D",LEFT('Default Rankings Import'!E90,3),IF(LEFT('Default Rankings Import'!E90,1)="K",LEFT('Default Rankings Import'!E90,1),LEFT('Default Rankings Import'!E90,2)))</f>
        <v>RB</v>
      </c>
    </row>
    <row r="92" spans="2:5" x14ac:dyDescent="0.35">
      <c r="B92" s="12">
        <f t="shared" si="7"/>
        <v>90</v>
      </c>
      <c r="C92" s="23" t="str">
        <f>'Default Rankings Import'!C91</f>
        <v>David Njoku</v>
      </c>
      <c r="D92" s="23" t="str">
        <f>'Default Rankings Import'!D91</f>
        <v>CLE</v>
      </c>
      <c r="E92" s="24" t="str">
        <f>IF(LEFT('Default Rankings Import'!E91,1)="D",LEFT('Default Rankings Import'!E91,3),IF(LEFT('Default Rankings Import'!E91,1)="K",LEFT('Default Rankings Import'!E91,1),LEFT('Default Rankings Import'!E91,2)))</f>
        <v>TE</v>
      </c>
    </row>
    <row r="93" spans="2:5" x14ac:dyDescent="0.35">
      <c r="B93" s="12">
        <f t="shared" si="7"/>
        <v>91</v>
      </c>
      <c r="C93" s="23" t="str">
        <f>'Default Rankings Import'!C92</f>
        <v>Golden Tate</v>
      </c>
      <c r="D93" s="23" t="str">
        <f>'Default Rankings Import'!D92</f>
        <v>NYG</v>
      </c>
      <c r="E93" s="24" t="str">
        <f>IF(LEFT('Default Rankings Import'!E92,1)="D",LEFT('Default Rankings Import'!E92,3),IF(LEFT('Default Rankings Import'!E92,1)="K",LEFT('Default Rankings Import'!E92,1),LEFT('Default Rankings Import'!E92,2)))</f>
        <v>WR</v>
      </c>
    </row>
    <row r="94" spans="2:5" x14ac:dyDescent="0.35">
      <c r="B94" s="12">
        <f t="shared" si="7"/>
        <v>92</v>
      </c>
      <c r="C94" s="23" t="str">
        <f>'Default Rankings Import'!C93</f>
        <v>Jameis Winston</v>
      </c>
      <c r="D94" s="23" t="str">
        <f>'Default Rankings Import'!D93</f>
        <v>TB</v>
      </c>
      <c r="E94" s="24" t="str">
        <f>IF(LEFT('Default Rankings Import'!E93,1)="D",LEFT('Default Rankings Import'!E93,3),IF(LEFT('Default Rankings Import'!E93,1)="K",LEFT('Default Rankings Import'!E93,1),LEFT('Default Rankings Import'!E93,2)))</f>
        <v>QB</v>
      </c>
    </row>
    <row r="95" spans="2:5" x14ac:dyDescent="0.35">
      <c r="B95" s="12">
        <f t="shared" si="7"/>
        <v>93</v>
      </c>
      <c r="C95" s="23" t="str">
        <f>'Default Rankings Import'!C94</f>
        <v>Royce Freeman</v>
      </c>
      <c r="D95" s="23" t="str">
        <f>'Default Rankings Import'!D94</f>
        <v>DEN</v>
      </c>
      <c r="E95" s="24" t="str">
        <f>IF(LEFT('Default Rankings Import'!E94,1)="D",LEFT('Default Rankings Import'!E94,3),IF(LEFT('Default Rankings Import'!E94,1)="K",LEFT('Default Rankings Import'!E94,1),LEFT('Default Rankings Import'!E94,2)))</f>
        <v>RB</v>
      </c>
    </row>
    <row r="96" spans="2:5" x14ac:dyDescent="0.35">
      <c r="B96" s="12">
        <f t="shared" si="7"/>
        <v>94</v>
      </c>
      <c r="C96" s="23" t="str">
        <f>'Default Rankings Import'!C95</f>
        <v>David Montgomery</v>
      </c>
      <c r="D96" s="23" t="str">
        <f>'Default Rankings Import'!D95</f>
        <v>CHI</v>
      </c>
      <c r="E96" s="24" t="str">
        <f>IF(LEFT('Default Rankings Import'!E95,1)="D",LEFT('Default Rankings Import'!E95,3),IF(LEFT('Default Rankings Import'!E95,1)="K",LEFT('Default Rankings Import'!E95,1),LEFT('Default Rankings Import'!E95,2)))</f>
        <v>RB</v>
      </c>
    </row>
    <row r="97" spans="2:5" x14ac:dyDescent="0.35">
      <c r="B97" s="12">
        <f t="shared" si="7"/>
        <v>95</v>
      </c>
      <c r="C97" s="23" t="str">
        <f>'Default Rankings Import'!C96</f>
        <v>Jared Goff</v>
      </c>
      <c r="D97" s="23" t="str">
        <f>'Default Rankings Import'!D96</f>
        <v>LAR</v>
      </c>
      <c r="E97" s="24" t="str">
        <f>IF(LEFT('Default Rankings Import'!E96,1)="D",LEFT('Default Rankings Import'!E96,3),IF(LEFT('Default Rankings Import'!E96,1)="K",LEFT('Default Rankings Import'!E96,1),LEFT('Default Rankings Import'!E96,2)))</f>
        <v>QB</v>
      </c>
    </row>
    <row r="98" spans="2:5" x14ac:dyDescent="0.35">
      <c r="B98" s="12">
        <f t="shared" si="7"/>
        <v>96</v>
      </c>
      <c r="C98" s="23" t="str">
        <f>'Default Rankings Import'!C97</f>
        <v>Carson Wentz</v>
      </c>
      <c r="D98" s="23" t="str">
        <f>'Default Rankings Import'!D97</f>
        <v>PHI</v>
      </c>
      <c r="E98" s="24" t="str">
        <f>IF(LEFT('Default Rankings Import'!E97,1)="D",LEFT('Default Rankings Import'!E97,3),IF(LEFT('Default Rankings Import'!E97,1)="K",LEFT('Default Rankings Import'!E97,1),LEFT('Default Rankings Import'!E97,2)))</f>
        <v>QB</v>
      </c>
    </row>
    <row r="99" spans="2:5" x14ac:dyDescent="0.35">
      <c r="B99" s="12">
        <f t="shared" si="7"/>
        <v>97</v>
      </c>
      <c r="C99" s="23" t="str">
        <f>'Default Rankings Import'!C98</f>
        <v>Dede Westbrook</v>
      </c>
      <c r="D99" s="23" t="str">
        <f>'Default Rankings Import'!D98</f>
        <v>JAC</v>
      </c>
      <c r="E99" s="24" t="str">
        <f>IF(LEFT('Default Rankings Import'!E98,1)="D",LEFT('Default Rankings Import'!E98,3),IF(LEFT('Default Rankings Import'!E98,1)="K",LEFT('Default Rankings Import'!E98,1),LEFT('Default Rankings Import'!E98,2)))</f>
        <v>WR</v>
      </c>
    </row>
    <row r="100" spans="2:5" x14ac:dyDescent="0.35">
      <c r="B100" s="12">
        <f t="shared" si="7"/>
        <v>98</v>
      </c>
      <c r="C100" s="23" t="str">
        <f>'Default Rankings Import'!C99</f>
        <v>Ben Roethlisberger</v>
      </c>
      <c r="D100" s="23" t="str">
        <f>'Default Rankings Import'!D99</f>
        <v>PIT</v>
      </c>
      <c r="E100" s="24" t="str">
        <f>IF(LEFT('Default Rankings Import'!E99,1)="D",LEFT('Default Rankings Import'!E99,3),IF(LEFT('Default Rankings Import'!E99,1)="K",LEFT('Default Rankings Import'!E99,1),LEFT('Default Rankings Import'!E99,2)))</f>
        <v>QB</v>
      </c>
    </row>
    <row r="101" spans="2:5" x14ac:dyDescent="0.35">
      <c r="B101" s="12">
        <f t="shared" si="7"/>
        <v>99</v>
      </c>
      <c r="C101" s="23" t="str">
        <f>'Default Rankings Import'!C100</f>
        <v>Curtis Samuel</v>
      </c>
      <c r="D101" s="23" t="str">
        <f>'Default Rankings Import'!D100</f>
        <v>CAR</v>
      </c>
      <c r="E101" s="24" t="str">
        <f>IF(LEFT('Default Rankings Import'!E100,1)="D",LEFT('Default Rankings Import'!E100,3),IF(LEFT('Default Rankings Import'!E100,1)="K",LEFT('Default Rankings Import'!E100,1),LEFT('Default Rankings Import'!E100,2)))</f>
        <v>WR</v>
      </c>
    </row>
    <row r="102" spans="2:5" x14ac:dyDescent="0.35">
      <c r="B102" s="12">
        <f t="shared" si="7"/>
        <v>100</v>
      </c>
      <c r="C102" s="23" t="str">
        <f>'Default Rankings Import'!C101</f>
        <v>Anthony Miller</v>
      </c>
      <c r="D102" s="23" t="str">
        <f>'Default Rankings Import'!D101</f>
        <v>CHI</v>
      </c>
      <c r="E102" s="24" t="str">
        <f>IF(LEFT('Default Rankings Import'!E101,1)="D",LEFT('Default Rankings Import'!E101,3),IF(LEFT('Default Rankings Import'!E101,1)="K",LEFT('Default Rankings Import'!E101,1),LEFT('Default Rankings Import'!E101,2)))</f>
        <v>WR</v>
      </c>
    </row>
    <row r="103" spans="2:5" x14ac:dyDescent="0.35">
      <c r="B103" s="12">
        <f t="shared" si="7"/>
        <v>101</v>
      </c>
      <c r="C103" s="23" t="str">
        <f>'Default Rankings Import'!C102</f>
        <v>Larry Fitzgerald</v>
      </c>
      <c r="D103" s="23" t="str">
        <f>'Default Rankings Import'!D102</f>
        <v>ARI</v>
      </c>
      <c r="E103" s="24" t="str">
        <f>IF(LEFT('Default Rankings Import'!E102,1)="D",LEFT('Default Rankings Import'!E102,3),IF(LEFT('Default Rankings Import'!E102,1)="K",LEFT('Default Rankings Import'!E102,1),LEFT('Default Rankings Import'!E102,2)))</f>
        <v>WR</v>
      </c>
    </row>
    <row r="104" spans="2:5" x14ac:dyDescent="0.35">
      <c r="B104" s="12">
        <f t="shared" si="7"/>
        <v>102</v>
      </c>
      <c r="C104" s="23" t="str">
        <f>'Default Rankings Import'!C103</f>
        <v>Philip Rivers</v>
      </c>
      <c r="D104" s="23" t="str">
        <f>'Default Rankings Import'!D103</f>
        <v>LAC</v>
      </c>
      <c r="E104" s="24" t="str">
        <f>IF(LEFT('Default Rankings Import'!E103,1)="D",LEFT('Default Rankings Import'!E103,3),IF(LEFT('Default Rankings Import'!E103,1)="K",LEFT('Default Rankings Import'!E103,1),LEFT('Default Rankings Import'!E103,2)))</f>
        <v>QB</v>
      </c>
    </row>
    <row r="105" spans="2:5" x14ac:dyDescent="0.35">
      <c r="B105" s="12">
        <f t="shared" si="7"/>
        <v>103</v>
      </c>
      <c r="C105" s="23" t="str">
        <f>'Default Rankings Import'!C104</f>
        <v>Keke Coutee</v>
      </c>
      <c r="D105" s="23" t="str">
        <f>'Default Rankings Import'!D104</f>
        <v>HOU</v>
      </c>
      <c r="E105" s="24" t="str">
        <f>IF(LEFT('Default Rankings Import'!E104,1)="D",LEFT('Default Rankings Import'!E104,3),IF(LEFT('Default Rankings Import'!E104,1)="K",LEFT('Default Rankings Import'!E104,1),LEFT('Default Rankings Import'!E104,2)))</f>
        <v>WR</v>
      </c>
    </row>
    <row r="106" spans="2:5" x14ac:dyDescent="0.35">
      <c r="B106" s="12">
        <f t="shared" si="7"/>
        <v>104</v>
      </c>
      <c r="C106" s="23" t="str">
        <f>'Default Rankings Import'!C105</f>
        <v>Robert Foster</v>
      </c>
      <c r="D106" s="23" t="str">
        <f>'Default Rankings Import'!D105</f>
        <v>BUF</v>
      </c>
      <c r="E106" s="24" t="str">
        <f>IF(LEFT('Default Rankings Import'!E105,1)="D",LEFT('Default Rankings Import'!E105,3),IF(LEFT('Default Rankings Import'!E105,1)="K",LEFT('Default Rankings Import'!E105,1),LEFT('Default Rankings Import'!E105,2)))</f>
        <v>WR</v>
      </c>
    </row>
    <row r="107" spans="2:5" x14ac:dyDescent="0.35">
      <c r="B107" s="12">
        <f t="shared" si="7"/>
        <v>105</v>
      </c>
      <c r="C107" s="23" t="str">
        <f>'Default Rankings Import'!C106</f>
        <v>Dak Prescott</v>
      </c>
      <c r="D107" s="23" t="str">
        <f>'Default Rankings Import'!D106</f>
        <v>DAL</v>
      </c>
      <c r="E107" s="24" t="str">
        <f>IF(LEFT('Default Rankings Import'!E106,1)="D",LEFT('Default Rankings Import'!E106,3),IF(LEFT('Default Rankings Import'!E106,1)="K",LEFT('Default Rankings Import'!E106,1),LEFT('Default Rankings Import'!E106,2)))</f>
        <v>QB</v>
      </c>
    </row>
    <row r="108" spans="2:5" x14ac:dyDescent="0.35">
      <c r="B108" s="12">
        <f t="shared" si="7"/>
        <v>106</v>
      </c>
      <c r="C108" s="23" t="str">
        <f>'Default Rankings Import'!C107</f>
        <v>Ronald Jones II</v>
      </c>
      <c r="D108" s="23" t="str">
        <f>'Default Rankings Import'!D107</f>
        <v>TB</v>
      </c>
      <c r="E108" s="24" t="str">
        <f>IF(LEFT('Default Rankings Import'!E107,1)="D",LEFT('Default Rankings Import'!E107,3),IF(LEFT('Default Rankings Import'!E107,1)="K",LEFT('Default Rankings Import'!E107,1),LEFT('Default Rankings Import'!E107,2)))</f>
        <v>RB</v>
      </c>
    </row>
    <row r="109" spans="2:5" x14ac:dyDescent="0.35">
      <c r="B109" s="12">
        <f t="shared" si="7"/>
        <v>107</v>
      </c>
      <c r="C109" s="23" t="str">
        <f>'Default Rankings Import'!C108</f>
        <v>Mitch Trubisky</v>
      </c>
      <c r="D109" s="23" t="str">
        <f>'Default Rankings Import'!D108</f>
        <v>CHI</v>
      </c>
      <c r="E109" s="24" t="str">
        <f>IF(LEFT('Default Rankings Import'!E108,1)="D",LEFT('Default Rankings Import'!E108,3),IF(LEFT('Default Rankings Import'!E108,1)="K",LEFT('Default Rankings Import'!E108,1),LEFT('Default Rankings Import'!E108,2)))</f>
        <v>QB</v>
      </c>
    </row>
    <row r="110" spans="2:5" x14ac:dyDescent="0.35">
      <c r="B110" s="12">
        <f t="shared" si="7"/>
        <v>108</v>
      </c>
      <c r="C110" s="23" t="str">
        <f>'Default Rankings Import'!C109</f>
        <v>Dion Lewis</v>
      </c>
      <c r="D110" s="23" t="str">
        <f>'Default Rankings Import'!D109</f>
        <v>TEN</v>
      </c>
      <c r="E110" s="24" t="str">
        <f>IF(LEFT('Default Rankings Import'!E109,1)="D",LEFT('Default Rankings Import'!E109,3),IF(LEFT('Default Rankings Import'!E109,1)="K",LEFT('Default Rankings Import'!E109,1),LEFT('Default Rankings Import'!E109,2)))</f>
        <v>RB</v>
      </c>
    </row>
    <row r="111" spans="2:5" x14ac:dyDescent="0.35">
      <c r="B111" s="12">
        <f t="shared" si="7"/>
        <v>109</v>
      </c>
      <c r="C111" s="23" t="str">
        <f>'Default Rankings Import'!C110</f>
        <v>Lamar Jackson</v>
      </c>
      <c r="D111" s="23" t="str">
        <f>'Default Rankings Import'!D110</f>
        <v>BAL</v>
      </c>
      <c r="E111" s="24" t="str">
        <f>IF(LEFT('Default Rankings Import'!E110,1)="D",LEFT('Default Rankings Import'!E110,3),IF(LEFT('Default Rankings Import'!E110,1)="K",LEFT('Default Rankings Import'!E110,1),LEFT('Default Rankings Import'!E110,2)))</f>
        <v>QB</v>
      </c>
    </row>
    <row r="112" spans="2:5" x14ac:dyDescent="0.35">
      <c r="B112" s="12">
        <f t="shared" si="7"/>
        <v>110</v>
      </c>
      <c r="C112" s="23" t="str">
        <f>'Default Rankings Import'!C111</f>
        <v>Matt Breida</v>
      </c>
      <c r="D112" s="23" t="str">
        <f>'Default Rankings Import'!D111</f>
        <v>SF</v>
      </c>
      <c r="E112" s="24" t="str">
        <f>IF(LEFT('Default Rankings Import'!E111,1)="D",LEFT('Default Rankings Import'!E111,3),IF(LEFT('Default Rankings Import'!E111,1)="K",LEFT('Default Rankings Import'!E111,1),LEFT('Default Rankings Import'!E111,2)))</f>
        <v>RB</v>
      </c>
    </row>
    <row r="113" spans="2:5" x14ac:dyDescent="0.35">
      <c r="B113" s="12">
        <f t="shared" si="7"/>
        <v>111</v>
      </c>
      <c r="C113" s="23" t="str">
        <f>'Default Rankings Import'!C112</f>
        <v>Michael Gallup</v>
      </c>
      <c r="D113" s="23" t="str">
        <f>'Default Rankings Import'!D112</f>
        <v>DAL</v>
      </c>
      <c r="E113" s="24" t="str">
        <f>IF(LEFT('Default Rankings Import'!E112,1)="D",LEFT('Default Rankings Import'!E112,3),IF(LEFT('Default Rankings Import'!E112,1)="K",LEFT('Default Rankings Import'!E112,1),LEFT('Default Rankings Import'!E112,2)))</f>
        <v>WR</v>
      </c>
    </row>
    <row r="114" spans="2:5" x14ac:dyDescent="0.35">
      <c r="B114" s="12">
        <f t="shared" si="7"/>
        <v>112</v>
      </c>
      <c r="C114" s="23" t="str">
        <f>'Default Rankings Import'!C113</f>
        <v>Ito Smith</v>
      </c>
      <c r="D114" s="23" t="str">
        <f>'Default Rankings Import'!D113</f>
        <v>ATL</v>
      </c>
      <c r="E114" s="24" t="str">
        <f>IF(LEFT('Default Rankings Import'!E113,1)="D",LEFT('Default Rankings Import'!E113,3),IF(LEFT('Default Rankings Import'!E113,1)="K",LEFT('Default Rankings Import'!E113,1),LEFT('Default Rankings Import'!E113,2)))</f>
        <v>RB</v>
      </c>
    </row>
    <row r="115" spans="2:5" x14ac:dyDescent="0.35">
      <c r="B115" s="12">
        <f t="shared" si="7"/>
        <v>113</v>
      </c>
      <c r="C115" s="23" t="str">
        <f>'Default Rankings Import'!C114</f>
        <v>Delanie Walker</v>
      </c>
      <c r="D115" s="23" t="str">
        <f>'Default Rankings Import'!D114</f>
        <v>TEN</v>
      </c>
      <c r="E115" s="24" t="str">
        <f>IF(LEFT('Default Rankings Import'!E114,1)="D",LEFT('Default Rankings Import'!E114,3),IF(LEFT('Default Rankings Import'!E114,1)="K",LEFT('Default Rankings Import'!E114,1),LEFT('Default Rankings Import'!E114,2)))</f>
        <v>TE</v>
      </c>
    </row>
    <row r="116" spans="2:5" x14ac:dyDescent="0.35">
      <c r="B116" s="12">
        <f t="shared" si="7"/>
        <v>114</v>
      </c>
      <c r="C116" s="23" t="str">
        <f>'Default Rankings Import'!C115</f>
        <v>Chris Herndon IV</v>
      </c>
      <c r="D116" s="23" t="str">
        <f>'Default Rankings Import'!D115</f>
        <v>NYJ</v>
      </c>
      <c r="E116" s="24" t="str">
        <f>IF(LEFT('Default Rankings Import'!E115,1)="D",LEFT('Default Rankings Import'!E115,3),IF(LEFT('Default Rankings Import'!E115,1)="K",LEFT('Default Rankings Import'!E115,1),LEFT('Default Rankings Import'!E115,2)))</f>
        <v>TE</v>
      </c>
    </row>
    <row r="117" spans="2:5" x14ac:dyDescent="0.35">
      <c r="B117" s="12">
        <f t="shared" si="7"/>
        <v>115</v>
      </c>
      <c r="C117" s="23" t="str">
        <f>'Default Rankings Import'!C116</f>
        <v>DeSean Jackson</v>
      </c>
      <c r="D117" s="23" t="str">
        <f>'Default Rankings Import'!D116</f>
        <v>PHI</v>
      </c>
      <c r="E117" s="24" t="str">
        <f>IF(LEFT('Default Rankings Import'!E116,1)="D",LEFT('Default Rankings Import'!E116,3),IF(LEFT('Default Rankings Import'!E116,1)="K",LEFT('Default Rankings Import'!E116,1),LEFT('Default Rankings Import'!E116,2)))</f>
        <v>WR</v>
      </c>
    </row>
    <row r="118" spans="2:5" x14ac:dyDescent="0.35">
      <c r="B118" s="12">
        <f t="shared" si="7"/>
        <v>116</v>
      </c>
      <c r="C118" s="23" t="str">
        <f>'Default Rankings Import'!C117</f>
        <v>Austin Hooper</v>
      </c>
      <c r="D118" s="23" t="str">
        <f>'Default Rankings Import'!D117</f>
        <v>ATL</v>
      </c>
      <c r="E118" s="24" t="str">
        <f>IF(LEFT('Default Rankings Import'!E117,1)="D",LEFT('Default Rankings Import'!E117,3),IF(LEFT('Default Rankings Import'!E117,1)="K",LEFT('Default Rankings Import'!E117,1),LEFT('Default Rankings Import'!E117,2)))</f>
        <v>TE</v>
      </c>
    </row>
    <row r="119" spans="2:5" x14ac:dyDescent="0.35">
      <c r="B119" s="12">
        <f t="shared" si="7"/>
        <v>117</v>
      </c>
      <c r="C119" s="23" t="str">
        <f>'Default Rankings Import'!C118</f>
        <v>Trey Burton</v>
      </c>
      <c r="D119" s="23" t="str">
        <f>'Default Rankings Import'!D118</f>
        <v>CHI</v>
      </c>
      <c r="E119" s="24" t="str">
        <f>IF(LEFT('Default Rankings Import'!E118,1)="D",LEFT('Default Rankings Import'!E118,3),IF(LEFT('Default Rankings Import'!E118,1)="K",LEFT('Default Rankings Import'!E118,1),LEFT('Default Rankings Import'!E118,2)))</f>
        <v>TE</v>
      </c>
    </row>
    <row r="120" spans="2:5" x14ac:dyDescent="0.35">
      <c r="B120" s="12">
        <f t="shared" si="7"/>
        <v>118</v>
      </c>
      <c r="C120" s="23" t="str">
        <f>'Default Rankings Import'!C119</f>
        <v>Geronimo Allison</v>
      </c>
      <c r="D120" s="23" t="str">
        <f>'Default Rankings Import'!D119</f>
        <v>GB</v>
      </c>
      <c r="E120" s="24" t="str">
        <f>IF(LEFT('Default Rankings Import'!E119,1)="D",LEFT('Default Rankings Import'!E119,3),IF(LEFT('Default Rankings Import'!E119,1)="K",LEFT('Default Rankings Import'!E119,1),LEFT('Default Rankings Import'!E119,2)))</f>
        <v>WR</v>
      </c>
    </row>
    <row r="121" spans="2:5" x14ac:dyDescent="0.35">
      <c r="B121" s="12">
        <f t="shared" si="7"/>
        <v>119</v>
      </c>
      <c r="C121" s="23" t="str">
        <f>'Default Rankings Import'!C120</f>
        <v>Nyheim Hines</v>
      </c>
      <c r="D121" s="23" t="str">
        <f>'Default Rankings Import'!D120</f>
        <v>IND</v>
      </c>
      <c r="E121" s="24" t="str">
        <f>IF(LEFT('Default Rankings Import'!E120,1)="D",LEFT('Default Rankings Import'!E120,3),IF(LEFT('Default Rankings Import'!E120,1)="K",LEFT('Default Rankings Import'!E120,1),LEFT('Default Rankings Import'!E120,2)))</f>
        <v>RB</v>
      </c>
    </row>
    <row r="122" spans="2:5" x14ac:dyDescent="0.35">
      <c r="B122" s="12">
        <f t="shared" si="7"/>
        <v>120</v>
      </c>
      <c r="C122" s="23" t="str">
        <f>'Default Rankings Import'!C121</f>
        <v>John Brown</v>
      </c>
      <c r="D122" s="23" t="str">
        <f>'Default Rankings Import'!D121</f>
        <v>BUF</v>
      </c>
      <c r="E122" s="24" t="str">
        <f>IF(LEFT('Default Rankings Import'!E121,1)="D",LEFT('Default Rankings Import'!E121,3),IF(LEFT('Default Rankings Import'!E121,1)="K",LEFT('Default Rankings Import'!E121,1),LEFT('Default Rankings Import'!E121,2)))</f>
        <v>WR</v>
      </c>
    </row>
    <row r="123" spans="2:5" x14ac:dyDescent="0.35">
      <c r="B123" s="12">
        <f t="shared" si="7"/>
        <v>121</v>
      </c>
      <c r="C123" s="23" t="str">
        <f>'Default Rankings Import'!C122</f>
        <v>Josh Allen</v>
      </c>
      <c r="D123" s="23" t="str">
        <f>'Default Rankings Import'!D122</f>
        <v>BUF</v>
      </c>
      <c r="E123" s="24" t="str">
        <f>IF(LEFT('Default Rankings Import'!E122,1)="D",LEFT('Default Rankings Import'!E122,3),IF(LEFT('Default Rankings Import'!E122,1)="K",LEFT('Default Rankings Import'!E122,1),LEFT('Default Rankings Import'!E122,2)))</f>
        <v>QB</v>
      </c>
    </row>
    <row r="124" spans="2:5" x14ac:dyDescent="0.35">
      <c r="B124" s="12">
        <f t="shared" si="7"/>
        <v>122</v>
      </c>
      <c r="C124" s="23" t="str">
        <f>'Default Rankings Import'!C123</f>
        <v>Tom Brady</v>
      </c>
      <c r="D124" s="23" t="str">
        <f>'Default Rankings Import'!D123</f>
        <v>NE</v>
      </c>
      <c r="E124" s="24" t="str">
        <f>IF(LEFT('Default Rankings Import'!E123,1)="D",LEFT('Default Rankings Import'!E123,3),IF(LEFT('Default Rankings Import'!E123,1)="K",LEFT('Default Rankings Import'!E123,1),LEFT('Default Rankings Import'!E123,2)))</f>
        <v>QB</v>
      </c>
    </row>
    <row r="125" spans="2:5" x14ac:dyDescent="0.35">
      <c r="B125" s="12">
        <f t="shared" si="7"/>
        <v>123</v>
      </c>
      <c r="C125" s="23" t="str">
        <f>'Default Rankings Import'!C124</f>
        <v>Jimmy Garoppolo</v>
      </c>
      <c r="D125" s="23" t="str">
        <f>'Default Rankings Import'!D124</f>
        <v>SF</v>
      </c>
      <c r="E125" s="24" t="str">
        <f>IF(LEFT('Default Rankings Import'!E124,1)="D",LEFT('Default Rankings Import'!E124,3),IF(LEFT('Default Rankings Import'!E124,1)="K",LEFT('Default Rankings Import'!E124,1),LEFT('Default Rankings Import'!E124,2)))</f>
        <v>QB</v>
      </c>
    </row>
    <row r="126" spans="2:5" x14ac:dyDescent="0.35">
      <c r="B126" s="12">
        <f t="shared" si="7"/>
        <v>124</v>
      </c>
      <c r="C126" s="23" t="str">
        <f>'Default Rankings Import'!C125</f>
        <v>Kyler Murray</v>
      </c>
      <c r="D126" s="23" t="str">
        <f>'Default Rankings Import'!D125</f>
        <v>ARI</v>
      </c>
      <c r="E126" s="24" t="str">
        <f>IF(LEFT('Default Rankings Import'!E125,1)="D",LEFT('Default Rankings Import'!E125,3),IF(LEFT('Default Rankings Import'!E125,1)="K",LEFT('Default Rankings Import'!E125,1),LEFT('Default Rankings Import'!E125,2)))</f>
        <v>QB</v>
      </c>
    </row>
    <row r="127" spans="2:5" x14ac:dyDescent="0.35">
      <c r="B127" s="12">
        <f t="shared" si="7"/>
        <v>125</v>
      </c>
      <c r="C127" s="23" t="str">
        <f>'Default Rankings Import'!C126</f>
        <v>James Washington</v>
      </c>
      <c r="D127" s="23" t="str">
        <f>'Default Rankings Import'!D126</f>
        <v>PIT</v>
      </c>
      <c r="E127" s="24" t="str">
        <f>IF(LEFT('Default Rankings Import'!E126,1)="D",LEFT('Default Rankings Import'!E126,3),IF(LEFT('Default Rankings Import'!E126,1)="K",LEFT('Default Rankings Import'!E126,1),LEFT('Default Rankings Import'!E126,2)))</f>
        <v>WR</v>
      </c>
    </row>
    <row r="128" spans="2:5" x14ac:dyDescent="0.35">
      <c r="B128" s="12">
        <f t="shared" si="7"/>
        <v>126</v>
      </c>
      <c r="C128" s="23" t="str">
        <f>'Default Rankings Import'!C127</f>
        <v>Kenny Stills</v>
      </c>
      <c r="D128" s="23" t="str">
        <f>'Default Rankings Import'!D127</f>
        <v>MIA</v>
      </c>
      <c r="E128" s="24" t="str">
        <f>IF(LEFT('Default Rankings Import'!E127,1)="D",LEFT('Default Rankings Import'!E127,3),IF(LEFT('Default Rankings Import'!E127,1)="K",LEFT('Default Rankings Import'!E127,1),LEFT('Default Rankings Import'!E127,2)))</f>
        <v>WR</v>
      </c>
    </row>
    <row r="129" spans="2:5" x14ac:dyDescent="0.35">
      <c r="B129" s="12">
        <f t="shared" si="7"/>
        <v>127</v>
      </c>
      <c r="C129" s="23" t="str">
        <f>'Default Rankings Import'!C128</f>
        <v>Emmanuel Sanders</v>
      </c>
      <c r="D129" s="23" t="str">
        <f>'Default Rankings Import'!D128</f>
        <v>DEN</v>
      </c>
      <c r="E129" s="24" t="str">
        <f>IF(LEFT('Default Rankings Import'!E128,1)="D",LEFT('Default Rankings Import'!E128,3),IF(LEFT('Default Rankings Import'!E128,1)="K",LEFT('Default Rankings Import'!E128,1),LEFT('Default Rankings Import'!E128,2)))</f>
        <v>WR</v>
      </c>
    </row>
    <row r="130" spans="2:5" x14ac:dyDescent="0.35">
      <c r="B130" s="12">
        <f t="shared" si="7"/>
        <v>128</v>
      </c>
      <c r="C130" s="23" t="str">
        <f>'Default Rankings Import'!C129</f>
        <v>Vance McDonald</v>
      </c>
      <c r="D130" s="23" t="str">
        <f>'Default Rankings Import'!D129</f>
        <v>PIT</v>
      </c>
      <c r="E130" s="24" t="str">
        <f>IF(LEFT('Default Rankings Import'!E129,1)="D",LEFT('Default Rankings Import'!E129,3),IF(LEFT('Default Rankings Import'!E129,1)="K",LEFT('Default Rankings Import'!E129,1),LEFT('Default Rankings Import'!E129,2)))</f>
        <v>TE</v>
      </c>
    </row>
    <row r="131" spans="2:5" x14ac:dyDescent="0.35">
      <c r="B131" s="12">
        <f t="shared" si="7"/>
        <v>129</v>
      </c>
      <c r="C131" s="23" t="str">
        <f>'Default Rankings Import'!C130</f>
        <v>Kirk Cousins</v>
      </c>
      <c r="D131" s="23" t="str">
        <f>'Default Rankings Import'!D130</f>
        <v>MIN</v>
      </c>
      <c r="E131" s="24" t="str">
        <f>IF(LEFT('Default Rankings Import'!E130,1)="D",LEFT('Default Rankings Import'!E130,3),IF(LEFT('Default Rankings Import'!E130,1)="K",LEFT('Default Rankings Import'!E130,1),LEFT('Default Rankings Import'!E130,2)))</f>
        <v>QB</v>
      </c>
    </row>
    <row r="132" spans="2:5" x14ac:dyDescent="0.35">
      <c r="B132" s="12">
        <f t="shared" si="7"/>
        <v>130</v>
      </c>
      <c r="C132" s="23" t="str">
        <f>'Default Rankings Import'!C131</f>
        <v>Austin Ekeler</v>
      </c>
      <c r="D132" s="23" t="str">
        <f>'Default Rankings Import'!D131</f>
        <v>LAC</v>
      </c>
      <c r="E132" s="24" t="str">
        <f>IF(LEFT('Default Rankings Import'!E131,1)="D",LEFT('Default Rankings Import'!E131,3),IF(LEFT('Default Rankings Import'!E131,1)="K",LEFT('Default Rankings Import'!E131,1),LEFT('Default Rankings Import'!E131,2)))</f>
        <v>RB</v>
      </c>
    </row>
    <row r="133" spans="2:5" x14ac:dyDescent="0.35">
      <c r="B133" s="12">
        <f t="shared" ref="B133:B196" si="10">B132+1</f>
        <v>131</v>
      </c>
      <c r="C133" s="23" t="str">
        <f>'Default Rankings Import'!C132</f>
        <v>Carlos Hyde</v>
      </c>
      <c r="D133" s="23" t="str">
        <f>'Default Rankings Import'!D132</f>
        <v>KC</v>
      </c>
      <c r="E133" s="24" t="str">
        <f>IF(LEFT('Default Rankings Import'!E132,1)="D",LEFT('Default Rankings Import'!E132,3),IF(LEFT('Default Rankings Import'!E132,1)="K",LEFT('Default Rankings Import'!E132,1),LEFT('Default Rankings Import'!E132,2)))</f>
        <v>RB</v>
      </c>
    </row>
    <row r="134" spans="2:5" x14ac:dyDescent="0.35">
      <c r="B134" s="12">
        <f t="shared" si="10"/>
        <v>132</v>
      </c>
      <c r="C134" s="23" t="str">
        <f>'Default Rankings Import'!C133</f>
        <v>Devin Funchess</v>
      </c>
      <c r="D134" s="23" t="str">
        <f>'Default Rankings Import'!D133</f>
        <v>IND</v>
      </c>
      <c r="E134" s="24" t="str">
        <f>IF(LEFT('Default Rankings Import'!E133,1)="D",LEFT('Default Rankings Import'!E133,3),IF(LEFT('Default Rankings Import'!E133,1)="K",LEFT('Default Rankings Import'!E133,1),LEFT('Default Rankings Import'!E133,2)))</f>
        <v>WR</v>
      </c>
    </row>
    <row r="135" spans="2:5" x14ac:dyDescent="0.35">
      <c r="B135" s="12">
        <f t="shared" si="10"/>
        <v>133</v>
      </c>
      <c r="C135" s="23" t="str">
        <f>'Default Rankings Import'!C134</f>
        <v>Kareem Hunt</v>
      </c>
      <c r="D135" s="23" t="str">
        <f>'Default Rankings Import'!D134</f>
        <v>CLE</v>
      </c>
      <c r="E135" s="24" t="str">
        <f>IF(LEFT('Default Rankings Import'!E134,1)="D",LEFT('Default Rankings Import'!E134,3),IF(LEFT('Default Rankings Import'!E134,1)="K",LEFT('Default Rankings Import'!E134,1),LEFT('Default Rankings Import'!E134,2)))</f>
        <v>RB</v>
      </c>
    </row>
    <row r="136" spans="2:5" x14ac:dyDescent="0.35">
      <c r="B136" s="12">
        <f t="shared" si="10"/>
        <v>134</v>
      </c>
      <c r="C136" s="23" t="str">
        <f>'Default Rankings Import'!C135</f>
        <v>D'Onta Foreman</v>
      </c>
      <c r="D136" s="23" t="str">
        <f>'Default Rankings Import'!D135</f>
        <v>HOU</v>
      </c>
      <c r="E136" s="24" t="str">
        <f>IF(LEFT('Default Rankings Import'!E135,1)="D",LEFT('Default Rankings Import'!E135,3),IF(LEFT('Default Rankings Import'!E135,1)="K",LEFT('Default Rankings Import'!E135,1),LEFT('Default Rankings Import'!E135,2)))</f>
        <v>RB</v>
      </c>
    </row>
    <row r="137" spans="2:5" x14ac:dyDescent="0.35">
      <c r="B137" s="12">
        <f t="shared" si="10"/>
        <v>135</v>
      </c>
      <c r="C137" s="23" t="str">
        <f>'Default Rankings Import'!C136</f>
        <v>Marquise Goodwin</v>
      </c>
      <c r="D137" s="23" t="str">
        <f>'Default Rankings Import'!D136</f>
        <v>SF</v>
      </c>
      <c r="E137" s="24" t="str">
        <f>IF(LEFT('Default Rankings Import'!E136,1)="D",LEFT('Default Rankings Import'!E136,3),IF(LEFT('Default Rankings Import'!E136,1)="K",LEFT('Default Rankings Import'!E136,1),LEFT('Default Rankings Import'!E136,2)))</f>
        <v>WR</v>
      </c>
    </row>
    <row r="138" spans="2:5" x14ac:dyDescent="0.35">
      <c r="B138" s="12">
        <f t="shared" si="10"/>
        <v>136</v>
      </c>
      <c r="C138" s="23" t="str">
        <f>'Default Rankings Import'!C137</f>
        <v>Peyton Barber</v>
      </c>
      <c r="D138" s="23" t="str">
        <f>'Default Rankings Import'!D137</f>
        <v>TB</v>
      </c>
      <c r="E138" s="24" t="str">
        <f>IF(LEFT('Default Rankings Import'!E137,1)="D",LEFT('Default Rankings Import'!E137,3),IF(LEFT('Default Rankings Import'!E137,1)="K",LEFT('Default Rankings Import'!E137,1),LEFT('Default Rankings Import'!E137,2)))</f>
        <v>RB</v>
      </c>
    </row>
    <row r="139" spans="2:5" x14ac:dyDescent="0.35">
      <c r="B139" s="12">
        <f t="shared" si="10"/>
        <v>137</v>
      </c>
      <c r="C139" s="23" t="str">
        <f>'Default Rankings Import'!C138</f>
        <v>Jack Doyle</v>
      </c>
      <c r="D139" s="23" t="str">
        <f>'Default Rankings Import'!D138</f>
        <v>IND</v>
      </c>
      <c r="E139" s="24" t="str">
        <f>IF(LEFT('Default Rankings Import'!E138,1)="D",LEFT('Default Rankings Import'!E138,3),IF(LEFT('Default Rankings Import'!E138,1)="K",LEFT('Default Rankings Import'!E138,1),LEFT('Default Rankings Import'!E138,2)))</f>
        <v>TE</v>
      </c>
    </row>
    <row r="140" spans="2:5" x14ac:dyDescent="0.35">
      <c r="B140" s="12">
        <f t="shared" si="10"/>
        <v>138</v>
      </c>
      <c r="C140" s="23" t="str">
        <f>'Default Rankings Import'!C139</f>
        <v>DaeSean Hamilton</v>
      </c>
      <c r="D140" s="23" t="str">
        <f>'Default Rankings Import'!D139</f>
        <v>DEN</v>
      </c>
      <c r="E140" s="24" t="str">
        <f>IF(LEFT('Default Rankings Import'!E139,1)="D",LEFT('Default Rankings Import'!E139,3),IF(LEFT('Default Rankings Import'!E139,1)="K",LEFT('Default Rankings Import'!E139,1),LEFT('Default Rankings Import'!E139,2)))</f>
        <v>WR</v>
      </c>
    </row>
    <row r="141" spans="2:5" x14ac:dyDescent="0.35">
      <c r="B141" s="12">
        <f t="shared" si="10"/>
        <v>139</v>
      </c>
      <c r="C141" s="23" t="str">
        <f>'Default Rankings Import'!C140</f>
        <v>Adrian Peterson</v>
      </c>
      <c r="D141" s="23" t="str">
        <f>'Default Rankings Import'!D140</f>
        <v>WAS</v>
      </c>
      <c r="E141" s="24" t="str">
        <f>IF(LEFT('Default Rankings Import'!E140,1)="D",LEFT('Default Rankings Import'!E140,3),IF(LEFT('Default Rankings Import'!E140,1)="K",LEFT('Default Rankings Import'!E140,1),LEFT('Default Rankings Import'!E140,2)))</f>
        <v>RB</v>
      </c>
    </row>
    <row r="142" spans="2:5" x14ac:dyDescent="0.35">
      <c r="B142" s="12">
        <f t="shared" si="10"/>
        <v>140</v>
      </c>
      <c r="C142" s="23" t="str">
        <f>'Default Rankings Import'!C141</f>
        <v>Jordan Reed</v>
      </c>
      <c r="D142" s="23" t="str">
        <f>'Default Rankings Import'!D141</f>
        <v>WAS</v>
      </c>
      <c r="E142" s="24" t="str">
        <f>IF(LEFT('Default Rankings Import'!E141,1)="D",LEFT('Default Rankings Import'!E141,3),IF(LEFT('Default Rankings Import'!E141,1)="K",LEFT('Default Rankings Import'!E141,1),LEFT('Default Rankings Import'!E141,2)))</f>
        <v>TE</v>
      </c>
    </row>
    <row r="143" spans="2:5" x14ac:dyDescent="0.35">
      <c r="B143" s="12">
        <f t="shared" si="10"/>
        <v>141</v>
      </c>
      <c r="C143" s="23" t="str">
        <f>'Default Rankings Import'!C142</f>
        <v>Miles Sanders</v>
      </c>
      <c r="D143" s="23" t="str">
        <f>'Default Rankings Import'!D142</f>
        <v>PHI</v>
      </c>
      <c r="E143" s="24" t="str">
        <f>IF(LEFT('Default Rankings Import'!E142,1)="D",LEFT('Default Rankings Import'!E142,3),IF(LEFT('Default Rankings Import'!E142,1)="K",LEFT('Default Rankings Import'!E142,1),LEFT('Default Rankings Import'!E142,2)))</f>
        <v>RB</v>
      </c>
    </row>
    <row r="144" spans="2:5" x14ac:dyDescent="0.35">
      <c r="B144" s="12">
        <f t="shared" si="10"/>
        <v>142</v>
      </c>
      <c r="C144" s="23" t="str">
        <f>'Default Rankings Import'!C143</f>
        <v>Greg Olsen</v>
      </c>
      <c r="D144" s="23" t="str">
        <f>'Default Rankings Import'!D143</f>
        <v>CAR</v>
      </c>
      <c r="E144" s="24" t="str">
        <f>IF(LEFT('Default Rankings Import'!E143,1)="D",LEFT('Default Rankings Import'!E143,3),IF(LEFT('Default Rankings Import'!E143,1)="K",LEFT('Default Rankings Import'!E143,1),LEFT('Default Rankings Import'!E143,2)))</f>
        <v>TE</v>
      </c>
    </row>
    <row r="145" spans="2:5" x14ac:dyDescent="0.35">
      <c r="B145" s="12">
        <f t="shared" si="10"/>
        <v>143</v>
      </c>
      <c r="C145" s="23" t="str">
        <f>'Default Rankings Import'!C144</f>
        <v>Marquez Valdes-Scantling</v>
      </c>
      <c r="D145" s="23" t="str">
        <f>'Default Rankings Import'!D144</f>
        <v>GB</v>
      </c>
      <c r="E145" s="24" t="str">
        <f>IF(LEFT('Default Rankings Import'!E144,1)="D",LEFT('Default Rankings Import'!E144,3),IF(LEFT('Default Rankings Import'!E144,1)="K",LEFT('Default Rankings Import'!E144,1),LEFT('Default Rankings Import'!E144,2)))</f>
        <v>WR</v>
      </c>
    </row>
    <row r="146" spans="2:5" x14ac:dyDescent="0.35">
      <c r="B146" s="12">
        <f t="shared" si="10"/>
        <v>144</v>
      </c>
      <c r="C146" s="23" t="str">
        <f>'Default Rankings Import'!C145</f>
        <v>Jamison Crowder</v>
      </c>
      <c r="D146" s="23" t="str">
        <f>'Default Rankings Import'!D145</f>
        <v>NYJ</v>
      </c>
      <c r="E146" s="24" t="str">
        <f>IF(LEFT('Default Rankings Import'!E145,1)="D",LEFT('Default Rankings Import'!E145,3),IF(LEFT('Default Rankings Import'!E145,1)="K",LEFT('Default Rankings Import'!E145,1),LEFT('Default Rankings Import'!E145,2)))</f>
        <v>WR</v>
      </c>
    </row>
    <row r="147" spans="2:5" x14ac:dyDescent="0.35">
      <c r="B147" s="12">
        <f t="shared" si="10"/>
        <v>145</v>
      </c>
      <c r="C147" s="23" t="str">
        <f>'Default Rankings Import'!C146</f>
        <v>Adam Humphries</v>
      </c>
      <c r="D147" s="23" t="str">
        <f>'Default Rankings Import'!D146</f>
        <v>TEN</v>
      </c>
      <c r="E147" s="24" t="str">
        <f>IF(LEFT('Default Rankings Import'!E146,1)="D",LEFT('Default Rankings Import'!E146,3),IF(LEFT('Default Rankings Import'!E146,1)="K",LEFT('Default Rankings Import'!E146,1),LEFT('Default Rankings Import'!E146,2)))</f>
        <v>WR</v>
      </c>
    </row>
    <row r="148" spans="2:5" x14ac:dyDescent="0.35">
      <c r="B148" s="12">
        <f t="shared" si="10"/>
        <v>146</v>
      </c>
      <c r="C148" s="23" t="str">
        <f>'Default Rankings Import'!C147</f>
        <v>N'Keal Harry</v>
      </c>
      <c r="D148" s="23" t="str">
        <f>'Default Rankings Import'!D147</f>
        <v>NE</v>
      </c>
      <c r="E148" s="24" t="str">
        <f>IF(LEFT('Default Rankings Import'!E147,1)="D",LEFT('Default Rankings Import'!E147,3),IF(LEFT('Default Rankings Import'!E147,1)="K",LEFT('Default Rankings Import'!E147,1),LEFT('Default Rankings Import'!E147,2)))</f>
        <v>WR</v>
      </c>
    </row>
    <row r="149" spans="2:5" x14ac:dyDescent="0.35">
      <c r="B149" s="12">
        <f t="shared" si="10"/>
        <v>147</v>
      </c>
      <c r="C149" s="23" t="str">
        <f>'Default Rankings Import'!C148</f>
        <v>Jamaal Williams</v>
      </c>
      <c r="D149" s="23" t="str">
        <f>'Default Rankings Import'!D148</f>
        <v>GB</v>
      </c>
      <c r="E149" s="24" t="str">
        <f>IF(LEFT('Default Rankings Import'!E148,1)="D",LEFT('Default Rankings Import'!E148,3),IF(LEFT('Default Rankings Import'!E148,1)="K",LEFT('Default Rankings Import'!E148,1),LEFT('Default Rankings Import'!E148,2)))</f>
        <v>RB</v>
      </c>
    </row>
    <row r="150" spans="2:5" x14ac:dyDescent="0.35">
      <c r="B150" s="12">
        <f t="shared" si="10"/>
        <v>148</v>
      </c>
      <c r="C150" s="23" t="str">
        <f>'Default Rankings Import'!C149</f>
        <v>Tyrell Williams</v>
      </c>
      <c r="D150" s="23" t="str">
        <f>'Default Rankings Import'!D149</f>
        <v>OAK</v>
      </c>
      <c r="E150" s="24" t="str">
        <f>IF(LEFT('Default Rankings Import'!E149,1)="D",LEFT('Default Rankings Import'!E149,3),IF(LEFT('Default Rankings Import'!E149,1)="K",LEFT('Default Rankings Import'!E149,1),LEFT('Default Rankings Import'!E149,2)))</f>
        <v>WR</v>
      </c>
    </row>
    <row r="151" spans="2:5" x14ac:dyDescent="0.35">
      <c r="B151" s="12">
        <f t="shared" si="10"/>
        <v>149</v>
      </c>
      <c r="C151" s="23" t="str">
        <f>'Default Rankings Import'!C150</f>
        <v>Duke Johnson</v>
      </c>
      <c r="D151" s="23" t="str">
        <f>'Default Rankings Import'!D150</f>
        <v>CLE</v>
      </c>
      <c r="E151" s="24" t="str">
        <f>IF(LEFT('Default Rankings Import'!E150,1)="D",LEFT('Default Rankings Import'!E150,3),IF(LEFT('Default Rankings Import'!E150,1)="K",LEFT('Default Rankings Import'!E150,1),LEFT('Default Rankings Import'!E150,2)))</f>
        <v>RB</v>
      </c>
    </row>
    <row r="152" spans="2:5" x14ac:dyDescent="0.35">
      <c r="B152" s="12">
        <f t="shared" si="10"/>
        <v>150</v>
      </c>
      <c r="C152" s="23" t="str">
        <f>'Default Rankings Import'!C151</f>
        <v>Kyle Rudolph</v>
      </c>
      <c r="D152" s="23" t="str">
        <f>'Default Rankings Import'!D151</f>
        <v>MIN</v>
      </c>
      <c r="E152" s="24" t="str">
        <f>IF(LEFT('Default Rankings Import'!E151,1)="D",LEFT('Default Rankings Import'!E151,3),IF(LEFT('Default Rankings Import'!E151,1)="K",LEFT('Default Rankings Import'!E151,1),LEFT('Default Rankings Import'!E151,2)))</f>
        <v>TE</v>
      </c>
    </row>
    <row r="153" spans="2:5" x14ac:dyDescent="0.35">
      <c r="B153" s="12">
        <f t="shared" si="10"/>
        <v>151</v>
      </c>
      <c r="C153" s="23" t="str">
        <f>'Default Rankings Import'!C152</f>
        <v>Derek Carr</v>
      </c>
      <c r="D153" s="23" t="str">
        <f>'Default Rankings Import'!D152</f>
        <v>OAK</v>
      </c>
      <c r="E153" s="24" t="str">
        <f>IF(LEFT('Default Rankings Import'!E152,1)="D",LEFT('Default Rankings Import'!E152,3),IF(LEFT('Default Rankings Import'!E152,1)="K",LEFT('Default Rankings Import'!E152,1),LEFT('Default Rankings Import'!E152,2)))</f>
        <v>QB</v>
      </c>
    </row>
    <row r="154" spans="2:5" x14ac:dyDescent="0.35">
      <c r="B154" s="12">
        <f t="shared" si="10"/>
        <v>152</v>
      </c>
      <c r="C154" s="23" t="str">
        <f>'Default Rankings Import'!C153</f>
        <v>Sam Darnold</v>
      </c>
      <c r="D154" s="23" t="str">
        <f>'Default Rankings Import'!D153</f>
        <v>NYJ</v>
      </c>
      <c r="E154" s="24" t="str">
        <f>IF(LEFT('Default Rankings Import'!E153,1)="D",LEFT('Default Rankings Import'!E153,3),IF(LEFT('Default Rankings Import'!E153,1)="K",LEFT('Default Rankings Import'!E153,1),LEFT('Default Rankings Import'!E153,2)))</f>
        <v>QB</v>
      </c>
    </row>
    <row r="155" spans="2:5" x14ac:dyDescent="0.35">
      <c r="B155" s="12">
        <f t="shared" si="10"/>
        <v>153</v>
      </c>
      <c r="C155" s="23" t="str">
        <f>'Default Rankings Import'!C154</f>
        <v>Jimmy Graham</v>
      </c>
      <c r="D155" s="23" t="str">
        <f>'Default Rankings Import'!D154</f>
        <v>GB</v>
      </c>
      <c r="E155" s="24" t="str">
        <f>IF(LEFT('Default Rankings Import'!E154,1)="D",LEFT('Default Rankings Import'!E154,3),IF(LEFT('Default Rankings Import'!E154,1)="K",LEFT('Default Rankings Import'!E154,1),LEFT('Default Rankings Import'!E154,2)))</f>
        <v>TE</v>
      </c>
    </row>
    <row r="156" spans="2:5" x14ac:dyDescent="0.35">
      <c r="B156" s="12">
        <f t="shared" si="10"/>
        <v>154</v>
      </c>
      <c r="C156" s="23" t="str">
        <f>'Default Rankings Import'!C155</f>
        <v>C.J. Anderson</v>
      </c>
      <c r="D156" s="23" t="str">
        <f>'Default Rankings Import'!D155</f>
        <v>DET</v>
      </c>
      <c r="E156" s="24" t="str">
        <f>IF(LEFT('Default Rankings Import'!E155,1)="D",LEFT('Default Rankings Import'!E155,3),IF(LEFT('Default Rankings Import'!E155,1)="K",LEFT('Default Rankings Import'!E155,1),LEFT('Default Rankings Import'!E155,2)))</f>
        <v>RB</v>
      </c>
    </row>
    <row r="157" spans="2:5" x14ac:dyDescent="0.35">
      <c r="B157" s="12">
        <f t="shared" si="10"/>
        <v>155</v>
      </c>
      <c r="C157" s="23" t="str">
        <f>'Default Rankings Import'!C156</f>
        <v>Kalen Ballage</v>
      </c>
      <c r="D157" s="23" t="str">
        <f>'Default Rankings Import'!D156</f>
        <v>MIA</v>
      </c>
      <c r="E157" s="24" t="str">
        <f>IF(LEFT('Default Rankings Import'!E156,1)="D",LEFT('Default Rankings Import'!E156,3),IF(LEFT('Default Rankings Import'!E156,1)="K",LEFT('Default Rankings Import'!E156,1),LEFT('Default Rankings Import'!E156,2)))</f>
        <v>RB</v>
      </c>
    </row>
    <row r="158" spans="2:5" x14ac:dyDescent="0.35">
      <c r="B158" s="12">
        <f t="shared" si="10"/>
        <v>156</v>
      </c>
      <c r="C158" s="23" t="str">
        <f>'Default Rankings Import'!C157</f>
        <v>Mike Davis</v>
      </c>
      <c r="D158" s="23" t="str">
        <f>'Default Rankings Import'!D157</f>
        <v>CHI</v>
      </c>
      <c r="E158" s="24" t="str">
        <f>IF(LEFT('Default Rankings Import'!E157,1)="D",LEFT('Default Rankings Import'!E157,3),IF(LEFT('Default Rankings Import'!E157,1)="K",LEFT('Default Rankings Import'!E157,1),LEFT('Default Rankings Import'!E157,2)))</f>
        <v>RB</v>
      </c>
    </row>
    <row r="159" spans="2:5" x14ac:dyDescent="0.35">
      <c r="B159" s="12">
        <f t="shared" si="10"/>
        <v>157</v>
      </c>
      <c r="C159" s="23" t="str">
        <f>'Default Rankings Import'!C158</f>
        <v>Matthew Stafford</v>
      </c>
      <c r="D159" s="23" t="str">
        <f>'Default Rankings Import'!D158</f>
        <v>DET</v>
      </c>
      <c r="E159" s="24" t="str">
        <f>IF(LEFT('Default Rankings Import'!E158,1)="D",LEFT('Default Rankings Import'!E158,3),IF(LEFT('Default Rankings Import'!E158,1)="K",LEFT('Default Rankings Import'!E158,1),LEFT('Default Rankings Import'!E158,2)))</f>
        <v>QB</v>
      </c>
    </row>
    <row r="160" spans="2:5" x14ac:dyDescent="0.35">
      <c r="B160" s="12">
        <f t="shared" si="10"/>
        <v>158</v>
      </c>
      <c r="C160" s="23" t="str">
        <f>'Default Rankings Import'!C159</f>
        <v>Donte Moncrief</v>
      </c>
      <c r="D160" s="23" t="str">
        <f>'Default Rankings Import'!D159</f>
        <v>PIT</v>
      </c>
      <c r="E160" s="24" t="str">
        <f>IF(LEFT('Default Rankings Import'!E159,1)="D",LEFT('Default Rankings Import'!E159,3),IF(LEFT('Default Rankings Import'!E159,1)="K",LEFT('Default Rankings Import'!E159,1),LEFT('Default Rankings Import'!E159,2)))</f>
        <v>WR</v>
      </c>
    </row>
    <row r="161" spans="2:5" x14ac:dyDescent="0.35">
      <c r="B161" s="12">
        <f t="shared" si="10"/>
        <v>159</v>
      </c>
      <c r="C161" s="23" t="str">
        <f>'Default Rankings Import'!C160</f>
        <v>Quincy Enunwa</v>
      </c>
      <c r="D161" s="23" t="str">
        <f>'Default Rankings Import'!D160</f>
        <v>NYJ</v>
      </c>
      <c r="E161" s="24" t="str">
        <f>IF(LEFT('Default Rankings Import'!E160,1)="D",LEFT('Default Rankings Import'!E160,3),IF(LEFT('Default Rankings Import'!E160,1)="K",LEFT('Default Rankings Import'!E160,1),LEFT('Default Rankings Import'!E160,2)))</f>
        <v>WR</v>
      </c>
    </row>
    <row r="162" spans="2:5" x14ac:dyDescent="0.35">
      <c r="B162" s="12">
        <f t="shared" si="10"/>
        <v>160</v>
      </c>
      <c r="C162" s="23" t="str">
        <f>'Default Rankings Import'!C161</f>
        <v>D.K. Metcalf</v>
      </c>
      <c r="D162" s="23" t="str">
        <f>'Default Rankings Import'!D161</f>
        <v>SEA</v>
      </c>
      <c r="E162" s="24" t="str">
        <f>IF(LEFT('Default Rankings Import'!E161,1)="D",LEFT('Default Rankings Import'!E161,3),IF(LEFT('Default Rankings Import'!E161,1)="K",LEFT('Default Rankings Import'!E161,1),LEFT('Default Rankings Import'!E161,2)))</f>
        <v>WR</v>
      </c>
    </row>
    <row r="163" spans="2:5" x14ac:dyDescent="0.35">
      <c r="B163" s="12">
        <f t="shared" si="10"/>
        <v>161</v>
      </c>
      <c r="C163" s="23" t="str">
        <f>'Default Rankings Import'!C162</f>
        <v>Andy Dalton</v>
      </c>
      <c r="D163" s="23" t="str">
        <f>'Default Rankings Import'!D162</f>
        <v>CIN</v>
      </c>
      <c r="E163" s="24" t="str">
        <f>IF(LEFT('Default Rankings Import'!E162,1)="D",LEFT('Default Rankings Import'!E162,3),IF(LEFT('Default Rankings Import'!E162,1)="K",LEFT('Default Rankings Import'!E162,1),LEFT('Default Rankings Import'!E162,2)))</f>
        <v>QB</v>
      </c>
    </row>
    <row r="164" spans="2:5" x14ac:dyDescent="0.35">
      <c r="B164" s="12">
        <f t="shared" si="10"/>
        <v>162</v>
      </c>
      <c r="C164" s="23" t="str">
        <f>'Default Rankings Import'!C163</f>
        <v>Parris Campbell</v>
      </c>
      <c r="D164" s="23" t="str">
        <f>'Default Rankings Import'!D163</f>
        <v>IND</v>
      </c>
      <c r="E164" s="24" t="str">
        <f>IF(LEFT('Default Rankings Import'!E163,1)="D",LEFT('Default Rankings Import'!E163,3),IF(LEFT('Default Rankings Import'!E163,1)="K",LEFT('Default Rankings Import'!E163,1),LEFT('Default Rankings Import'!E163,2)))</f>
        <v>WR</v>
      </c>
    </row>
    <row r="165" spans="2:5" x14ac:dyDescent="0.35">
      <c r="B165" s="12">
        <f t="shared" si="10"/>
        <v>163</v>
      </c>
      <c r="C165" s="23" t="str">
        <f>'Default Rankings Import'!C164</f>
        <v>Tre'Quan Smith</v>
      </c>
      <c r="D165" s="23" t="str">
        <f>'Default Rankings Import'!D164</f>
        <v>NO</v>
      </c>
      <c r="E165" s="24" t="str">
        <f>IF(LEFT('Default Rankings Import'!E164,1)="D",LEFT('Default Rankings Import'!E164,3),IF(LEFT('Default Rankings Import'!E164,1)="K",LEFT('Default Rankings Import'!E164,1),LEFT('Default Rankings Import'!E164,2)))</f>
        <v>WR</v>
      </c>
    </row>
    <row r="166" spans="2:5" x14ac:dyDescent="0.35">
      <c r="B166" s="12">
        <f t="shared" si="10"/>
        <v>164</v>
      </c>
      <c r="C166" s="23" t="str">
        <f>'Default Rankings Import'!C165</f>
        <v>Mohamed Sanu</v>
      </c>
      <c r="D166" s="23" t="str">
        <f>'Default Rankings Import'!D165</f>
        <v>ATL</v>
      </c>
      <c r="E166" s="24" t="str">
        <f>IF(LEFT('Default Rankings Import'!E165,1)="D",LEFT('Default Rankings Import'!E165,3),IF(LEFT('Default Rankings Import'!E165,1)="K",LEFT('Default Rankings Import'!E165,1),LEFT('Default Rankings Import'!E165,2)))</f>
        <v>WR</v>
      </c>
    </row>
    <row r="167" spans="2:5" x14ac:dyDescent="0.35">
      <c r="B167" s="12">
        <f t="shared" si="10"/>
        <v>165</v>
      </c>
      <c r="C167" s="23" t="str">
        <f>'Default Rankings Import'!C166</f>
        <v>Devante Parker</v>
      </c>
      <c r="D167" s="23" t="str">
        <f>'Default Rankings Import'!D166</f>
        <v>MIA</v>
      </c>
      <c r="E167" s="24" t="str">
        <f>IF(LEFT('Default Rankings Import'!E166,1)="D",LEFT('Default Rankings Import'!E166,3),IF(LEFT('Default Rankings Import'!E166,1)="K",LEFT('Default Rankings Import'!E166,1),LEFT('Default Rankings Import'!E166,2)))</f>
        <v>WR</v>
      </c>
    </row>
    <row r="168" spans="2:5" x14ac:dyDescent="0.35">
      <c r="B168" s="12">
        <f t="shared" si="10"/>
        <v>166</v>
      </c>
      <c r="C168" s="23" t="str">
        <f>'Default Rankings Import'!C167</f>
        <v>Chicago (CHI)</v>
      </c>
      <c r="D168" s="23" t="str">
        <f>'Default Rankings Import'!D167</f>
        <v/>
      </c>
      <c r="E168" s="24" t="str">
        <f>IF(LEFT('Default Rankings Import'!E167,1)="D",LEFT('Default Rankings Import'!E167,3),IF(LEFT('Default Rankings Import'!E167,1)="K",LEFT('Default Rankings Import'!E167,1),LEFT('Default Rankings Import'!E167,2)))</f>
        <v>DST</v>
      </c>
    </row>
    <row r="169" spans="2:5" x14ac:dyDescent="0.35">
      <c r="B169" s="12">
        <f t="shared" si="10"/>
        <v>167</v>
      </c>
      <c r="C169" s="23" t="str">
        <f>'Default Rankings Import'!C168</f>
        <v>Mecole Hardman</v>
      </c>
      <c r="D169" s="23" t="str">
        <f>'Default Rankings Import'!D168</f>
        <v>KC</v>
      </c>
      <c r="E169" s="24" t="str">
        <f>IF(LEFT('Default Rankings Import'!E168,1)="D",LEFT('Default Rankings Import'!E168,3),IF(LEFT('Default Rankings Import'!E168,1)="K",LEFT('Default Rankings Import'!E168,1),LEFT('Default Rankings Import'!E168,2)))</f>
        <v>WR</v>
      </c>
    </row>
    <row r="170" spans="2:5" x14ac:dyDescent="0.35">
      <c r="B170" s="12">
        <f t="shared" si="10"/>
        <v>168</v>
      </c>
      <c r="C170" s="23" t="str">
        <f>'Default Rankings Import'!C169</f>
        <v>Kenneth Dixon</v>
      </c>
      <c r="D170" s="23" t="str">
        <f>'Default Rankings Import'!D169</f>
        <v>BAL</v>
      </c>
      <c r="E170" s="24" t="str">
        <f>IF(LEFT('Default Rankings Import'!E169,1)="D",LEFT('Default Rankings Import'!E169,3),IF(LEFT('Default Rankings Import'!E169,1)="K",LEFT('Default Rankings Import'!E169,1),LEFT('Default Rankings Import'!E169,2)))</f>
        <v>RB</v>
      </c>
    </row>
    <row r="171" spans="2:5" x14ac:dyDescent="0.35">
      <c r="B171" s="12">
        <f t="shared" si="10"/>
        <v>169</v>
      </c>
      <c r="C171" s="23" t="str">
        <f>'Default Rankings Import'!C170</f>
        <v>Marcus Mariota</v>
      </c>
      <c r="D171" s="23" t="str">
        <f>'Default Rankings Import'!D170</f>
        <v>TEN</v>
      </c>
      <c r="E171" s="24" t="str">
        <f>IF(LEFT('Default Rankings Import'!E170,1)="D",LEFT('Default Rankings Import'!E170,3),IF(LEFT('Default Rankings Import'!E170,1)="K",LEFT('Default Rankings Import'!E170,1),LEFT('Default Rankings Import'!E170,2)))</f>
        <v>QB</v>
      </c>
    </row>
    <row r="172" spans="2:5" x14ac:dyDescent="0.35">
      <c r="B172" s="12">
        <f t="shared" si="10"/>
        <v>170</v>
      </c>
      <c r="C172" s="23" t="str">
        <f>'Default Rankings Import'!C171</f>
        <v>Chris Thompson</v>
      </c>
      <c r="D172" s="23" t="str">
        <f>'Default Rankings Import'!D171</f>
        <v>WAS</v>
      </c>
      <c r="E172" s="24" t="str">
        <f>IF(LEFT('Default Rankings Import'!E171,1)="D",LEFT('Default Rankings Import'!E171,3),IF(LEFT('Default Rankings Import'!E171,1)="K",LEFT('Default Rankings Import'!E171,1),LEFT('Default Rankings Import'!E171,2)))</f>
        <v>RB</v>
      </c>
    </row>
    <row r="173" spans="2:5" x14ac:dyDescent="0.35">
      <c r="B173" s="12">
        <f t="shared" si="10"/>
        <v>171</v>
      </c>
      <c r="C173" s="23" t="str">
        <f>'Default Rankings Import'!C172</f>
        <v>Marqise Lee</v>
      </c>
      <c r="D173" s="23" t="str">
        <f>'Default Rankings Import'!D172</f>
        <v>JAC</v>
      </c>
      <c r="E173" s="24" t="str">
        <f>IF(LEFT('Default Rankings Import'!E172,1)="D",LEFT('Default Rankings Import'!E172,3),IF(LEFT('Default Rankings Import'!E172,1)="K",LEFT('Default Rankings Import'!E172,1),LEFT('Default Rankings Import'!E172,2)))</f>
        <v>WR</v>
      </c>
    </row>
    <row r="174" spans="2:5" x14ac:dyDescent="0.35">
      <c r="B174" s="12">
        <f t="shared" si="10"/>
        <v>172</v>
      </c>
      <c r="C174" s="23" t="str">
        <f>'Default Rankings Import'!C173</f>
        <v>A.J. Brown</v>
      </c>
      <c r="D174" s="23" t="str">
        <f>'Default Rankings Import'!D173</f>
        <v>TEN</v>
      </c>
      <c r="E174" s="24" t="str">
        <f>IF(LEFT('Default Rankings Import'!E173,1)="D",LEFT('Default Rankings Import'!E173,3),IF(LEFT('Default Rankings Import'!E173,1)="K",LEFT('Default Rankings Import'!E173,1),LEFT('Default Rankings Import'!E173,2)))</f>
        <v>WR</v>
      </c>
    </row>
    <row r="175" spans="2:5" x14ac:dyDescent="0.35">
      <c r="B175" s="12">
        <f t="shared" si="10"/>
        <v>173</v>
      </c>
      <c r="C175" s="23" t="str">
        <f>'Default Rankings Import'!C174</f>
        <v>T.J. Hockenson</v>
      </c>
      <c r="D175" s="23" t="str">
        <f>'Default Rankings Import'!D174</f>
        <v>DET</v>
      </c>
      <c r="E175" s="24" t="str">
        <f>IF(LEFT('Default Rankings Import'!E174,1)="D",LEFT('Default Rankings Import'!E174,3),IF(LEFT('Default Rankings Import'!E174,1)="K",LEFT('Default Rankings Import'!E174,1),LEFT('Default Rankings Import'!E174,2)))</f>
        <v>TE</v>
      </c>
    </row>
    <row r="176" spans="2:5" x14ac:dyDescent="0.35">
      <c r="B176" s="12">
        <f t="shared" si="10"/>
        <v>174</v>
      </c>
      <c r="C176" s="23" t="str">
        <f>'Default Rankings Import'!C175</f>
        <v>Taylor Gabriel</v>
      </c>
      <c r="D176" s="23" t="str">
        <f>'Default Rankings Import'!D175</f>
        <v>CHI</v>
      </c>
      <c r="E176" s="24" t="str">
        <f>IF(LEFT('Default Rankings Import'!E175,1)="D",LEFT('Default Rankings Import'!E175,3),IF(LEFT('Default Rankings Import'!E175,1)="K",LEFT('Default Rankings Import'!E175,1),LEFT('Default Rankings Import'!E175,2)))</f>
        <v>WR</v>
      </c>
    </row>
    <row r="177" spans="2:5" x14ac:dyDescent="0.35">
      <c r="B177" s="12">
        <f t="shared" si="10"/>
        <v>175</v>
      </c>
      <c r="C177" s="23" t="str">
        <f>'Default Rankings Import'!C176</f>
        <v>Albert Wilson</v>
      </c>
      <c r="D177" s="23" t="str">
        <f>'Default Rankings Import'!D176</f>
        <v>MIA</v>
      </c>
      <c r="E177" s="24" t="str">
        <f>IF(LEFT('Default Rankings Import'!E176,1)="D",LEFT('Default Rankings Import'!E176,3),IF(LEFT('Default Rankings Import'!E176,1)="K",LEFT('Default Rankings Import'!E176,1),LEFT('Default Rankings Import'!E176,2)))</f>
        <v>WR</v>
      </c>
    </row>
    <row r="178" spans="2:5" x14ac:dyDescent="0.35">
      <c r="B178" s="12">
        <f t="shared" si="10"/>
        <v>176</v>
      </c>
      <c r="C178" s="23" t="str">
        <f>'Default Rankings Import'!C177</f>
        <v>Rex Burkhead</v>
      </c>
      <c r="D178" s="23" t="str">
        <f>'Default Rankings Import'!D177</f>
        <v>NE</v>
      </c>
      <c r="E178" s="24" t="str">
        <f>IF(LEFT('Default Rankings Import'!E177,1)="D",LEFT('Default Rankings Import'!E177,3),IF(LEFT('Default Rankings Import'!E177,1)="K",LEFT('Default Rankings Import'!E177,1),LEFT('Default Rankings Import'!E177,2)))</f>
        <v>RB</v>
      </c>
    </row>
    <row r="179" spans="2:5" x14ac:dyDescent="0.35">
      <c r="B179" s="12">
        <f t="shared" si="10"/>
        <v>177</v>
      </c>
      <c r="C179" s="23" t="str">
        <f>'Default Rankings Import'!C178</f>
        <v>Jacksonville (JAC)</v>
      </c>
      <c r="D179" s="23" t="str">
        <f>'Default Rankings Import'!D178</f>
        <v/>
      </c>
      <c r="E179" s="24" t="str">
        <f>IF(LEFT('Default Rankings Import'!E178,1)="D",LEFT('Default Rankings Import'!E178,3),IF(LEFT('Default Rankings Import'!E178,1)="K",LEFT('Default Rankings Import'!E178,1),LEFT('Default Rankings Import'!E178,2)))</f>
        <v>DST</v>
      </c>
    </row>
    <row r="180" spans="2:5" x14ac:dyDescent="0.35">
      <c r="B180" s="12">
        <f t="shared" si="10"/>
        <v>178</v>
      </c>
      <c r="C180" s="23" t="str">
        <f>'Default Rankings Import'!C179</f>
        <v>Zay Jones</v>
      </c>
      <c r="D180" s="23" t="str">
        <f>'Default Rankings Import'!D179</f>
        <v>BUF</v>
      </c>
      <c r="E180" s="24" t="str">
        <f>IF(LEFT('Default Rankings Import'!E179,1)="D",LEFT('Default Rankings Import'!E179,3),IF(LEFT('Default Rankings Import'!E179,1)="K",LEFT('Default Rankings Import'!E179,1),LEFT('Default Rankings Import'!E179,2)))</f>
        <v>WR</v>
      </c>
    </row>
    <row r="181" spans="2:5" x14ac:dyDescent="0.35">
      <c r="B181" s="12">
        <f t="shared" si="10"/>
        <v>179</v>
      </c>
      <c r="C181" s="23" t="str">
        <f>'Default Rankings Import'!C180</f>
        <v>Marquise Brown</v>
      </c>
      <c r="D181" s="23" t="str">
        <f>'Default Rankings Import'!D180</f>
        <v>BAL</v>
      </c>
      <c r="E181" s="24" t="str">
        <f>IF(LEFT('Default Rankings Import'!E180,1)="D",LEFT('Default Rankings Import'!E180,3),IF(LEFT('Default Rankings Import'!E180,1)="K",LEFT('Default Rankings Import'!E180,1),LEFT('Default Rankings Import'!E180,2)))</f>
        <v>WR</v>
      </c>
    </row>
    <row r="182" spans="2:5" x14ac:dyDescent="0.35">
      <c r="B182" s="12">
        <f t="shared" si="10"/>
        <v>180</v>
      </c>
      <c r="C182" s="23" t="str">
        <f>'Default Rankings Import'!C181</f>
        <v>Noah Fant</v>
      </c>
      <c r="D182" s="23" t="str">
        <f>'Default Rankings Import'!D181</f>
        <v>DEN</v>
      </c>
      <c r="E182" s="24" t="str">
        <f>IF(LEFT('Default Rankings Import'!E181,1)="D",LEFT('Default Rankings Import'!E181,3),IF(LEFT('Default Rankings Import'!E181,1)="K",LEFT('Default Rankings Import'!E181,1),LEFT('Default Rankings Import'!E181,2)))</f>
        <v>TE</v>
      </c>
    </row>
    <row r="183" spans="2:5" x14ac:dyDescent="0.35">
      <c r="B183" s="12">
        <f t="shared" si="10"/>
        <v>181</v>
      </c>
      <c r="C183" s="23" t="str">
        <f>'Default Rankings Import'!C182</f>
        <v>Los Angeles (LAR)</v>
      </c>
      <c r="D183" s="23" t="str">
        <f>'Default Rankings Import'!D182</f>
        <v/>
      </c>
      <c r="E183" s="24" t="str">
        <f>IF(LEFT('Default Rankings Import'!E182,1)="D",LEFT('Default Rankings Import'!E182,3),IF(LEFT('Default Rankings Import'!E182,1)="K",LEFT('Default Rankings Import'!E182,1),LEFT('Default Rankings Import'!E182,2)))</f>
        <v>DST</v>
      </c>
    </row>
    <row r="184" spans="2:5" x14ac:dyDescent="0.35">
      <c r="B184" s="12">
        <f t="shared" si="10"/>
        <v>182</v>
      </c>
      <c r="C184" s="23" t="str">
        <f>'Default Rankings Import'!C183</f>
        <v>Minnesota (MIN)</v>
      </c>
      <c r="D184" s="23" t="str">
        <f>'Default Rankings Import'!D183</f>
        <v/>
      </c>
      <c r="E184" s="24" t="str">
        <f>IF(LEFT('Default Rankings Import'!E183,1)="D",LEFT('Default Rankings Import'!E183,3),IF(LEFT('Default Rankings Import'!E183,1)="K",LEFT('Default Rankings Import'!E183,1),LEFT('Default Rankings Import'!E183,2)))</f>
        <v>DST</v>
      </c>
    </row>
    <row r="185" spans="2:5" x14ac:dyDescent="0.35">
      <c r="B185" s="12">
        <f t="shared" si="10"/>
        <v>183</v>
      </c>
      <c r="C185" s="23" t="str">
        <f>'Default Rankings Import'!C184</f>
        <v>Baltimore (BAL)</v>
      </c>
      <c r="D185" s="23" t="str">
        <f>'Default Rankings Import'!D184</f>
        <v/>
      </c>
      <c r="E185" s="24" t="str">
        <f>IF(LEFT('Default Rankings Import'!E184,1)="D",LEFT('Default Rankings Import'!E184,3),IF(LEFT('Default Rankings Import'!E184,1)="K",LEFT('Default Rankings Import'!E184,1),LEFT('Default Rankings Import'!E184,2)))</f>
        <v>DST</v>
      </c>
    </row>
    <row r="186" spans="2:5" x14ac:dyDescent="0.35">
      <c r="B186" s="12">
        <f t="shared" si="10"/>
        <v>184</v>
      </c>
      <c r="C186" s="23" t="str">
        <f>'Default Rankings Import'!C185</f>
        <v>Nick Foles</v>
      </c>
      <c r="D186" s="23" t="str">
        <f>'Default Rankings Import'!D185</f>
        <v>JAC</v>
      </c>
      <c r="E186" s="24" t="str">
        <f>IF(LEFT('Default Rankings Import'!E185,1)="D",LEFT('Default Rankings Import'!E185,3),IF(LEFT('Default Rankings Import'!E185,1)="K",LEFT('Default Rankings Import'!E185,1),LEFT('Default Rankings Import'!E185,2)))</f>
        <v>QB</v>
      </c>
    </row>
    <row r="187" spans="2:5" x14ac:dyDescent="0.35">
      <c r="B187" s="12">
        <f t="shared" si="10"/>
        <v>185</v>
      </c>
      <c r="C187" s="23" t="str">
        <f>'Default Rankings Import'!C186</f>
        <v>Darrell Henderson</v>
      </c>
      <c r="D187" s="23" t="str">
        <f>'Default Rankings Import'!D186</f>
        <v>LAR</v>
      </c>
      <c r="E187" s="24" t="str">
        <f>IF(LEFT('Default Rankings Import'!E186,1)="D",LEFT('Default Rankings Import'!E186,3),IF(LEFT('Default Rankings Import'!E186,1)="K",LEFT('Default Rankings Import'!E186,1),LEFT('Default Rankings Import'!E186,2)))</f>
        <v>RB</v>
      </c>
    </row>
    <row r="188" spans="2:5" x14ac:dyDescent="0.35">
      <c r="B188" s="12">
        <f t="shared" si="10"/>
        <v>186</v>
      </c>
      <c r="C188" s="23" t="str">
        <f>'Default Rankings Import'!C187</f>
        <v>David Moore</v>
      </c>
      <c r="D188" s="23" t="str">
        <f>'Default Rankings Import'!D187</f>
        <v>SEA</v>
      </c>
      <c r="E188" s="24" t="str">
        <f>IF(LEFT('Default Rankings Import'!E187,1)="D",LEFT('Default Rankings Import'!E187,3),IF(LEFT('Default Rankings Import'!E187,1)="K",LEFT('Default Rankings Import'!E187,1),LEFT('Default Rankings Import'!E187,2)))</f>
        <v>WR</v>
      </c>
    </row>
    <row r="189" spans="2:5" x14ac:dyDescent="0.35">
      <c r="B189" s="12">
        <f t="shared" si="10"/>
        <v>187</v>
      </c>
      <c r="C189" s="23" t="str">
        <f>'Default Rankings Import'!C188</f>
        <v>Deebo Samuel</v>
      </c>
      <c r="D189" s="23" t="str">
        <f>'Default Rankings Import'!D188</f>
        <v>SF</v>
      </c>
      <c r="E189" s="24" t="str">
        <f>IF(LEFT('Default Rankings Import'!E188,1)="D",LEFT('Default Rankings Import'!E188,3),IF(LEFT('Default Rankings Import'!E188,1)="K",LEFT('Default Rankings Import'!E188,1),LEFT('Default Rankings Import'!E188,2)))</f>
        <v>WR</v>
      </c>
    </row>
    <row r="190" spans="2:5" x14ac:dyDescent="0.35">
      <c r="B190" s="12">
        <f t="shared" si="10"/>
        <v>188</v>
      </c>
      <c r="C190" s="23" t="str">
        <f>'Default Rankings Import'!C189</f>
        <v>Mike Gesicki</v>
      </c>
      <c r="D190" s="23" t="str">
        <f>'Default Rankings Import'!D189</f>
        <v>MIA</v>
      </c>
      <c r="E190" s="24" t="str">
        <f>IF(LEFT('Default Rankings Import'!E189,1)="D",LEFT('Default Rankings Import'!E189,3),IF(LEFT('Default Rankings Import'!E189,1)="K",LEFT('Default Rankings Import'!E189,1),LEFT('Default Rankings Import'!E189,2)))</f>
        <v>TE</v>
      </c>
    </row>
    <row r="191" spans="2:5" x14ac:dyDescent="0.35">
      <c r="B191" s="12">
        <f t="shared" si="10"/>
        <v>189</v>
      </c>
      <c r="C191" s="23" t="str">
        <f>'Default Rankings Import'!C190</f>
        <v>Gus Edwards</v>
      </c>
      <c r="D191" s="23" t="str">
        <f>'Default Rankings Import'!D190</f>
        <v>BAL</v>
      </c>
      <c r="E191" s="24" t="str">
        <f>IF(LEFT('Default Rankings Import'!E190,1)="D",LEFT('Default Rankings Import'!E190,3),IF(LEFT('Default Rankings Import'!E190,1)="K",LEFT('Default Rankings Import'!E190,1),LEFT('Default Rankings Import'!E190,2)))</f>
        <v>RB</v>
      </c>
    </row>
    <row r="192" spans="2:5" x14ac:dyDescent="0.35">
      <c r="B192" s="12">
        <f t="shared" si="10"/>
        <v>190</v>
      </c>
      <c r="C192" s="23" t="str">
        <f>'Default Rankings Import'!C191</f>
        <v>Jaylen Samuels</v>
      </c>
      <c r="D192" s="23" t="str">
        <f>'Default Rankings Import'!D191</f>
        <v>PIT</v>
      </c>
      <c r="E192" s="24" t="str">
        <f>IF(LEFT('Default Rankings Import'!E191,1)="D",LEFT('Default Rankings Import'!E191,3),IF(LEFT('Default Rankings Import'!E191,1)="K",LEFT('Default Rankings Import'!E191,1),LEFT('Default Rankings Import'!E191,2)))</f>
        <v>RB</v>
      </c>
    </row>
    <row r="193" spans="2:5" x14ac:dyDescent="0.35">
      <c r="B193" s="12">
        <f t="shared" si="10"/>
        <v>191</v>
      </c>
      <c r="C193" s="23" t="str">
        <f>'Default Rankings Import'!C192</f>
        <v>Houston (HOU)</v>
      </c>
      <c r="D193" s="23" t="str">
        <f>'Default Rankings Import'!D192</f>
        <v/>
      </c>
      <c r="E193" s="24" t="str">
        <f>IF(LEFT('Default Rankings Import'!E192,1)="D",LEFT('Default Rankings Import'!E192,3),IF(LEFT('Default Rankings Import'!E192,1)="K",LEFT('Default Rankings Import'!E192,1),LEFT('Default Rankings Import'!E192,2)))</f>
        <v>DST</v>
      </c>
    </row>
    <row r="194" spans="2:5" x14ac:dyDescent="0.35">
      <c r="B194" s="12">
        <f t="shared" si="10"/>
        <v>192</v>
      </c>
      <c r="C194" s="23" t="str">
        <f>'Default Rankings Import'!C193</f>
        <v>Antonio Callaway</v>
      </c>
      <c r="D194" s="23" t="str">
        <f>'Default Rankings Import'!D193</f>
        <v>CLE</v>
      </c>
      <c r="E194" s="24" t="str">
        <f>IF(LEFT('Default Rankings Import'!E193,1)="D",LEFT('Default Rankings Import'!E193,3),IF(LEFT('Default Rankings Import'!E193,1)="K",LEFT('Default Rankings Import'!E193,1),LEFT('Default Rankings Import'!E193,2)))</f>
        <v>WR</v>
      </c>
    </row>
    <row r="195" spans="2:5" x14ac:dyDescent="0.35">
      <c r="B195" s="12">
        <f t="shared" si="10"/>
        <v>193</v>
      </c>
      <c r="C195" s="23" t="str">
        <f>'Default Rankings Import'!C194</f>
        <v>Giovani Bernard</v>
      </c>
      <c r="D195" s="23" t="str">
        <f>'Default Rankings Import'!D194</f>
        <v>CIN</v>
      </c>
      <c r="E195" s="24" t="str">
        <f>IF(LEFT('Default Rankings Import'!E194,1)="D",LEFT('Default Rankings Import'!E194,3),IF(LEFT('Default Rankings Import'!E194,1)="K",LEFT('Default Rankings Import'!E194,1),LEFT('Default Rankings Import'!E194,2)))</f>
        <v>RB</v>
      </c>
    </row>
    <row r="196" spans="2:5" x14ac:dyDescent="0.35">
      <c r="B196" s="12">
        <f t="shared" si="10"/>
        <v>194</v>
      </c>
      <c r="C196" s="23" t="str">
        <f>'Default Rankings Import'!C195</f>
        <v>Elijah McGuire</v>
      </c>
      <c r="D196" s="23" t="str">
        <f>'Default Rankings Import'!D195</f>
        <v>NYJ</v>
      </c>
      <c r="E196" s="24" t="str">
        <f>IF(LEFT('Default Rankings Import'!E195,1)="D",LEFT('Default Rankings Import'!E195,3),IF(LEFT('Default Rankings Import'!E195,1)="K",LEFT('Default Rankings Import'!E195,1),LEFT('Default Rankings Import'!E195,2)))</f>
        <v>RB</v>
      </c>
    </row>
    <row r="197" spans="2:5" x14ac:dyDescent="0.35">
      <c r="B197" s="12">
        <f t="shared" ref="B197:B260" si="11">B196+1</f>
        <v>195</v>
      </c>
      <c r="C197" s="23" t="str">
        <f>'Default Rankings Import'!C196</f>
        <v>Mark Andrews</v>
      </c>
      <c r="D197" s="23" t="str">
        <f>'Default Rankings Import'!D196</f>
        <v>BAL</v>
      </c>
      <c r="E197" s="24" t="str">
        <f>IF(LEFT('Default Rankings Import'!E196,1)="D",LEFT('Default Rankings Import'!E196,3),IF(LEFT('Default Rankings Import'!E196,1)="K",LEFT('Default Rankings Import'!E196,1),LEFT('Default Rankings Import'!E196,2)))</f>
        <v>TE</v>
      </c>
    </row>
    <row r="198" spans="2:5" x14ac:dyDescent="0.35">
      <c r="B198" s="12">
        <f t="shared" si="11"/>
        <v>196</v>
      </c>
      <c r="C198" s="23" t="str">
        <f>'Default Rankings Import'!C197</f>
        <v>John Ross</v>
      </c>
      <c r="D198" s="23" t="str">
        <f>'Default Rankings Import'!D197</f>
        <v>CIN</v>
      </c>
      <c r="E198" s="24" t="str">
        <f>IF(LEFT('Default Rankings Import'!E197,1)="D",LEFT('Default Rankings Import'!E197,3),IF(LEFT('Default Rankings Import'!E197,1)="K",LEFT('Default Rankings Import'!E197,1),LEFT('Default Rankings Import'!E197,2)))</f>
        <v>WR</v>
      </c>
    </row>
    <row r="199" spans="2:5" x14ac:dyDescent="0.35">
      <c r="B199" s="12">
        <f t="shared" si="11"/>
        <v>197</v>
      </c>
      <c r="C199" s="23" t="str">
        <f>'Default Rankings Import'!C198</f>
        <v>Cleveland (CLE)</v>
      </c>
      <c r="D199" s="23" t="str">
        <f>'Default Rankings Import'!D198</f>
        <v/>
      </c>
      <c r="E199" s="24" t="str">
        <f>IF(LEFT('Default Rankings Import'!E198,1)="D",LEFT('Default Rankings Import'!E198,3),IF(LEFT('Default Rankings Import'!E198,1)="K",LEFT('Default Rankings Import'!E198,1),LEFT('Default Rankings Import'!E198,2)))</f>
        <v>DST</v>
      </c>
    </row>
    <row r="200" spans="2:5" x14ac:dyDescent="0.35">
      <c r="B200" s="12">
        <f t="shared" si="11"/>
        <v>198</v>
      </c>
      <c r="C200" s="23" t="str">
        <f>'Default Rankings Import'!C199</f>
        <v>Dallas Goedert</v>
      </c>
      <c r="D200" s="23" t="str">
        <f>'Default Rankings Import'!D199</f>
        <v>PHI</v>
      </c>
      <c r="E200" s="24" t="str">
        <f>IF(LEFT('Default Rankings Import'!E199,1)="D",LEFT('Default Rankings Import'!E199,3),IF(LEFT('Default Rankings Import'!E199,1)="K",LEFT('Default Rankings Import'!E199,1),LEFT('Default Rankings Import'!E199,2)))</f>
        <v>TE</v>
      </c>
    </row>
    <row r="201" spans="2:5" x14ac:dyDescent="0.35">
      <c r="B201" s="12">
        <f t="shared" si="11"/>
        <v>199</v>
      </c>
      <c r="C201" s="23" t="str">
        <f>'Default Rankings Import'!C200</f>
        <v>Greg Zuerlein</v>
      </c>
      <c r="D201" s="23" t="str">
        <f>'Default Rankings Import'!D200</f>
        <v>LAR</v>
      </c>
      <c r="E201" s="24" t="str">
        <f>IF(LEFT('Default Rankings Import'!E200,1)="D",LEFT('Default Rankings Import'!E200,3),IF(LEFT('Default Rankings Import'!E200,1)="K",LEFT('Default Rankings Import'!E200,1),LEFT('Default Rankings Import'!E200,2)))</f>
        <v>K</v>
      </c>
    </row>
    <row r="202" spans="2:5" x14ac:dyDescent="0.35">
      <c r="B202" s="12">
        <f t="shared" si="11"/>
        <v>200</v>
      </c>
      <c r="C202" s="23" t="str">
        <f>'Default Rankings Import'!C201</f>
        <v>Los Angeles (LAC)</v>
      </c>
      <c r="D202" s="23" t="str">
        <f>'Default Rankings Import'!D201</f>
        <v/>
      </c>
      <c r="E202" s="24" t="str">
        <f>IF(LEFT('Default Rankings Import'!E201,1)="D",LEFT('Default Rankings Import'!E201,3),IF(LEFT('Default Rankings Import'!E201,1)="K",LEFT('Default Rankings Import'!E201,1),LEFT('Default Rankings Import'!E201,2)))</f>
        <v>DST</v>
      </c>
    </row>
    <row r="203" spans="2:5" x14ac:dyDescent="0.35">
      <c r="B203" s="12">
        <f t="shared" si="11"/>
        <v>201</v>
      </c>
      <c r="C203" s="23" t="str">
        <f>'Default Rankings Import'!C202</f>
        <v>New Orleans (NO)</v>
      </c>
      <c r="D203" s="23" t="str">
        <f>'Default Rankings Import'!D202</f>
        <v/>
      </c>
      <c r="E203" s="24" t="str">
        <f>IF(LEFT('Default Rankings Import'!E202,1)="D",LEFT('Default Rankings Import'!E202,3),IF(LEFT('Default Rankings Import'!E202,1)="K",LEFT('Default Rankings Import'!E202,1),LEFT('Default Rankings Import'!E202,2)))</f>
        <v>DST</v>
      </c>
    </row>
    <row r="204" spans="2:5" x14ac:dyDescent="0.35">
      <c r="B204" s="12">
        <f t="shared" si="11"/>
        <v>202</v>
      </c>
      <c r="C204" s="23" t="str">
        <f>'Default Rankings Import'!C203</f>
        <v>Randall Cobb</v>
      </c>
      <c r="D204" s="23" t="str">
        <f>'Default Rankings Import'!D203</f>
        <v>DAL</v>
      </c>
      <c r="E204" s="24" t="str">
        <f>IF(LEFT('Default Rankings Import'!E203,1)="D",LEFT('Default Rankings Import'!E203,3),IF(LEFT('Default Rankings Import'!E203,1)="K",LEFT('Default Rankings Import'!E203,1),LEFT('Default Rankings Import'!E203,2)))</f>
        <v>WR</v>
      </c>
    </row>
    <row r="205" spans="2:5" x14ac:dyDescent="0.35">
      <c r="B205" s="12">
        <f t="shared" si="11"/>
        <v>203</v>
      </c>
      <c r="C205" s="23" t="str">
        <f>'Default Rankings Import'!C204</f>
        <v>Nelson Agholor</v>
      </c>
      <c r="D205" s="23" t="str">
        <f>'Default Rankings Import'!D204</f>
        <v>PHI</v>
      </c>
      <c r="E205" s="24" t="str">
        <f>IF(LEFT('Default Rankings Import'!E204,1)="D",LEFT('Default Rankings Import'!E204,3),IF(LEFT('Default Rankings Import'!E204,1)="K",LEFT('Default Rankings Import'!E204,1),LEFT('Default Rankings Import'!E204,2)))</f>
        <v>WR</v>
      </c>
    </row>
    <row r="206" spans="2:5" x14ac:dyDescent="0.35">
      <c r="B206" s="12">
        <f t="shared" si="11"/>
        <v>204</v>
      </c>
      <c r="C206" s="23" t="str">
        <f>'Default Rankings Import'!C205</f>
        <v>Frank Gore</v>
      </c>
      <c r="D206" s="23" t="str">
        <f>'Default Rankings Import'!D205</f>
        <v>BUF</v>
      </c>
      <c r="E206" s="24" t="str">
        <f>IF(LEFT('Default Rankings Import'!E205,1)="D",LEFT('Default Rankings Import'!E205,3),IF(LEFT('Default Rankings Import'!E205,1)="K",LEFT('Default Rankings Import'!E205,1),LEFT('Default Rankings Import'!E205,2)))</f>
        <v>RB</v>
      </c>
    </row>
    <row r="207" spans="2:5" x14ac:dyDescent="0.35">
      <c r="B207" s="12">
        <f t="shared" si="11"/>
        <v>205</v>
      </c>
      <c r="C207" s="23" t="str">
        <f>'Default Rankings Import'!C206</f>
        <v>Justin Tucker</v>
      </c>
      <c r="D207" s="23" t="str">
        <f>'Default Rankings Import'!D206</f>
        <v>BAL</v>
      </c>
      <c r="E207" s="24" t="str">
        <f>IF(LEFT('Default Rankings Import'!E206,1)="D",LEFT('Default Rankings Import'!E206,3),IF(LEFT('Default Rankings Import'!E206,1)="K",LEFT('Default Rankings Import'!E206,1),LEFT('Default Rankings Import'!E206,2)))</f>
        <v>K</v>
      </c>
    </row>
    <row r="208" spans="2:5" x14ac:dyDescent="0.35">
      <c r="B208" s="12">
        <f t="shared" si="11"/>
        <v>206</v>
      </c>
      <c r="C208" s="23" t="str">
        <f>'Default Rankings Import'!C207</f>
        <v>Stephen Gostkowski</v>
      </c>
      <c r="D208" s="23" t="str">
        <f>'Default Rankings Import'!D207</f>
        <v>NE</v>
      </c>
      <c r="E208" s="24" t="str">
        <f>IF(LEFT('Default Rankings Import'!E207,1)="D",LEFT('Default Rankings Import'!E207,3),IF(LEFT('Default Rankings Import'!E207,1)="K",LEFT('Default Rankings Import'!E207,1),LEFT('Default Rankings Import'!E207,2)))</f>
        <v>K</v>
      </c>
    </row>
    <row r="209" spans="2:5" x14ac:dyDescent="0.35">
      <c r="B209" s="12">
        <f t="shared" si="11"/>
        <v>207</v>
      </c>
      <c r="C209" s="23" t="str">
        <f>'Default Rankings Import'!C208</f>
        <v>Andy Isabella</v>
      </c>
      <c r="D209" s="23" t="str">
        <f>'Default Rankings Import'!D208</f>
        <v>ARI</v>
      </c>
      <c r="E209" s="24" t="str">
        <f>IF(LEFT('Default Rankings Import'!E208,1)="D",LEFT('Default Rankings Import'!E208,3),IF(LEFT('Default Rankings Import'!E208,1)="K",LEFT('Default Rankings Import'!E208,1),LEFT('Default Rankings Import'!E208,2)))</f>
        <v>WR</v>
      </c>
    </row>
    <row r="210" spans="2:5" x14ac:dyDescent="0.35">
      <c r="B210" s="12">
        <f t="shared" si="11"/>
        <v>208</v>
      </c>
      <c r="C210" s="23" t="str">
        <f>'Default Rankings Import'!C209</f>
        <v>Harrison Butker</v>
      </c>
      <c r="D210" s="23" t="str">
        <f>'Default Rankings Import'!D209</f>
        <v>KC</v>
      </c>
      <c r="E210" s="24" t="str">
        <f>IF(LEFT('Default Rankings Import'!E209,1)="D",LEFT('Default Rankings Import'!E209,3),IF(LEFT('Default Rankings Import'!E209,1)="K",LEFT('Default Rankings Import'!E209,1),LEFT('Default Rankings Import'!E209,2)))</f>
        <v>K</v>
      </c>
    </row>
    <row r="211" spans="2:5" x14ac:dyDescent="0.35">
      <c r="B211" s="12">
        <f t="shared" si="11"/>
        <v>209</v>
      </c>
      <c r="C211" s="23" t="str">
        <f>'Default Rankings Import'!C210</f>
        <v>Denver (DEN)</v>
      </c>
      <c r="D211" s="23" t="str">
        <f>'Default Rankings Import'!D210</f>
        <v/>
      </c>
      <c r="E211" s="24" t="str">
        <f>IF(LEFT('Default Rankings Import'!E210,1)="D",LEFT('Default Rankings Import'!E210,3),IF(LEFT('Default Rankings Import'!E210,1)="K",LEFT('Default Rankings Import'!E210,1),LEFT('Default Rankings Import'!E210,2)))</f>
        <v>DST</v>
      </c>
    </row>
    <row r="212" spans="2:5" x14ac:dyDescent="0.35">
      <c r="B212" s="12">
        <f t="shared" si="11"/>
        <v>210</v>
      </c>
      <c r="C212" s="23" t="str">
        <f>'Default Rankings Import'!C211</f>
        <v>Devin Singletary</v>
      </c>
      <c r="D212" s="23" t="str">
        <f>'Default Rankings Import'!D211</f>
        <v>BUF</v>
      </c>
      <c r="E212" s="24" t="str">
        <f>IF(LEFT('Default Rankings Import'!E211,1)="D",LEFT('Default Rankings Import'!E211,3),IF(LEFT('Default Rankings Import'!E211,1)="K",LEFT('Default Rankings Import'!E211,1),LEFT('Default Rankings Import'!E211,2)))</f>
        <v>RB</v>
      </c>
    </row>
    <row r="213" spans="2:5" x14ac:dyDescent="0.35">
      <c r="B213" s="12">
        <f t="shared" si="11"/>
        <v>211</v>
      </c>
      <c r="C213" s="23" t="str">
        <f>'Default Rankings Import'!C212</f>
        <v>Austin Seferian-Jenkins</v>
      </c>
      <c r="D213" s="23" t="str">
        <f>'Default Rankings Import'!D212</f>
        <v>NE</v>
      </c>
      <c r="E213" s="24" t="str">
        <f>IF(LEFT('Default Rankings Import'!E212,1)="D",LEFT('Default Rankings Import'!E212,3),IF(LEFT('Default Rankings Import'!E212,1)="K",LEFT('Default Rankings Import'!E212,1),LEFT('Default Rankings Import'!E212,2)))</f>
        <v>TE</v>
      </c>
    </row>
    <row r="214" spans="2:5" x14ac:dyDescent="0.35">
      <c r="B214" s="12">
        <f t="shared" si="11"/>
        <v>212</v>
      </c>
      <c r="C214" s="23" t="str">
        <f>'Default Rankings Import'!C213</f>
        <v>Jalen Richard</v>
      </c>
      <c r="D214" s="23" t="str">
        <f>'Default Rankings Import'!D213</f>
        <v>OAK</v>
      </c>
      <c r="E214" s="24" t="str">
        <f>IF(LEFT('Default Rankings Import'!E213,1)="D",LEFT('Default Rankings Import'!E213,3),IF(LEFT('Default Rankings Import'!E213,1)="K",LEFT('Default Rankings Import'!E213,1),LEFT('Default Rankings Import'!E213,2)))</f>
        <v>RB</v>
      </c>
    </row>
    <row r="215" spans="2:5" x14ac:dyDescent="0.35">
      <c r="B215" s="12">
        <f t="shared" si="11"/>
        <v>213</v>
      </c>
      <c r="C215" s="23" t="str">
        <f>'Default Rankings Import'!C214</f>
        <v>Equanimeous St. Brown</v>
      </c>
      <c r="D215" s="23" t="str">
        <f>'Default Rankings Import'!D214</f>
        <v>GB</v>
      </c>
      <c r="E215" s="24" t="str">
        <f>IF(LEFT('Default Rankings Import'!E214,1)="D",LEFT('Default Rankings Import'!E214,3),IF(LEFT('Default Rankings Import'!E214,1)="K",LEFT('Default Rankings Import'!E214,1),LEFT('Default Rankings Import'!E214,2)))</f>
        <v>WR</v>
      </c>
    </row>
    <row r="216" spans="2:5" x14ac:dyDescent="0.35">
      <c r="B216" s="12">
        <f t="shared" si="11"/>
        <v>214</v>
      </c>
      <c r="C216" s="23" t="str">
        <f>'Default Rankings Import'!C215</f>
        <v>Gerald Everett</v>
      </c>
      <c r="D216" s="23" t="str">
        <f>'Default Rankings Import'!D215</f>
        <v>LAR</v>
      </c>
      <c r="E216" s="24" t="str">
        <f>IF(LEFT('Default Rankings Import'!E215,1)="D",LEFT('Default Rankings Import'!E215,3),IF(LEFT('Default Rankings Import'!E215,1)="K",LEFT('Default Rankings Import'!E215,1),LEFT('Default Rankings Import'!E215,2)))</f>
        <v>TE</v>
      </c>
    </row>
    <row r="217" spans="2:5" x14ac:dyDescent="0.35">
      <c r="B217" s="12">
        <f t="shared" si="11"/>
        <v>215</v>
      </c>
      <c r="C217" s="23" t="str">
        <f>'Default Rankings Import'!C216</f>
        <v>Buffalo (BUF)</v>
      </c>
      <c r="D217" s="23" t="str">
        <f>'Default Rankings Import'!D216</f>
        <v/>
      </c>
      <c r="E217" s="24" t="str">
        <f>IF(LEFT('Default Rankings Import'!E216,1)="D",LEFT('Default Rankings Import'!E216,3),IF(LEFT('Default Rankings Import'!E216,1)="K",LEFT('Default Rankings Import'!E216,1),LEFT('Default Rankings Import'!E216,2)))</f>
        <v>DST</v>
      </c>
    </row>
    <row r="218" spans="2:5" x14ac:dyDescent="0.35">
      <c r="B218" s="12">
        <f t="shared" si="11"/>
        <v>216</v>
      </c>
      <c r="C218" s="23" t="str">
        <f>'Default Rankings Import'!C217</f>
        <v>New England (NE)</v>
      </c>
      <c r="D218" s="23" t="str">
        <f>'Default Rankings Import'!D217</f>
        <v/>
      </c>
      <c r="E218" s="24" t="str">
        <f>IF(LEFT('Default Rankings Import'!E217,1)="D",LEFT('Default Rankings Import'!E217,3),IF(LEFT('Default Rankings Import'!E217,1)="K",LEFT('Default Rankings Import'!E217,1),LEFT('Default Rankings Import'!E217,2)))</f>
        <v>DST</v>
      </c>
    </row>
    <row r="219" spans="2:5" x14ac:dyDescent="0.35">
      <c r="B219" s="12">
        <f t="shared" si="11"/>
        <v>217</v>
      </c>
      <c r="C219" s="23" t="str">
        <f>'Default Rankings Import'!C218</f>
        <v>Tyreek Hill</v>
      </c>
      <c r="D219" s="23" t="str">
        <f>'Default Rankings Import'!D218</f>
        <v>KC</v>
      </c>
      <c r="E219" s="24" t="str">
        <f>IF(LEFT('Default Rankings Import'!E218,1)="D",LEFT('Default Rankings Import'!E218,3),IF(LEFT('Default Rankings Import'!E218,1)="K",LEFT('Default Rankings Import'!E218,1),LEFT('Default Rankings Import'!E218,2)))</f>
        <v>WR</v>
      </c>
    </row>
    <row r="220" spans="2:5" x14ac:dyDescent="0.35">
      <c r="B220" s="12">
        <f t="shared" si="11"/>
        <v>218</v>
      </c>
      <c r="C220" s="23" t="str">
        <f>'Default Rankings Import'!C219</f>
        <v>Joe Flacco</v>
      </c>
      <c r="D220" s="23" t="str">
        <f>'Default Rankings Import'!D219</f>
        <v>DEN</v>
      </c>
      <c r="E220" s="24" t="str">
        <f>IF(LEFT('Default Rankings Import'!E219,1)="D",LEFT('Default Rankings Import'!E219,3),IF(LEFT('Default Rankings Import'!E219,1)="K",LEFT('Default Rankings Import'!E219,1),LEFT('Default Rankings Import'!E219,2)))</f>
        <v>QB</v>
      </c>
    </row>
    <row r="221" spans="2:5" x14ac:dyDescent="0.35">
      <c r="B221" s="12">
        <f t="shared" si="11"/>
        <v>219</v>
      </c>
      <c r="C221" s="23" t="str">
        <f>'Default Rankings Import'!C220</f>
        <v>Wil Lutz</v>
      </c>
      <c r="D221" s="23" t="str">
        <f>'Default Rankings Import'!D220</f>
        <v>NO</v>
      </c>
      <c r="E221" s="24" t="str">
        <f>IF(LEFT('Default Rankings Import'!E220,1)="D",LEFT('Default Rankings Import'!E220,3),IF(LEFT('Default Rankings Import'!E220,1)="K",LEFT('Default Rankings Import'!E220,1),LEFT('Default Rankings Import'!E220,2)))</f>
        <v>K</v>
      </c>
    </row>
    <row r="222" spans="2:5" x14ac:dyDescent="0.35">
      <c r="B222" s="12">
        <f t="shared" si="11"/>
        <v>220</v>
      </c>
      <c r="C222" s="23" t="str">
        <f>'Default Rankings Import'!C221</f>
        <v>Josh Doctson</v>
      </c>
      <c r="D222" s="23" t="str">
        <f>'Default Rankings Import'!D221</f>
        <v>WAS</v>
      </c>
      <c r="E222" s="24" t="str">
        <f>IF(LEFT('Default Rankings Import'!E221,1)="D",LEFT('Default Rankings Import'!E221,3),IF(LEFT('Default Rankings Import'!E221,1)="K",LEFT('Default Rankings Import'!E221,1),LEFT('Default Rankings Import'!E221,2)))</f>
        <v>WR</v>
      </c>
    </row>
    <row r="223" spans="2:5" x14ac:dyDescent="0.35">
      <c r="B223" s="12">
        <f t="shared" si="11"/>
        <v>221</v>
      </c>
      <c r="C223" s="23" t="str">
        <f>'Default Rankings Import'!C222</f>
        <v>D.J. Chark</v>
      </c>
      <c r="D223" s="23" t="str">
        <f>'Default Rankings Import'!D222</f>
        <v>JAC</v>
      </c>
      <c r="E223" s="24" t="str">
        <f>IF(LEFT('Default Rankings Import'!E222,1)="D",LEFT('Default Rankings Import'!E222,3),IF(LEFT('Default Rankings Import'!E222,1)="K",LEFT('Default Rankings Import'!E222,1),LEFT('Default Rankings Import'!E222,2)))</f>
        <v>WR</v>
      </c>
    </row>
    <row r="224" spans="2:5" x14ac:dyDescent="0.35">
      <c r="B224" s="12">
        <f t="shared" si="11"/>
        <v>222</v>
      </c>
      <c r="C224" s="23" t="str">
        <f>'Default Rankings Import'!C223</f>
        <v>Ted Ginn</v>
      </c>
      <c r="D224" s="23" t="str">
        <f>'Default Rankings Import'!D223</f>
        <v>NO</v>
      </c>
      <c r="E224" s="24" t="str">
        <f>IF(LEFT('Default Rankings Import'!E223,1)="D",LEFT('Default Rankings Import'!E223,3),IF(LEFT('Default Rankings Import'!E223,1)="K",LEFT('Default Rankings Import'!E223,1),LEFT('Default Rankings Import'!E223,2)))</f>
        <v>WR</v>
      </c>
    </row>
    <row r="225" spans="2:5" x14ac:dyDescent="0.35">
      <c r="B225" s="12">
        <f t="shared" si="11"/>
        <v>223</v>
      </c>
      <c r="C225" s="23" t="str">
        <f>'Default Rankings Import'!C224</f>
        <v>Dallas (DAL)</v>
      </c>
      <c r="D225" s="23" t="str">
        <f>'Default Rankings Import'!D224</f>
        <v/>
      </c>
      <c r="E225" s="24" t="str">
        <f>IF(LEFT('Default Rankings Import'!E224,1)="D",LEFT('Default Rankings Import'!E224,3),IF(LEFT('Default Rankings Import'!E224,1)="K",LEFT('Default Rankings Import'!E224,1),LEFT('Default Rankings Import'!E224,2)))</f>
        <v>DST</v>
      </c>
    </row>
    <row r="226" spans="2:5" x14ac:dyDescent="0.35">
      <c r="B226" s="12">
        <f t="shared" si="11"/>
        <v>224</v>
      </c>
      <c r="C226" s="23" t="str">
        <f>'Default Rankings Import'!C225</f>
        <v>Damien Harris</v>
      </c>
      <c r="D226" s="23" t="str">
        <f>'Default Rankings Import'!D225</f>
        <v>NE</v>
      </c>
      <c r="E226" s="24" t="str">
        <f>IF(LEFT('Default Rankings Import'!E225,1)="D",LEFT('Default Rankings Import'!E225,3),IF(LEFT('Default Rankings Import'!E225,1)="K",LEFT('Default Rankings Import'!E225,1),LEFT('Default Rankings Import'!E225,2)))</f>
        <v>RB</v>
      </c>
    </row>
    <row r="227" spans="2:5" x14ac:dyDescent="0.35">
      <c r="B227" s="12">
        <f t="shared" si="11"/>
        <v>225</v>
      </c>
      <c r="C227" s="23" t="str">
        <f>'Default Rankings Import'!C226</f>
        <v>Josh Rosen</v>
      </c>
      <c r="D227" s="23" t="str">
        <f>'Default Rankings Import'!D226</f>
        <v>MIA</v>
      </c>
      <c r="E227" s="24" t="str">
        <f>IF(LEFT('Default Rankings Import'!E226,1)="D",LEFT('Default Rankings Import'!E226,3),IF(LEFT('Default Rankings Import'!E226,1)="K",LEFT('Default Rankings Import'!E226,1),LEFT('Default Rankings Import'!E226,2)))</f>
        <v>QB</v>
      </c>
    </row>
    <row r="228" spans="2:5" x14ac:dyDescent="0.35">
      <c r="B228" s="12">
        <f t="shared" si="11"/>
        <v>226</v>
      </c>
      <c r="C228" s="23" t="str">
        <f>'Default Rankings Import'!C227</f>
        <v>Demaryius Thomas</v>
      </c>
      <c r="D228" s="23" t="str">
        <f>'Default Rankings Import'!D227</f>
        <v>NE</v>
      </c>
      <c r="E228" s="24" t="str">
        <f>IF(LEFT('Default Rankings Import'!E227,1)="D",LEFT('Default Rankings Import'!E227,3),IF(LEFT('Default Rankings Import'!E227,1)="K",LEFT('Default Rankings Import'!E227,1),LEFT('Default Rankings Import'!E227,2)))</f>
        <v>WR</v>
      </c>
    </row>
    <row r="229" spans="2:5" x14ac:dyDescent="0.35">
      <c r="B229" s="12">
        <f t="shared" si="11"/>
        <v>227</v>
      </c>
      <c r="C229" s="23" t="str">
        <f>'Default Rankings Import'!C228</f>
        <v>Seattle (SEA)</v>
      </c>
      <c r="D229" s="23" t="str">
        <f>'Default Rankings Import'!D228</f>
        <v/>
      </c>
      <c r="E229" s="24" t="str">
        <f>IF(LEFT('Default Rankings Import'!E228,1)="D",LEFT('Default Rankings Import'!E228,3),IF(LEFT('Default Rankings Import'!E228,1)="K",LEFT('Default Rankings Import'!E228,1),LEFT('Default Rankings Import'!E228,2)))</f>
        <v>DST</v>
      </c>
    </row>
    <row r="230" spans="2:5" x14ac:dyDescent="0.35">
      <c r="B230" s="12">
        <f t="shared" si="11"/>
        <v>228</v>
      </c>
      <c r="C230" s="23" t="str">
        <f>'Default Rankings Import'!C229</f>
        <v>Jay Ajayi</v>
      </c>
      <c r="D230" s="23" t="str">
        <f>'Default Rankings Import'!D229</f>
        <v>FA</v>
      </c>
      <c r="E230" s="24" t="str">
        <f>IF(LEFT('Default Rankings Import'!E229,1)="D",LEFT('Default Rankings Import'!E229,3),IF(LEFT('Default Rankings Import'!E229,1)="K",LEFT('Default Rankings Import'!E229,1),LEFT('Default Rankings Import'!E229,2)))</f>
        <v>RB</v>
      </c>
    </row>
    <row r="231" spans="2:5" x14ac:dyDescent="0.35">
      <c r="B231" s="12">
        <f t="shared" si="11"/>
        <v>229</v>
      </c>
      <c r="C231" s="23" t="str">
        <f>'Default Rankings Import'!C230</f>
        <v>Malcolm Brown</v>
      </c>
      <c r="D231" s="23" t="str">
        <f>'Default Rankings Import'!D230</f>
        <v>LAR</v>
      </c>
      <c r="E231" s="24" t="str">
        <f>IF(LEFT('Default Rankings Import'!E230,1)="D",LEFT('Default Rankings Import'!E230,3),IF(LEFT('Default Rankings Import'!E230,1)="K",LEFT('Default Rankings Import'!E230,1),LEFT('Default Rankings Import'!E230,2)))</f>
        <v>RB</v>
      </c>
    </row>
    <row r="232" spans="2:5" x14ac:dyDescent="0.35">
      <c r="B232" s="12">
        <f t="shared" si="11"/>
        <v>230</v>
      </c>
      <c r="C232" s="23" t="str">
        <f>'Default Rankings Import'!C231</f>
        <v>T.J. Yeldon</v>
      </c>
      <c r="D232" s="23" t="str">
        <f>'Default Rankings Import'!D231</f>
        <v>BUF</v>
      </c>
      <c r="E232" s="24" t="str">
        <f>IF(LEFT('Default Rankings Import'!E231,1)="D",LEFT('Default Rankings Import'!E231,3),IF(LEFT('Default Rankings Import'!E231,1)="K",LEFT('Default Rankings Import'!E231,1),LEFT('Default Rankings Import'!E231,2)))</f>
        <v>RB</v>
      </c>
    </row>
    <row r="233" spans="2:5" x14ac:dyDescent="0.35">
      <c r="B233" s="12">
        <f t="shared" si="11"/>
        <v>231</v>
      </c>
      <c r="C233" s="23" t="str">
        <f>'Default Rankings Import'!C232</f>
        <v>Pittsburgh (PIT)</v>
      </c>
      <c r="D233" s="23" t="str">
        <f>'Default Rankings Import'!D232</f>
        <v/>
      </c>
      <c r="E233" s="24" t="str">
        <f>IF(LEFT('Default Rankings Import'!E232,1)="D",LEFT('Default Rankings Import'!E232,3),IF(LEFT('Default Rankings Import'!E232,1)="K",LEFT('Default Rankings Import'!E232,1),LEFT('Default Rankings Import'!E232,2)))</f>
        <v>DST</v>
      </c>
    </row>
    <row r="234" spans="2:5" x14ac:dyDescent="0.35">
      <c r="B234" s="12">
        <f t="shared" si="11"/>
        <v>232</v>
      </c>
      <c r="C234" s="23" t="str">
        <f>'Default Rankings Import'!C233</f>
        <v>Josh Reynolds</v>
      </c>
      <c r="D234" s="23" t="str">
        <f>'Default Rankings Import'!D233</f>
        <v>LAR</v>
      </c>
      <c r="E234" s="24" t="str">
        <f>IF(LEFT('Default Rankings Import'!E233,1)="D",LEFT('Default Rankings Import'!E233,3),IF(LEFT('Default Rankings Import'!E233,1)="K",LEFT('Default Rankings Import'!E233,1),LEFT('Default Rankings Import'!E233,2)))</f>
        <v>WR</v>
      </c>
    </row>
    <row r="235" spans="2:5" x14ac:dyDescent="0.35">
      <c r="B235" s="12">
        <f t="shared" si="11"/>
        <v>233</v>
      </c>
      <c r="C235" s="23" t="str">
        <f>'Default Rankings Import'!C234</f>
        <v>Mason Crosby</v>
      </c>
      <c r="D235" s="23" t="str">
        <f>'Default Rankings Import'!D234</f>
        <v>GB</v>
      </c>
      <c r="E235" s="24" t="str">
        <f>IF(LEFT('Default Rankings Import'!E234,1)="D",LEFT('Default Rankings Import'!E234,3),IF(LEFT('Default Rankings Import'!E234,1)="K",LEFT('Default Rankings Import'!E234,1),LEFT('Default Rankings Import'!E234,2)))</f>
        <v>K</v>
      </c>
    </row>
    <row r="236" spans="2:5" x14ac:dyDescent="0.35">
      <c r="B236" s="12">
        <f t="shared" si="11"/>
        <v>234</v>
      </c>
      <c r="C236" s="23" t="str">
        <f>'Default Rankings Import'!C235</f>
        <v>Tyler Eifert</v>
      </c>
      <c r="D236" s="23" t="str">
        <f>'Default Rankings Import'!D235</f>
        <v>CIN</v>
      </c>
      <c r="E236" s="24" t="str">
        <f>IF(LEFT('Default Rankings Import'!E235,1)="D",LEFT('Default Rankings Import'!E235,3),IF(LEFT('Default Rankings Import'!E235,1)="K",LEFT('Default Rankings Import'!E235,1),LEFT('Default Rankings Import'!E235,2)))</f>
        <v>TE</v>
      </c>
    </row>
    <row r="237" spans="2:5" x14ac:dyDescent="0.35">
      <c r="B237" s="12">
        <f t="shared" si="11"/>
        <v>235</v>
      </c>
      <c r="C237" s="23" t="str">
        <f>'Default Rankings Import'!C236</f>
        <v>Josh Adams</v>
      </c>
      <c r="D237" s="23" t="str">
        <f>'Default Rankings Import'!D236</f>
        <v>PHI</v>
      </c>
      <c r="E237" s="24" t="str">
        <f>IF(LEFT('Default Rankings Import'!E236,1)="D",LEFT('Default Rankings Import'!E236,3),IF(LEFT('Default Rankings Import'!E236,1)="K",LEFT('Default Rankings Import'!E236,1),LEFT('Default Rankings Import'!E236,2)))</f>
        <v>RB</v>
      </c>
    </row>
    <row r="238" spans="2:5" x14ac:dyDescent="0.35">
      <c r="B238" s="12">
        <f t="shared" si="11"/>
        <v>236</v>
      </c>
      <c r="C238" s="23" t="str">
        <f>'Default Rankings Import'!C237</f>
        <v>Eli Manning</v>
      </c>
      <c r="D238" s="23" t="str">
        <f>'Default Rankings Import'!D237</f>
        <v>NYG</v>
      </c>
      <c r="E238" s="24" t="str">
        <f>IF(LEFT('Default Rankings Import'!E237,1)="D",LEFT('Default Rankings Import'!E237,3),IF(LEFT('Default Rankings Import'!E237,1)="K",LEFT('Default Rankings Import'!E237,1),LEFT('Default Rankings Import'!E237,2)))</f>
        <v>QB</v>
      </c>
    </row>
    <row r="239" spans="2:5" x14ac:dyDescent="0.35">
      <c r="B239" s="12">
        <f t="shared" si="11"/>
        <v>237</v>
      </c>
      <c r="C239" s="23" t="str">
        <f>'Default Rankings Import'!C238</f>
        <v>Justice Hill</v>
      </c>
      <c r="D239" s="23" t="str">
        <f>'Default Rankings Import'!D238</f>
        <v>BAL</v>
      </c>
      <c r="E239" s="24" t="str">
        <f>IF(LEFT('Default Rankings Import'!E238,1)="D",LEFT('Default Rankings Import'!E238,3),IF(LEFT('Default Rankings Import'!E238,1)="K",LEFT('Default Rankings Import'!E238,1),LEFT('Default Rankings Import'!E238,2)))</f>
        <v>RB</v>
      </c>
    </row>
    <row r="240" spans="2:5" x14ac:dyDescent="0.35">
      <c r="B240" s="12">
        <f t="shared" si="11"/>
        <v>238</v>
      </c>
      <c r="C240" s="23" t="str">
        <f>'Default Rankings Import'!C239</f>
        <v>Doug Baldwin</v>
      </c>
      <c r="D240" s="23" t="str">
        <f>'Default Rankings Import'!D239</f>
        <v>FA</v>
      </c>
      <c r="E240" s="24" t="str">
        <f>IF(LEFT('Default Rankings Import'!E239,1)="D",LEFT('Default Rankings Import'!E239,3),IF(LEFT('Default Rankings Import'!E239,1)="K",LEFT('Default Rankings Import'!E239,1),LEFT('Default Rankings Import'!E239,2)))</f>
        <v>WR</v>
      </c>
    </row>
    <row r="241" spans="2:5" x14ac:dyDescent="0.35">
      <c r="B241" s="12">
        <f t="shared" si="11"/>
        <v>239</v>
      </c>
      <c r="C241" s="23" t="str">
        <f>'Default Rankings Import'!C240</f>
        <v>Tennessee (TEN)</v>
      </c>
      <c r="D241" s="23" t="str">
        <f>'Default Rankings Import'!D240</f>
        <v/>
      </c>
      <c r="E241" s="24" t="str">
        <f>IF(LEFT('Default Rankings Import'!E240,1)="D",LEFT('Default Rankings Import'!E240,3),IF(LEFT('Default Rankings Import'!E240,1)="K",LEFT('Default Rankings Import'!E240,1),LEFT('Default Rankings Import'!E240,2)))</f>
        <v>DST</v>
      </c>
    </row>
    <row r="242" spans="2:5" x14ac:dyDescent="0.35">
      <c r="B242" s="12">
        <f t="shared" si="11"/>
        <v>240</v>
      </c>
      <c r="C242" s="23" t="str">
        <f>'Default Rankings Import'!C241</f>
        <v>Paul Richardson</v>
      </c>
      <c r="D242" s="23" t="str">
        <f>'Default Rankings Import'!D241</f>
        <v>WAS</v>
      </c>
      <c r="E242" s="24" t="str">
        <f>IF(LEFT('Default Rankings Import'!E241,1)="D",LEFT('Default Rankings Import'!E241,3),IF(LEFT('Default Rankings Import'!E241,1)="K",LEFT('Default Rankings Import'!E241,1),LEFT('Default Rankings Import'!E241,2)))</f>
        <v>WR</v>
      </c>
    </row>
    <row r="243" spans="2:5" x14ac:dyDescent="0.35">
      <c r="B243" s="12">
        <f t="shared" si="11"/>
        <v>241</v>
      </c>
      <c r="C243" s="23" t="str">
        <f>'Default Rankings Import'!C242</f>
        <v>Philadelphia (PHI)</v>
      </c>
      <c r="D243" s="23" t="str">
        <f>'Default Rankings Import'!D242</f>
        <v/>
      </c>
      <c r="E243" s="24" t="str">
        <f>IF(LEFT('Default Rankings Import'!E242,1)="D",LEFT('Default Rankings Import'!E242,3),IF(LEFT('Default Rankings Import'!E242,1)="K",LEFT('Default Rankings Import'!E242,1),LEFT('Default Rankings Import'!E242,2)))</f>
        <v>DST</v>
      </c>
    </row>
    <row r="244" spans="2:5" x14ac:dyDescent="0.35">
      <c r="B244" s="12">
        <f t="shared" si="11"/>
        <v>242</v>
      </c>
      <c r="C244" s="23" t="str">
        <f>'Default Rankings Import'!C243</f>
        <v>Cameron Brate</v>
      </c>
      <c r="D244" s="23" t="str">
        <f>'Default Rankings Import'!D243</f>
        <v>TB</v>
      </c>
      <c r="E244" s="24" t="str">
        <f>IF(LEFT('Default Rankings Import'!E243,1)="D",LEFT('Default Rankings Import'!E243,3),IF(LEFT('Default Rankings Import'!E243,1)="K",LEFT('Default Rankings Import'!E243,1),LEFT('Default Rankings Import'!E243,2)))</f>
        <v>TE</v>
      </c>
    </row>
    <row r="245" spans="2:5" x14ac:dyDescent="0.35">
      <c r="B245" s="12">
        <f t="shared" si="11"/>
        <v>243</v>
      </c>
      <c r="C245" s="23" t="str">
        <f>'Default Rankings Import'!C244</f>
        <v>Brett Maher</v>
      </c>
      <c r="D245" s="23" t="str">
        <f>'Default Rankings Import'!D244</f>
        <v>DAL</v>
      </c>
      <c r="E245" s="24" t="str">
        <f>IF(LEFT('Default Rankings Import'!E244,1)="D",LEFT('Default Rankings Import'!E244,3),IF(LEFT('Default Rankings Import'!E244,1)="K",LEFT('Default Rankings Import'!E244,1),LEFT('Default Rankings Import'!E244,2)))</f>
        <v>K</v>
      </c>
    </row>
    <row r="246" spans="2:5" x14ac:dyDescent="0.35">
      <c r="B246" s="12">
        <f t="shared" si="11"/>
        <v>244</v>
      </c>
      <c r="C246" s="23" t="str">
        <f>'Default Rankings Import'!C245</f>
        <v>Matt Prater</v>
      </c>
      <c r="D246" s="23" t="str">
        <f>'Default Rankings Import'!D245</f>
        <v>DET</v>
      </c>
      <c r="E246" s="24" t="str">
        <f>IF(LEFT('Default Rankings Import'!E245,1)="D",LEFT('Default Rankings Import'!E245,3),IF(LEFT('Default Rankings Import'!E245,1)="K",LEFT('Default Rankings Import'!E245,1),LEFT('Default Rankings Import'!E245,2)))</f>
        <v>K</v>
      </c>
    </row>
    <row r="247" spans="2:5" x14ac:dyDescent="0.35">
      <c r="B247" s="12">
        <f t="shared" si="11"/>
        <v>245</v>
      </c>
      <c r="C247" s="23" t="str">
        <f>'Default Rankings Import'!C246</f>
        <v>Taywan Taylor</v>
      </c>
      <c r="D247" s="23" t="str">
        <f>'Default Rankings Import'!D246</f>
        <v>TEN</v>
      </c>
      <c r="E247" s="24" t="str">
        <f>IF(LEFT('Default Rankings Import'!E246,1)="D",LEFT('Default Rankings Import'!E246,3),IF(LEFT('Default Rankings Import'!E246,1)="K",LEFT('Default Rankings Import'!E246,1),LEFT('Default Rankings Import'!E246,2)))</f>
        <v>WR</v>
      </c>
    </row>
    <row r="248" spans="2:5" x14ac:dyDescent="0.35">
      <c r="B248" s="12">
        <f t="shared" si="11"/>
        <v>246</v>
      </c>
      <c r="C248" s="23" t="str">
        <f>'Default Rankings Import'!C247</f>
        <v>Jake Elliott</v>
      </c>
      <c r="D248" s="23" t="str">
        <f>'Default Rankings Import'!D247</f>
        <v>PHI</v>
      </c>
      <c r="E248" s="24" t="str">
        <f>IF(LEFT('Default Rankings Import'!E247,1)="D",LEFT('Default Rankings Import'!E247,3),IF(LEFT('Default Rankings Import'!E247,1)="K",LEFT('Default Rankings Import'!E247,1),LEFT('Default Rankings Import'!E247,2)))</f>
        <v>K</v>
      </c>
    </row>
    <row r="249" spans="2:5" x14ac:dyDescent="0.35">
      <c r="B249" s="12">
        <f t="shared" si="11"/>
        <v>247</v>
      </c>
      <c r="C249" s="23" t="str">
        <f>'Default Rankings Import'!C248</f>
        <v>Ka'imi Fairbairn</v>
      </c>
      <c r="D249" s="23" t="str">
        <f>'Default Rankings Import'!D248</f>
        <v>FA</v>
      </c>
      <c r="E249" s="24" t="str">
        <f>IF(LEFT('Default Rankings Import'!E248,1)="D",LEFT('Default Rankings Import'!E248,3),IF(LEFT('Default Rankings Import'!E248,1)="K",LEFT('Default Rankings Import'!E248,1),LEFT('Default Rankings Import'!E248,2)))</f>
        <v>K</v>
      </c>
    </row>
    <row r="250" spans="2:5" x14ac:dyDescent="0.35">
      <c r="B250" s="12">
        <f t="shared" si="11"/>
        <v>248</v>
      </c>
      <c r="C250" s="23" t="str">
        <f>'Default Rankings Import'!C249</f>
        <v>Robbie Gould</v>
      </c>
      <c r="D250" s="23" t="str">
        <f>'Default Rankings Import'!D249</f>
        <v>SF</v>
      </c>
      <c r="E250" s="24" t="str">
        <f>IF(LEFT('Default Rankings Import'!E249,1)="D",LEFT('Default Rankings Import'!E249,3),IF(LEFT('Default Rankings Import'!E249,1)="K",LEFT('Default Rankings Import'!E249,1),LEFT('Default Rankings Import'!E249,2)))</f>
        <v>K</v>
      </c>
    </row>
    <row r="251" spans="2:5" x14ac:dyDescent="0.35">
      <c r="B251" s="12">
        <f t="shared" si="11"/>
        <v>249</v>
      </c>
      <c r="C251" s="23" t="str">
        <f>'Default Rankings Import'!C250</f>
        <v>Hakeem Butler</v>
      </c>
      <c r="D251" s="23" t="str">
        <f>'Default Rankings Import'!D250</f>
        <v>ARI</v>
      </c>
      <c r="E251" s="24" t="str">
        <f>IF(LEFT('Default Rankings Import'!E250,1)="D",LEFT('Default Rankings Import'!E250,3),IF(LEFT('Default Rankings Import'!E250,1)="K",LEFT('Default Rankings Import'!E250,1),LEFT('Default Rankings Import'!E250,2)))</f>
        <v>WR</v>
      </c>
    </row>
    <row r="252" spans="2:5" x14ac:dyDescent="0.35">
      <c r="B252" s="12">
        <f t="shared" si="11"/>
        <v>250</v>
      </c>
      <c r="C252" s="23" t="str">
        <f>'Default Rankings Import'!C251</f>
        <v>Indianapolis (IND)</v>
      </c>
      <c r="D252" s="23" t="str">
        <f>'Default Rankings Import'!D251</f>
        <v/>
      </c>
      <c r="E252" s="24" t="str">
        <f>IF(LEFT('Default Rankings Import'!E251,1)="D",LEFT('Default Rankings Import'!E251,3),IF(LEFT('Default Rankings Import'!E251,1)="K",LEFT('Default Rankings Import'!E251,1),LEFT('Default Rankings Import'!E251,2)))</f>
        <v>DST</v>
      </c>
    </row>
    <row r="253" spans="2:5" x14ac:dyDescent="0.35">
      <c r="B253" s="12">
        <f t="shared" si="11"/>
        <v>251</v>
      </c>
      <c r="C253" s="23" t="str">
        <f>'Default Rankings Import'!C252</f>
        <v>Chase Edmonds</v>
      </c>
      <c r="D253" s="23" t="str">
        <f>'Default Rankings Import'!D252</f>
        <v>ARI</v>
      </c>
      <c r="E253" s="24" t="str">
        <f>IF(LEFT('Default Rankings Import'!E252,1)="D",LEFT('Default Rankings Import'!E252,3),IF(LEFT('Default Rankings Import'!E252,1)="K",LEFT('Default Rankings Import'!E252,1),LEFT('Default Rankings Import'!E252,2)))</f>
        <v>RB</v>
      </c>
    </row>
    <row r="254" spans="2:5" x14ac:dyDescent="0.35">
      <c r="B254" s="12">
        <f t="shared" si="11"/>
        <v>252</v>
      </c>
      <c r="C254" s="23" t="str">
        <f>'Default Rankings Import'!C253</f>
        <v>Trey Quinn</v>
      </c>
      <c r="D254" s="23" t="str">
        <f>'Default Rankings Import'!D253</f>
        <v>WAS</v>
      </c>
      <c r="E254" s="24" t="str">
        <f>IF(LEFT('Default Rankings Import'!E253,1)="D",LEFT('Default Rankings Import'!E253,3),IF(LEFT('Default Rankings Import'!E253,1)="K",LEFT('Default Rankings Import'!E253,1),LEFT('Default Rankings Import'!E253,2)))</f>
        <v>WR</v>
      </c>
    </row>
    <row r="255" spans="2:5" x14ac:dyDescent="0.35">
      <c r="B255" s="12">
        <f t="shared" si="11"/>
        <v>253</v>
      </c>
      <c r="C255" s="23" t="str">
        <f>'Default Rankings Import'!C254</f>
        <v>Kansas City (KC)</v>
      </c>
      <c r="D255" s="23" t="str">
        <f>'Default Rankings Import'!D254</f>
        <v/>
      </c>
      <c r="E255" s="24" t="str">
        <f>IF(LEFT('Default Rankings Import'!E254,1)="D",LEFT('Default Rankings Import'!E254,3),IF(LEFT('Default Rankings Import'!E254,1)="K",LEFT('Default Rankings Import'!E254,1),LEFT('Default Rankings Import'!E254,2)))</f>
        <v>DST</v>
      </c>
    </row>
    <row r="256" spans="2:5" x14ac:dyDescent="0.35">
      <c r="B256" s="12">
        <f t="shared" si="11"/>
        <v>254</v>
      </c>
      <c r="C256" s="23" t="str">
        <f>'Default Rankings Import'!C255</f>
        <v>Michael Badgley</v>
      </c>
      <c r="D256" s="23" t="str">
        <f>'Default Rankings Import'!D255</f>
        <v>LAC</v>
      </c>
      <c r="E256" s="24" t="str">
        <f>IF(LEFT('Default Rankings Import'!E255,1)="D",LEFT('Default Rankings Import'!E255,3),IF(LEFT('Default Rankings Import'!E255,1)="K",LEFT('Default Rankings Import'!E255,1),LEFT('Default Rankings Import'!E255,2)))</f>
        <v>K</v>
      </c>
    </row>
    <row r="257" spans="2:5" x14ac:dyDescent="0.35">
      <c r="B257" s="12">
        <f t="shared" si="11"/>
        <v>255</v>
      </c>
      <c r="C257" s="23" t="str">
        <f>'Default Rankings Import'!C256</f>
        <v>Adam Vinatieri</v>
      </c>
      <c r="D257" s="23" t="str">
        <f>'Default Rankings Import'!D256</f>
        <v>IND</v>
      </c>
      <c r="E257" s="24" t="str">
        <f>IF(LEFT('Default Rankings Import'!E256,1)="D",LEFT('Default Rankings Import'!E256,3),IF(LEFT('Default Rankings Import'!E256,1)="K",LEFT('Default Rankings Import'!E256,1),LEFT('Default Rankings Import'!E256,2)))</f>
        <v>K</v>
      </c>
    </row>
    <row r="258" spans="2:5" x14ac:dyDescent="0.35">
      <c r="B258" s="12">
        <f t="shared" si="11"/>
        <v>256</v>
      </c>
      <c r="C258" s="23" t="str">
        <f>'Default Rankings Import'!C257</f>
        <v>Carolina (CAR)</v>
      </c>
      <c r="D258" s="23" t="str">
        <f>'Default Rankings Import'!D257</f>
        <v/>
      </c>
      <c r="E258" s="24" t="str">
        <f>IF(LEFT('Default Rankings Import'!E257,1)="D",LEFT('Default Rankings Import'!E257,3),IF(LEFT('Default Rankings Import'!E257,1)="K",LEFT('Default Rankings Import'!E257,1),LEFT('Default Rankings Import'!E257,2)))</f>
        <v>DST</v>
      </c>
    </row>
    <row r="259" spans="2:5" x14ac:dyDescent="0.35">
      <c r="B259" s="12">
        <f t="shared" si="11"/>
        <v>257</v>
      </c>
      <c r="C259" s="23" t="str">
        <f>'Default Rankings Import'!C258</f>
        <v>Jason Myers</v>
      </c>
      <c r="D259" s="23" t="str">
        <f>'Default Rankings Import'!D258</f>
        <v>SEA</v>
      </c>
      <c r="E259" s="24" t="str">
        <f>IF(LEFT('Default Rankings Import'!E258,1)="D",LEFT('Default Rankings Import'!E258,3),IF(LEFT('Default Rankings Import'!E258,1)="K",LEFT('Default Rankings Import'!E258,1),LEFT('Default Rankings Import'!E258,2)))</f>
        <v>K</v>
      </c>
    </row>
    <row r="260" spans="2:5" x14ac:dyDescent="0.35">
      <c r="B260" s="12">
        <f t="shared" si="11"/>
        <v>258</v>
      </c>
      <c r="C260" s="23" t="str">
        <f>'Default Rankings Import'!C259</f>
        <v>Hayden Hurst</v>
      </c>
      <c r="D260" s="23" t="str">
        <f>'Default Rankings Import'!D259</f>
        <v>BAL</v>
      </c>
      <c r="E260" s="24" t="str">
        <f>IF(LEFT('Default Rankings Import'!E259,1)="D",LEFT('Default Rankings Import'!E259,3),IF(LEFT('Default Rankings Import'!E259,1)="K",LEFT('Default Rankings Import'!E259,1),LEFT('Default Rankings Import'!E259,2)))</f>
        <v>TE</v>
      </c>
    </row>
    <row r="261" spans="2:5" x14ac:dyDescent="0.35">
      <c r="B261" s="12">
        <f t="shared" ref="B261:B302" si="12">B260+1</f>
        <v>259</v>
      </c>
      <c r="C261" s="23" t="str">
        <f>'Default Rankings Import'!C260</f>
        <v>Theo Riddick</v>
      </c>
      <c r="D261" s="23" t="str">
        <f>'Default Rankings Import'!D260</f>
        <v>DET</v>
      </c>
      <c r="E261" s="24" t="str">
        <f>IF(LEFT('Default Rankings Import'!E260,1)="D",LEFT('Default Rankings Import'!E260,3),IF(LEFT('Default Rankings Import'!E260,1)="K",LEFT('Default Rankings Import'!E260,1),LEFT('Default Rankings Import'!E260,2)))</f>
        <v>RB</v>
      </c>
    </row>
    <row r="262" spans="2:5" x14ac:dyDescent="0.35">
      <c r="B262" s="12">
        <f t="shared" si="12"/>
        <v>260</v>
      </c>
      <c r="C262" s="23" t="str">
        <f>'Default Rankings Import'!C261</f>
        <v>Aldrick Rosas</v>
      </c>
      <c r="D262" s="23" t="str">
        <f>'Default Rankings Import'!D261</f>
        <v>NYG</v>
      </c>
      <c r="E262" s="24" t="str">
        <f>IF(LEFT('Default Rankings Import'!E261,1)="D",LEFT('Default Rankings Import'!E261,3),IF(LEFT('Default Rankings Import'!E261,1)="K",LEFT('Default Rankings Import'!E261,1),LEFT('Default Rankings Import'!E261,2)))</f>
        <v>K</v>
      </c>
    </row>
    <row r="263" spans="2:5" x14ac:dyDescent="0.35">
      <c r="B263" s="12">
        <f t="shared" si="12"/>
        <v>261</v>
      </c>
      <c r="C263" s="23" t="str">
        <f>'Default Rankings Import'!C262</f>
        <v>Doug Martin</v>
      </c>
      <c r="D263" s="23" t="str">
        <f>'Default Rankings Import'!D262</f>
        <v>OAK</v>
      </c>
      <c r="E263" s="24" t="str">
        <f>IF(LEFT('Default Rankings Import'!E262,1)="D",LEFT('Default Rankings Import'!E262,3),IF(LEFT('Default Rankings Import'!E262,1)="K",LEFT('Default Rankings Import'!E262,1),LEFT('Default Rankings Import'!E262,2)))</f>
        <v>RB</v>
      </c>
    </row>
    <row r="264" spans="2:5" x14ac:dyDescent="0.35">
      <c r="B264" s="12">
        <f t="shared" si="12"/>
        <v>262</v>
      </c>
      <c r="C264" s="23" t="str">
        <f>'Default Rankings Import'!C263</f>
        <v>Ricky Seals-Jones</v>
      </c>
      <c r="D264" s="23" t="str">
        <f>'Default Rankings Import'!D263</f>
        <v>ARI</v>
      </c>
      <c r="E264" s="24" t="str">
        <f>IF(LEFT('Default Rankings Import'!E263,1)="D",LEFT('Default Rankings Import'!E263,3),IF(LEFT('Default Rankings Import'!E263,1)="K",LEFT('Default Rankings Import'!E263,1),LEFT('Default Rankings Import'!E263,2)))</f>
        <v>TE</v>
      </c>
    </row>
    <row r="265" spans="2:5" x14ac:dyDescent="0.35">
      <c r="B265" s="12">
        <f t="shared" si="12"/>
        <v>263</v>
      </c>
      <c r="C265" s="23" t="str">
        <f>'Default Rankings Import'!C264</f>
        <v>J.J. Arcega-Whiteside</v>
      </c>
      <c r="D265" s="23" t="str">
        <f>'Default Rankings Import'!D264</f>
        <v>PHI</v>
      </c>
      <c r="E265" s="24" t="str">
        <f>IF(LEFT('Default Rankings Import'!E264,1)="D",LEFT('Default Rankings Import'!E264,3),IF(LEFT('Default Rankings Import'!E264,1)="K",LEFT('Default Rankings Import'!E264,1),LEFT('Default Rankings Import'!E264,2)))</f>
        <v>WR</v>
      </c>
    </row>
    <row r="266" spans="2:5" x14ac:dyDescent="0.35">
      <c r="B266" s="12">
        <f t="shared" si="12"/>
        <v>264</v>
      </c>
      <c r="C266" s="23" t="str">
        <f>'Default Rankings Import'!C265</f>
        <v>Dwayne Haskins</v>
      </c>
      <c r="D266" s="23" t="str">
        <f>'Default Rankings Import'!D265</f>
        <v>WAS</v>
      </c>
      <c r="E266" s="24" t="str">
        <f>IF(LEFT('Default Rankings Import'!E265,1)="D",LEFT('Default Rankings Import'!E265,3),IF(LEFT('Default Rankings Import'!E265,1)="K",LEFT('Default Rankings Import'!E265,1),LEFT('Default Rankings Import'!E265,2)))</f>
        <v>QB</v>
      </c>
    </row>
    <row r="267" spans="2:5" x14ac:dyDescent="0.35">
      <c r="B267" s="12">
        <f t="shared" si="12"/>
        <v>265</v>
      </c>
      <c r="C267" s="23" t="str">
        <f>'Default Rankings Import'!C266</f>
        <v>Willie Snead</v>
      </c>
      <c r="D267" s="23" t="str">
        <f>'Default Rankings Import'!D266</f>
        <v>BAL</v>
      </c>
      <c r="E267" s="24" t="str">
        <f>IF(LEFT('Default Rankings Import'!E266,1)="D",LEFT('Default Rankings Import'!E266,3),IF(LEFT('Default Rankings Import'!E266,1)="K",LEFT('Default Rankings Import'!E266,1),LEFT('Default Rankings Import'!E266,2)))</f>
        <v>WR</v>
      </c>
    </row>
    <row r="268" spans="2:5" x14ac:dyDescent="0.35">
      <c r="B268" s="12">
        <f t="shared" si="12"/>
        <v>266</v>
      </c>
      <c r="C268" s="23" t="str">
        <f>'Default Rankings Import'!C267</f>
        <v>Phillip Dorsett</v>
      </c>
      <c r="D268" s="23" t="str">
        <f>'Default Rankings Import'!D267</f>
        <v>NE</v>
      </c>
      <c r="E268" s="24" t="str">
        <f>IF(LEFT('Default Rankings Import'!E267,1)="D",LEFT('Default Rankings Import'!E267,3),IF(LEFT('Default Rankings Import'!E267,1)="K",LEFT('Default Rankings Import'!E267,1),LEFT('Default Rankings Import'!E267,2)))</f>
        <v>WR</v>
      </c>
    </row>
    <row r="269" spans="2:5" x14ac:dyDescent="0.35">
      <c r="B269" s="12">
        <f t="shared" si="12"/>
        <v>267</v>
      </c>
      <c r="C269" s="23" t="str">
        <f>'Default Rankings Import'!C268</f>
        <v>Spencer Ware</v>
      </c>
      <c r="D269" s="23" t="str">
        <f>'Default Rankings Import'!D268</f>
        <v>IND</v>
      </c>
      <c r="E269" s="24" t="str">
        <f>IF(LEFT('Default Rankings Import'!E268,1)="D",LEFT('Default Rankings Import'!E268,3),IF(LEFT('Default Rankings Import'!E268,1)="K",LEFT('Default Rankings Import'!E268,1),LEFT('Default Rankings Import'!E268,2)))</f>
        <v>RB</v>
      </c>
    </row>
    <row r="270" spans="2:5" x14ac:dyDescent="0.35">
      <c r="B270" s="12">
        <f t="shared" si="12"/>
        <v>268</v>
      </c>
      <c r="C270" s="23" t="str">
        <f>'Default Rankings Import'!C269</f>
        <v>Ian Thomas</v>
      </c>
      <c r="D270" s="23" t="str">
        <f>'Default Rankings Import'!D269</f>
        <v>CAR</v>
      </c>
      <c r="E270" s="24" t="str">
        <f>IF(LEFT('Default Rankings Import'!E269,1)="D",LEFT('Default Rankings Import'!E269,3),IF(LEFT('Default Rankings Import'!E269,1)="K",LEFT('Default Rankings Import'!E269,1),LEFT('Default Rankings Import'!E269,2)))</f>
        <v>TE</v>
      </c>
    </row>
    <row r="271" spans="2:5" x14ac:dyDescent="0.35">
      <c r="B271" s="12">
        <f t="shared" si="12"/>
        <v>269</v>
      </c>
      <c r="C271" s="23" t="str">
        <f>'Default Rankings Import'!C270</f>
        <v>Justin Jackson</v>
      </c>
      <c r="D271" s="23" t="str">
        <f>'Default Rankings Import'!D270</f>
        <v>LAC</v>
      </c>
      <c r="E271" s="24" t="str">
        <f>IF(LEFT('Default Rankings Import'!E270,1)="D",LEFT('Default Rankings Import'!E270,3),IF(LEFT('Default Rankings Import'!E270,1)="K",LEFT('Default Rankings Import'!E270,1),LEFT('Default Rankings Import'!E270,2)))</f>
        <v>RB</v>
      </c>
    </row>
    <row r="272" spans="2:5" x14ac:dyDescent="0.35">
      <c r="B272" s="12">
        <f t="shared" si="12"/>
        <v>270</v>
      </c>
      <c r="C272" s="23" t="str">
        <f>'Default Rankings Import'!C271</f>
        <v>Danny Amendola</v>
      </c>
      <c r="D272" s="23" t="str">
        <f>'Default Rankings Import'!D271</f>
        <v>DET</v>
      </c>
      <c r="E272" s="24" t="str">
        <f>IF(LEFT('Default Rankings Import'!E271,1)="D",LEFT('Default Rankings Import'!E271,3),IF(LEFT('Default Rankings Import'!E271,1)="K",LEFT('Default Rankings Import'!E271,1),LEFT('Default Rankings Import'!E271,2)))</f>
        <v>WR</v>
      </c>
    </row>
    <row r="273" spans="2:5" x14ac:dyDescent="0.35">
      <c r="B273" s="12">
        <f t="shared" si="12"/>
        <v>271</v>
      </c>
      <c r="C273" s="23" t="str">
        <f>'Default Rankings Import'!C272</f>
        <v>Keelan Cole</v>
      </c>
      <c r="D273" s="23" t="str">
        <f>'Default Rankings Import'!D272</f>
        <v>JAC</v>
      </c>
      <c r="E273" s="24" t="str">
        <f>IF(LEFT('Default Rankings Import'!E272,1)="D",LEFT('Default Rankings Import'!E272,3),IF(LEFT('Default Rankings Import'!E272,1)="K",LEFT('Default Rankings Import'!E272,1),LEFT('Default Rankings Import'!E272,2)))</f>
        <v>WR</v>
      </c>
    </row>
    <row r="274" spans="2:5" x14ac:dyDescent="0.35">
      <c r="B274" s="12">
        <f t="shared" si="12"/>
        <v>272</v>
      </c>
      <c r="C274" s="23" t="str">
        <f>'Default Rankings Import'!C273</f>
        <v>Chris Hogan</v>
      </c>
      <c r="D274" s="23" t="str">
        <f>'Default Rankings Import'!D273</f>
        <v>CAR</v>
      </c>
      <c r="E274" s="24" t="str">
        <f>IF(LEFT('Default Rankings Import'!E273,1)="D",LEFT('Default Rankings Import'!E273,3),IF(LEFT('Default Rankings Import'!E273,1)="K",LEFT('Default Rankings Import'!E273,1),LEFT('Default Rankings Import'!E273,2)))</f>
        <v>WR</v>
      </c>
    </row>
    <row r="275" spans="2:5" x14ac:dyDescent="0.35">
      <c r="B275" s="12">
        <f t="shared" si="12"/>
        <v>273</v>
      </c>
      <c r="C275" s="23" t="str">
        <f>'Default Rankings Import'!C274</f>
        <v>Corey Clement</v>
      </c>
      <c r="D275" s="23" t="str">
        <f>'Default Rankings Import'!D274</f>
        <v>PHI</v>
      </c>
      <c r="E275" s="24" t="str">
        <f>IF(LEFT('Default Rankings Import'!E274,1)="D",LEFT('Default Rankings Import'!E274,3),IF(LEFT('Default Rankings Import'!E274,1)="K",LEFT('Default Rankings Import'!E274,1),LEFT('Default Rankings Import'!E274,2)))</f>
        <v>RB</v>
      </c>
    </row>
    <row r="276" spans="2:5" x14ac:dyDescent="0.35">
      <c r="B276" s="12">
        <f t="shared" si="12"/>
        <v>274</v>
      </c>
      <c r="C276" s="23" t="str">
        <f>'Default Rankings Import'!C275</f>
        <v>Graham Gano</v>
      </c>
      <c r="D276" s="23" t="str">
        <f>'Default Rankings Import'!D275</f>
        <v>CAR</v>
      </c>
      <c r="E276" s="24" t="str">
        <f>IF(LEFT('Default Rankings Import'!E275,1)="D",LEFT('Default Rankings Import'!E275,3),IF(LEFT('Default Rankings Import'!E275,1)="K",LEFT('Default Rankings Import'!E275,1),LEFT('Default Rankings Import'!E275,2)))</f>
        <v>K</v>
      </c>
    </row>
    <row r="277" spans="2:5" x14ac:dyDescent="0.35">
      <c r="B277" s="12">
        <f t="shared" si="12"/>
        <v>275</v>
      </c>
      <c r="C277" s="23" t="str">
        <f>'Default Rankings Import'!C276</f>
        <v>Chris Boswell</v>
      </c>
      <c r="D277" s="23" t="str">
        <f>'Default Rankings Import'!D276</f>
        <v>PIT</v>
      </c>
      <c r="E277" s="24" t="str">
        <f>IF(LEFT('Default Rankings Import'!E276,1)="D",LEFT('Default Rankings Import'!E276,3),IF(LEFT('Default Rankings Import'!E276,1)="K",LEFT('Default Rankings Import'!E276,1),LEFT('Default Rankings Import'!E276,2)))</f>
        <v>K</v>
      </c>
    </row>
    <row r="278" spans="2:5" x14ac:dyDescent="0.35">
      <c r="B278" s="12">
        <f t="shared" si="12"/>
        <v>276</v>
      </c>
      <c r="C278" s="23" t="str">
        <f>'Default Rankings Import'!C277</f>
        <v>Jordan Wilkins</v>
      </c>
      <c r="D278" s="23" t="str">
        <f>'Default Rankings Import'!D277</f>
        <v>IND</v>
      </c>
      <c r="E278" s="24" t="str">
        <f>IF(LEFT('Default Rankings Import'!E277,1)="D",LEFT('Default Rankings Import'!E277,3),IF(LEFT('Default Rankings Import'!E277,1)="K",LEFT('Default Rankings Import'!E277,1),LEFT('Default Rankings Import'!E277,2)))</f>
        <v>RB</v>
      </c>
    </row>
    <row r="279" spans="2:5" x14ac:dyDescent="0.35">
      <c r="B279" s="12">
        <f t="shared" si="12"/>
        <v>277</v>
      </c>
      <c r="C279" s="23" t="str">
        <f>'Default Rankings Import'!C278</f>
        <v>Cole Beasley</v>
      </c>
      <c r="D279" s="23" t="str">
        <f>'Default Rankings Import'!D278</f>
        <v>BUF</v>
      </c>
      <c r="E279" s="24" t="str">
        <f>IF(LEFT('Default Rankings Import'!E278,1)="D",LEFT('Default Rankings Import'!E278,3),IF(LEFT('Default Rankings Import'!E278,1)="K",LEFT('Default Rankings Import'!E278,1),LEFT('Default Rankings Import'!E278,2)))</f>
        <v>WR</v>
      </c>
    </row>
    <row r="280" spans="2:5" x14ac:dyDescent="0.35">
      <c r="B280" s="12">
        <f t="shared" si="12"/>
        <v>278</v>
      </c>
      <c r="C280" s="23" t="str">
        <f>'Default Rankings Import'!C279</f>
        <v>Atlanta (ATL)</v>
      </c>
      <c r="D280" s="23" t="str">
        <f>'Default Rankings Import'!D279</f>
        <v/>
      </c>
      <c r="E280" s="24" t="str">
        <f>IF(LEFT('Default Rankings Import'!E279,1)="D",LEFT('Default Rankings Import'!E279,3),IF(LEFT('Default Rankings Import'!E279,1)="K",LEFT('Default Rankings Import'!E279,1),LEFT('Default Rankings Import'!E279,2)))</f>
        <v>DST</v>
      </c>
    </row>
    <row r="281" spans="2:5" x14ac:dyDescent="0.35">
      <c r="B281" s="12">
        <f t="shared" si="12"/>
        <v>279</v>
      </c>
      <c r="C281" s="23" t="str">
        <f>'Default Rankings Import'!C280</f>
        <v>Dan Bailey</v>
      </c>
      <c r="D281" s="23" t="str">
        <f>'Default Rankings Import'!D280</f>
        <v>MIN</v>
      </c>
      <c r="E281" s="24" t="str">
        <f>IF(LEFT('Default Rankings Import'!E280,1)="D",LEFT('Default Rankings Import'!E280,3),IF(LEFT('Default Rankings Import'!E280,1)="K",LEFT('Default Rankings Import'!E280,1),LEFT('Default Rankings Import'!E280,2)))</f>
        <v>K</v>
      </c>
    </row>
    <row r="282" spans="2:5" x14ac:dyDescent="0.35">
      <c r="B282" s="12">
        <f t="shared" si="12"/>
        <v>280</v>
      </c>
      <c r="C282" s="23" t="str">
        <f>'Default Rankings Import'!C281</f>
        <v>Chris Conley</v>
      </c>
      <c r="D282" s="23" t="str">
        <f>'Default Rankings Import'!D281</f>
        <v>JAC</v>
      </c>
      <c r="E282" s="24" t="str">
        <f>IF(LEFT('Default Rankings Import'!E281,1)="D",LEFT('Default Rankings Import'!E281,3),IF(LEFT('Default Rankings Import'!E281,1)="K",LEFT('Default Rankings Import'!E281,1),LEFT('Default Rankings Import'!E281,2)))</f>
        <v>WR</v>
      </c>
    </row>
    <row r="283" spans="2:5" x14ac:dyDescent="0.35">
      <c r="B283" s="12">
        <f t="shared" si="12"/>
        <v>281</v>
      </c>
      <c r="C283" s="23" t="str">
        <f>'Default Rankings Import'!C282</f>
        <v>Green Bay (GB)</v>
      </c>
      <c r="D283" s="23" t="str">
        <f>'Default Rankings Import'!D282</f>
        <v/>
      </c>
      <c r="E283" s="24" t="str">
        <f>IF(LEFT('Default Rankings Import'!E282,1)="D",LEFT('Default Rankings Import'!E282,3),IF(LEFT('Default Rankings Import'!E282,1)="K",LEFT('Default Rankings Import'!E282,1),LEFT('Default Rankings Import'!E282,2)))</f>
        <v>DST</v>
      </c>
    </row>
    <row r="284" spans="2:5" x14ac:dyDescent="0.35">
      <c r="B284" s="12">
        <f t="shared" si="12"/>
        <v>282</v>
      </c>
      <c r="C284" s="23" t="str">
        <f>'Default Rankings Import'!C283</f>
        <v>Case Keenum</v>
      </c>
      <c r="D284" s="23" t="str">
        <f>'Default Rankings Import'!D283</f>
        <v>WAS</v>
      </c>
      <c r="E284" s="24" t="str">
        <f>IF(LEFT('Default Rankings Import'!E283,1)="D",LEFT('Default Rankings Import'!E283,3),IF(LEFT('Default Rankings Import'!E283,1)="K",LEFT('Default Rankings Import'!E283,1),LEFT('Default Rankings Import'!E283,2)))</f>
        <v>QB</v>
      </c>
    </row>
    <row r="285" spans="2:5" x14ac:dyDescent="0.35">
      <c r="B285" s="12">
        <f t="shared" si="12"/>
        <v>283</v>
      </c>
      <c r="C285" s="23" t="str">
        <f>'Default Rankings Import'!C284</f>
        <v>Ryan Succop</v>
      </c>
      <c r="D285" s="23" t="str">
        <f>'Default Rankings Import'!D284</f>
        <v>TEN</v>
      </c>
      <c r="E285" s="24" t="str">
        <f>IF(LEFT('Default Rankings Import'!E284,1)="D",LEFT('Default Rankings Import'!E284,3),IF(LEFT('Default Rankings Import'!E284,1)="K",LEFT('Default Rankings Import'!E284,1),LEFT('Default Rankings Import'!E284,2)))</f>
        <v>K</v>
      </c>
    </row>
    <row r="286" spans="2:5" x14ac:dyDescent="0.35">
      <c r="B286" s="12">
        <f t="shared" si="12"/>
        <v>284</v>
      </c>
      <c r="C286" s="23" t="str">
        <f>'Default Rankings Import'!C285</f>
        <v>Arizona (ARI)</v>
      </c>
      <c r="D286" s="23" t="str">
        <f>'Default Rankings Import'!D285</f>
        <v/>
      </c>
      <c r="E286" s="24" t="str">
        <f>IF(LEFT('Default Rankings Import'!E285,1)="D",LEFT('Default Rankings Import'!E285,3),IF(LEFT('Default Rankings Import'!E285,1)="K",LEFT('Default Rankings Import'!E285,1),LEFT('Default Rankings Import'!E285,2)))</f>
        <v>DST</v>
      </c>
    </row>
    <row r="287" spans="2:5" x14ac:dyDescent="0.35">
      <c r="B287" s="12">
        <f t="shared" si="12"/>
        <v>285</v>
      </c>
      <c r="C287" s="23" t="str">
        <f>'Default Rankings Import'!C286</f>
        <v>Alexander Mattison</v>
      </c>
      <c r="D287" s="23" t="str">
        <f>'Default Rankings Import'!D286</f>
        <v>MIN</v>
      </c>
      <c r="E287" s="24" t="str">
        <f>IF(LEFT('Default Rankings Import'!E286,1)="D",LEFT('Default Rankings Import'!E286,3),IF(LEFT('Default Rankings Import'!E286,1)="K",LEFT('Default Rankings Import'!E286,1),LEFT('Default Rankings Import'!E286,2)))</f>
        <v>RB</v>
      </c>
    </row>
    <row r="288" spans="2:5" x14ac:dyDescent="0.35">
      <c r="B288" s="12">
        <f t="shared" si="12"/>
        <v>286</v>
      </c>
      <c r="C288" s="23" t="str">
        <f>'Default Rankings Import'!C287</f>
        <v>Ryan Fitzpatrick</v>
      </c>
      <c r="D288" s="23" t="str">
        <f>'Default Rankings Import'!D287</f>
        <v>MIA</v>
      </c>
      <c r="E288" s="24" t="str">
        <f>IF(LEFT('Default Rankings Import'!E287,1)="D",LEFT('Default Rankings Import'!E287,3),IF(LEFT('Default Rankings Import'!E287,1)="K",LEFT('Default Rankings Import'!E287,1),LEFT('Default Rankings Import'!E287,2)))</f>
        <v>QB</v>
      </c>
    </row>
    <row r="289" spans="2:5" x14ac:dyDescent="0.35">
      <c r="B289" s="12">
        <f t="shared" si="12"/>
        <v>287</v>
      </c>
      <c r="C289" s="23" t="str">
        <f>'Default Rankings Import'!C288</f>
        <v>Michael Crabtree</v>
      </c>
      <c r="D289" s="23" t="str">
        <f>'Default Rankings Import'!D288</f>
        <v>FA</v>
      </c>
      <c r="E289" s="24" t="str">
        <f>IF(LEFT('Default Rankings Import'!E288,1)="D",LEFT('Default Rankings Import'!E288,3),IF(LEFT('Default Rankings Import'!E288,1)="K",LEFT('Default Rankings Import'!E288,1),LEFT('Default Rankings Import'!E288,2)))</f>
        <v>WR</v>
      </c>
    </row>
    <row r="290" spans="2:5" x14ac:dyDescent="0.35">
      <c r="B290" s="12">
        <f t="shared" si="12"/>
        <v>288</v>
      </c>
      <c r="C290" s="23" t="str">
        <f>'Default Rankings Import'!C289</f>
        <v>Ryquell Armstead</v>
      </c>
      <c r="D290" s="23" t="str">
        <f>'Default Rankings Import'!D289</f>
        <v>JAC</v>
      </c>
      <c r="E290" s="24" t="str">
        <f>IF(LEFT('Default Rankings Import'!E289,1)="D",LEFT('Default Rankings Import'!E289,3),IF(LEFT('Default Rankings Import'!E289,1)="K",LEFT('Default Rankings Import'!E289,1),LEFT('Default Rankings Import'!E289,2)))</f>
        <v>RB</v>
      </c>
    </row>
    <row r="291" spans="2:5" x14ac:dyDescent="0.35">
      <c r="B291" s="12">
        <f t="shared" si="12"/>
        <v>289</v>
      </c>
      <c r="C291" s="23" t="str">
        <f>'Default Rankings Import'!C290</f>
        <v>Matt Bryant</v>
      </c>
      <c r="D291" s="23" t="str">
        <f>'Default Rankings Import'!D290</f>
        <v>FA</v>
      </c>
      <c r="E291" s="24" t="str">
        <f>IF(LEFT('Default Rankings Import'!E290,1)="D",LEFT('Default Rankings Import'!E290,3),IF(LEFT('Default Rankings Import'!E290,1)="K",LEFT('Default Rankings Import'!E290,1),LEFT('Default Rankings Import'!E290,2)))</f>
        <v>K</v>
      </c>
    </row>
    <row r="292" spans="2:5" x14ac:dyDescent="0.35">
      <c r="B292" s="12">
        <f t="shared" si="12"/>
        <v>290</v>
      </c>
      <c r="C292" s="23" t="str">
        <f>'Default Rankings Import'!C291</f>
        <v>Nick Vannett</v>
      </c>
      <c r="D292" s="23" t="str">
        <f>'Default Rankings Import'!D291</f>
        <v>SEA</v>
      </c>
      <c r="E292" s="24" t="str">
        <f>IF(LEFT('Default Rankings Import'!E291,1)="D",LEFT('Default Rankings Import'!E291,3),IF(LEFT('Default Rankings Import'!E291,1)="K",LEFT('Default Rankings Import'!E291,1),LEFT('Default Rankings Import'!E291,2)))</f>
        <v>TE</v>
      </c>
    </row>
    <row r="293" spans="2:5" x14ac:dyDescent="0.35">
      <c r="B293" s="12">
        <f t="shared" si="12"/>
        <v>291</v>
      </c>
      <c r="C293" s="23" t="str">
        <f>'Default Rankings Import'!C292</f>
        <v>Jason Witten</v>
      </c>
      <c r="D293" s="23" t="str">
        <f>'Default Rankings Import'!D292</f>
        <v>DAL</v>
      </c>
      <c r="E293" s="24" t="str">
        <f>IF(LEFT('Default Rankings Import'!E292,1)="D",LEFT('Default Rankings Import'!E292,3),IF(LEFT('Default Rankings Import'!E292,1)="K",LEFT('Default Rankings Import'!E292,1),LEFT('Default Rankings Import'!E292,2)))</f>
        <v>TE</v>
      </c>
    </row>
    <row r="294" spans="2:5" x14ac:dyDescent="0.35">
      <c r="B294" s="12">
        <f t="shared" si="12"/>
        <v>292</v>
      </c>
      <c r="C294" s="23" t="str">
        <f>'Default Rankings Import'!C293</f>
        <v>Greg Joseph</v>
      </c>
      <c r="D294" s="23" t="str">
        <f>'Default Rankings Import'!D293</f>
        <v>CLE</v>
      </c>
      <c r="E294" s="24" t="str">
        <f>IF(LEFT('Default Rankings Import'!E293,1)="D",LEFT('Default Rankings Import'!E293,3),IF(LEFT('Default Rankings Import'!E293,1)="K",LEFT('Default Rankings Import'!E293,1),LEFT('Default Rankings Import'!E293,2)))</f>
        <v>K</v>
      </c>
    </row>
    <row r="295" spans="2:5" x14ac:dyDescent="0.35">
      <c r="B295" s="12">
        <f t="shared" si="12"/>
        <v>293</v>
      </c>
      <c r="C295" s="23" t="str">
        <f>'Default Rankings Import'!C294</f>
        <v>Ryan Tannehill</v>
      </c>
      <c r="D295" s="23" t="str">
        <f>'Default Rankings Import'!D294</f>
        <v>TEN</v>
      </c>
      <c r="E295" s="24" t="str">
        <f>IF(LEFT('Default Rankings Import'!E294,1)="D",LEFT('Default Rankings Import'!E294,3),IF(LEFT('Default Rankings Import'!E294,1)="K",LEFT('Default Rankings Import'!E294,1),LEFT('Default Rankings Import'!E294,2)))</f>
        <v>QB</v>
      </c>
    </row>
    <row r="296" spans="2:5" x14ac:dyDescent="0.35">
      <c r="B296" s="12">
        <f t="shared" si="12"/>
        <v>294</v>
      </c>
      <c r="C296" s="23" t="str">
        <f>'Default Rankings Import'!C295</f>
        <v>Brandon McManus</v>
      </c>
      <c r="D296" s="23" t="str">
        <f>'Default Rankings Import'!D295</f>
        <v>DEN</v>
      </c>
      <c r="E296" s="24" t="str">
        <f>IF(LEFT('Default Rankings Import'!E295,1)="D",LEFT('Default Rankings Import'!E295,3),IF(LEFT('Default Rankings Import'!E295,1)="K",LEFT('Default Rankings Import'!E295,1),LEFT('Default Rankings Import'!E295,2)))</f>
        <v>K</v>
      </c>
    </row>
    <row r="297" spans="2:5" x14ac:dyDescent="0.35">
      <c r="B297" s="12">
        <f t="shared" si="12"/>
        <v>295</v>
      </c>
      <c r="C297" s="23" t="str">
        <f>'Default Rankings Import'!C296</f>
        <v>Rashard Higgins</v>
      </c>
      <c r="D297" s="23" t="str">
        <f>'Default Rankings Import'!D296</f>
        <v>CLE</v>
      </c>
      <c r="E297" s="24" t="str">
        <f>IF(LEFT('Default Rankings Import'!E296,1)="D",LEFT('Default Rankings Import'!E296,3),IF(LEFT('Default Rankings Import'!E296,1)="K",LEFT('Default Rankings Import'!E296,1),LEFT('Default Rankings Import'!E296,2)))</f>
        <v>WR</v>
      </c>
    </row>
    <row r="298" spans="2:5" x14ac:dyDescent="0.35">
      <c r="B298" s="12">
        <f t="shared" si="12"/>
        <v>296</v>
      </c>
      <c r="C298" s="23" t="str">
        <f>'Default Rankings Import'!C297</f>
        <v>Cameron Meredith</v>
      </c>
      <c r="D298" s="23" t="str">
        <f>'Default Rankings Import'!D297</f>
        <v>NO</v>
      </c>
      <c r="E298" s="24" t="str">
        <f>IF(LEFT('Default Rankings Import'!E297,1)="D",LEFT('Default Rankings Import'!E297,3),IF(LEFT('Default Rankings Import'!E297,1)="K",LEFT('Default Rankings Import'!E297,1),LEFT('Default Rankings Import'!E297,2)))</f>
        <v>WR</v>
      </c>
    </row>
    <row r="299" spans="2:5" x14ac:dyDescent="0.35">
      <c r="B299" s="12">
        <f t="shared" si="12"/>
        <v>297</v>
      </c>
      <c r="C299" s="23" t="str">
        <f>'Default Rankings Import'!C298</f>
        <v>Washington (WAS)</v>
      </c>
      <c r="D299" s="23" t="str">
        <f>'Default Rankings Import'!D298</f>
        <v/>
      </c>
      <c r="E299" s="24" t="str">
        <f>IF(LEFT('Default Rankings Import'!E298,1)="D",LEFT('Default Rankings Import'!E298,3),IF(LEFT('Default Rankings Import'!E298,1)="K",LEFT('Default Rankings Import'!E298,1),LEFT('Default Rankings Import'!E298,2)))</f>
        <v>DST</v>
      </c>
    </row>
    <row r="300" spans="2:5" x14ac:dyDescent="0.35">
      <c r="B300" s="12">
        <f t="shared" si="12"/>
        <v>298</v>
      </c>
      <c r="C300" s="23" t="str">
        <f>'Default Rankings Import'!C299</f>
        <v>Cordarrelle Patterson</v>
      </c>
      <c r="D300" s="23" t="str">
        <f>'Default Rankings Import'!D299</f>
        <v>CHI</v>
      </c>
      <c r="E300" s="24" t="str">
        <f>IF(LEFT('Default Rankings Import'!E299,1)="D",LEFT('Default Rankings Import'!E299,3),IF(LEFT('Default Rankings Import'!E299,1)="K",LEFT('Default Rankings Import'!E299,1),LEFT('Default Rankings Import'!E299,2)))</f>
        <v>WR</v>
      </c>
    </row>
    <row r="301" spans="2:5" x14ac:dyDescent="0.35">
      <c r="B301" s="12">
        <f t="shared" si="12"/>
        <v>299</v>
      </c>
      <c r="C301" s="23" t="str">
        <f>'Default Rankings Import'!C300</f>
        <v>Jake Kumerow</v>
      </c>
      <c r="D301" s="23" t="str">
        <f>'Default Rankings Import'!D300</f>
        <v>GB</v>
      </c>
      <c r="E301" s="24" t="str">
        <f>IF(LEFT('Default Rankings Import'!E300,1)="D",LEFT('Default Rankings Import'!E300,3),IF(LEFT('Default Rankings Import'!E300,1)="K",LEFT('Default Rankings Import'!E300,1),LEFT('Default Rankings Import'!E300,2)))</f>
        <v>WR</v>
      </c>
    </row>
    <row r="302" spans="2:5" ht="15" thickBot="1" x14ac:dyDescent="0.4">
      <c r="B302" s="13">
        <f t="shared" si="12"/>
        <v>300</v>
      </c>
      <c r="C302" s="25" t="str">
        <f>'Default Rankings Import'!C301</f>
        <v>Josh Lambo</v>
      </c>
      <c r="D302" s="25" t="str">
        <f>'Default Rankings Import'!D301</f>
        <v>JAC</v>
      </c>
      <c r="E302" s="26" t="str">
        <f>IF(LEFT('Default Rankings Import'!E301,1)="D",LEFT('Default Rankings Import'!E301,3),IF(LEFT('Default Rankings Import'!E301,1)="K",LEFT('Default Rankings Import'!E301,1),LEFT('Default Rankings Import'!E301,2)))</f>
        <v>K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BE835-B338-4E6E-8E5A-C80A56F1FAA4}">
  <dimension ref="A1:L446"/>
  <sheetViews>
    <sheetView topLeftCell="A71" workbookViewId="0">
      <selection activeCell="C80" sqref="C80"/>
    </sheetView>
  </sheetViews>
  <sheetFormatPr defaultRowHeight="14.5" x14ac:dyDescent="0.35"/>
  <cols>
    <col min="1" max="1" width="7.26953125" bestFit="1" customWidth="1"/>
    <col min="2" max="2" width="7.6328125" bestFit="1" customWidth="1"/>
    <col min="3" max="3" width="22.453125" bestFit="1" customWidth="1"/>
    <col min="4" max="4" width="7.7265625" bestFit="1" customWidth="1"/>
    <col min="5" max="5" width="6.7265625" bestFit="1" customWidth="1"/>
    <col min="6" max="6" width="6.08984375" bestFit="1" customWidth="1"/>
    <col min="7" max="7" width="6.7265625" bestFit="1" customWidth="1"/>
    <col min="8" max="8" width="8.26953125" bestFit="1" customWidth="1"/>
    <col min="9" max="9" width="6.08984375" bestFit="1" customWidth="1"/>
    <col min="10" max="10" width="9.453125" bestFit="1" customWidth="1"/>
    <col min="11" max="11" width="6.6328125" bestFit="1" customWidth="1"/>
    <col min="12" max="12" width="9.36328125" bestFit="1" customWidth="1"/>
  </cols>
  <sheetData>
    <row r="1" spans="1:12" x14ac:dyDescent="0.35">
      <c r="A1" t="s">
        <v>36</v>
      </c>
      <c r="B1" t="s">
        <v>37</v>
      </c>
      <c r="C1" t="s">
        <v>35</v>
      </c>
      <c r="D1" t="s">
        <v>33</v>
      </c>
      <c r="E1" t="s">
        <v>32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</row>
    <row r="2" spans="1:12" x14ac:dyDescent="0.35">
      <c r="A2">
        <v>1</v>
      </c>
      <c r="B2" s="17" t="s">
        <v>45</v>
      </c>
      <c r="C2" s="17" t="s">
        <v>46</v>
      </c>
      <c r="D2" s="17" t="s">
        <v>47</v>
      </c>
      <c r="E2" s="17" t="s">
        <v>48</v>
      </c>
      <c r="F2">
        <v>11</v>
      </c>
      <c r="G2">
        <v>1</v>
      </c>
      <c r="H2">
        <v>3</v>
      </c>
      <c r="I2">
        <v>1.5</v>
      </c>
      <c r="J2">
        <v>0.6</v>
      </c>
      <c r="K2">
        <v>1</v>
      </c>
      <c r="L2">
        <v>0</v>
      </c>
    </row>
    <row r="3" spans="1:12" x14ac:dyDescent="0.35">
      <c r="A3">
        <v>2</v>
      </c>
      <c r="B3" s="17" t="s">
        <v>45</v>
      </c>
      <c r="C3" s="17" t="s">
        <v>49</v>
      </c>
      <c r="D3" s="17" t="s">
        <v>50</v>
      </c>
      <c r="E3" s="17" t="s">
        <v>51</v>
      </c>
      <c r="F3">
        <v>8</v>
      </c>
      <c r="G3">
        <v>1</v>
      </c>
      <c r="H3">
        <v>6</v>
      </c>
      <c r="I3">
        <v>2</v>
      </c>
      <c r="J3">
        <v>1</v>
      </c>
      <c r="K3">
        <v>2</v>
      </c>
      <c r="L3">
        <v>0</v>
      </c>
    </row>
    <row r="4" spans="1:12" x14ac:dyDescent="0.35">
      <c r="A4">
        <v>3</v>
      </c>
      <c r="B4" s="17" t="s">
        <v>45</v>
      </c>
      <c r="C4" s="17" t="s">
        <v>52</v>
      </c>
      <c r="D4" s="17" t="s">
        <v>53</v>
      </c>
      <c r="E4" s="17" t="s">
        <v>54</v>
      </c>
      <c r="F4">
        <v>7</v>
      </c>
      <c r="G4">
        <v>2</v>
      </c>
      <c r="H4">
        <v>6</v>
      </c>
      <c r="I4">
        <v>3.5</v>
      </c>
      <c r="J4">
        <v>0.9</v>
      </c>
      <c r="K4">
        <v>4</v>
      </c>
      <c r="L4">
        <v>1</v>
      </c>
    </row>
    <row r="5" spans="1:12" x14ac:dyDescent="0.35">
      <c r="A5">
        <v>4</v>
      </c>
      <c r="B5" s="17" t="s">
        <v>45</v>
      </c>
      <c r="C5" s="17" t="s">
        <v>55</v>
      </c>
      <c r="D5" s="17" t="s">
        <v>56</v>
      </c>
      <c r="E5" s="17" t="s">
        <v>57</v>
      </c>
      <c r="F5">
        <v>9</v>
      </c>
      <c r="G5">
        <v>1</v>
      </c>
      <c r="H5">
        <v>7</v>
      </c>
      <c r="I5">
        <v>3.6</v>
      </c>
      <c r="J5">
        <v>1.1000000000000001</v>
      </c>
      <c r="K5">
        <v>3</v>
      </c>
      <c r="L5">
        <v>-1</v>
      </c>
    </row>
    <row r="6" spans="1:12" x14ac:dyDescent="0.35">
      <c r="A6">
        <v>5</v>
      </c>
      <c r="B6" s="17" t="s">
        <v>45</v>
      </c>
      <c r="C6" s="17" t="s">
        <v>58</v>
      </c>
      <c r="D6" s="17" t="s">
        <v>59</v>
      </c>
      <c r="E6" s="17" t="s">
        <v>60</v>
      </c>
      <c r="F6">
        <v>12</v>
      </c>
      <c r="G6">
        <v>3</v>
      </c>
      <c r="H6">
        <v>26</v>
      </c>
      <c r="I6">
        <v>6</v>
      </c>
      <c r="J6">
        <v>2.1</v>
      </c>
      <c r="K6">
        <v>6</v>
      </c>
      <c r="L6">
        <v>1</v>
      </c>
    </row>
    <row r="7" spans="1:12" x14ac:dyDescent="0.35">
      <c r="A7">
        <v>6</v>
      </c>
      <c r="B7" s="17" t="s">
        <v>45</v>
      </c>
      <c r="C7" s="17" t="s">
        <v>61</v>
      </c>
      <c r="D7" s="17" t="s">
        <v>62</v>
      </c>
      <c r="E7" s="17" t="s">
        <v>63</v>
      </c>
      <c r="F7">
        <v>10</v>
      </c>
      <c r="G7">
        <v>6</v>
      </c>
      <c r="H7">
        <v>17</v>
      </c>
      <c r="I7">
        <v>9.1999999999999993</v>
      </c>
      <c r="J7">
        <v>2.5</v>
      </c>
      <c r="K7">
        <v>7</v>
      </c>
      <c r="L7">
        <v>1</v>
      </c>
    </row>
    <row r="8" spans="1:12" x14ac:dyDescent="0.35">
      <c r="A8">
        <v>7</v>
      </c>
      <c r="B8" s="17" t="s">
        <v>45</v>
      </c>
      <c r="C8" s="17" t="s">
        <v>64</v>
      </c>
      <c r="D8" s="17" t="s">
        <v>65</v>
      </c>
      <c r="E8" s="17" t="s">
        <v>66</v>
      </c>
      <c r="F8">
        <v>11</v>
      </c>
      <c r="G8">
        <v>6</v>
      </c>
      <c r="H8">
        <v>15</v>
      </c>
      <c r="I8">
        <v>9.1999999999999993</v>
      </c>
      <c r="J8">
        <v>1.6</v>
      </c>
      <c r="K8">
        <v>9</v>
      </c>
      <c r="L8">
        <v>2</v>
      </c>
    </row>
    <row r="9" spans="1:12" x14ac:dyDescent="0.35">
      <c r="A9">
        <v>8</v>
      </c>
      <c r="B9" s="17" t="s">
        <v>45</v>
      </c>
      <c r="C9" s="17" t="s">
        <v>67</v>
      </c>
      <c r="D9" s="17" t="s">
        <v>68</v>
      </c>
      <c r="E9" s="17" t="s">
        <v>69</v>
      </c>
      <c r="F9">
        <v>12</v>
      </c>
      <c r="G9">
        <v>4</v>
      </c>
      <c r="H9">
        <v>38</v>
      </c>
      <c r="I9">
        <v>10.199999999999999</v>
      </c>
      <c r="J9">
        <v>5.3</v>
      </c>
      <c r="K9">
        <v>10</v>
      </c>
      <c r="L9">
        <v>2</v>
      </c>
    </row>
    <row r="10" spans="1:12" x14ac:dyDescent="0.35">
      <c r="A10">
        <v>9</v>
      </c>
      <c r="B10" s="17" t="s">
        <v>45</v>
      </c>
      <c r="C10" s="17" t="s">
        <v>70</v>
      </c>
      <c r="D10" s="17" t="s">
        <v>71</v>
      </c>
      <c r="E10" s="17" t="s">
        <v>72</v>
      </c>
      <c r="F10">
        <v>4</v>
      </c>
      <c r="G10">
        <v>4</v>
      </c>
      <c r="H10">
        <v>33</v>
      </c>
      <c r="I10">
        <v>11.8</v>
      </c>
      <c r="J10">
        <v>5.6</v>
      </c>
      <c r="K10">
        <v>8</v>
      </c>
      <c r="L10">
        <v>-1</v>
      </c>
    </row>
    <row r="11" spans="1:12" x14ac:dyDescent="0.35">
      <c r="A11">
        <v>10</v>
      </c>
      <c r="B11" s="17" t="s">
        <v>45</v>
      </c>
      <c r="C11" s="17" t="s">
        <v>73</v>
      </c>
      <c r="D11" s="17" t="s">
        <v>74</v>
      </c>
      <c r="E11" s="17" t="s">
        <v>75</v>
      </c>
      <c r="F11">
        <v>7</v>
      </c>
      <c r="G11">
        <v>4</v>
      </c>
      <c r="H11">
        <v>36</v>
      </c>
      <c r="I11">
        <v>12.1</v>
      </c>
      <c r="J11">
        <v>5.7</v>
      </c>
      <c r="K11">
        <v>11</v>
      </c>
      <c r="L11">
        <v>1</v>
      </c>
    </row>
    <row r="12" spans="1:12" x14ac:dyDescent="0.35">
      <c r="A12">
        <v>11</v>
      </c>
      <c r="B12" s="17" t="s">
        <v>45</v>
      </c>
      <c r="C12" s="17" t="s">
        <v>76</v>
      </c>
      <c r="D12" s="17" t="s">
        <v>77</v>
      </c>
      <c r="E12" s="17" t="s">
        <v>78</v>
      </c>
      <c r="F12">
        <v>9</v>
      </c>
      <c r="G12">
        <v>6</v>
      </c>
      <c r="H12">
        <v>18</v>
      </c>
      <c r="I12">
        <v>12.4</v>
      </c>
      <c r="J12">
        <v>2.8</v>
      </c>
      <c r="K12">
        <v>16</v>
      </c>
      <c r="L12">
        <v>5</v>
      </c>
    </row>
    <row r="13" spans="1:12" x14ac:dyDescent="0.35">
      <c r="A13">
        <v>12</v>
      </c>
      <c r="B13" s="17" t="s">
        <v>45</v>
      </c>
      <c r="C13" s="17" t="s">
        <v>79</v>
      </c>
      <c r="D13" s="17" t="s">
        <v>80</v>
      </c>
      <c r="E13" s="17" t="s">
        <v>81</v>
      </c>
      <c r="F13">
        <v>9</v>
      </c>
      <c r="G13">
        <v>5</v>
      </c>
      <c r="H13">
        <v>25</v>
      </c>
      <c r="I13">
        <v>12.8</v>
      </c>
      <c r="J13">
        <v>4.3</v>
      </c>
      <c r="K13">
        <v>12</v>
      </c>
      <c r="L13">
        <v>0</v>
      </c>
    </row>
    <row r="14" spans="1:12" x14ac:dyDescent="0.35">
      <c r="A14">
        <v>13</v>
      </c>
      <c r="B14" s="17" t="s">
        <v>45</v>
      </c>
      <c r="C14" s="17" t="s">
        <v>82</v>
      </c>
      <c r="D14" s="17" t="s">
        <v>83</v>
      </c>
      <c r="E14" s="17" t="s">
        <v>84</v>
      </c>
      <c r="F14">
        <v>9</v>
      </c>
      <c r="G14">
        <v>2</v>
      </c>
      <c r="H14">
        <v>44</v>
      </c>
      <c r="I14">
        <v>12.9</v>
      </c>
      <c r="J14">
        <v>10.199999999999999</v>
      </c>
      <c r="K14">
        <v>5</v>
      </c>
      <c r="L14">
        <v>-8</v>
      </c>
    </row>
    <row r="15" spans="1:12" x14ac:dyDescent="0.35">
      <c r="A15">
        <v>14</v>
      </c>
      <c r="B15" s="17" t="s">
        <v>45</v>
      </c>
      <c r="C15" s="17" t="s">
        <v>85</v>
      </c>
      <c r="D15" s="17" t="s">
        <v>86</v>
      </c>
      <c r="E15" s="17" t="s">
        <v>87</v>
      </c>
      <c r="F15">
        <v>7</v>
      </c>
      <c r="G15">
        <v>7</v>
      </c>
      <c r="H15">
        <v>24</v>
      </c>
      <c r="I15">
        <v>13.6</v>
      </c>
      <c r="J15">
        <v>3.6</v>
      </c>
      <c r="K15">
        <v>14</v>
      </c>
      <c r="L15">
        <v>0</v>
      </c>
    </row>
    <row r="16" spans="1:12" x14ac:dyDescent="0.35">
      <c r="A16">
        <v>15</v>
      </c>
      <c r="B16" s="17" t="s">
        <v>45</v>
      </c>
      <c r="C16" s="17" t="s">
        <v>88</v>
      </c>
      <c r="D16" s="17" t="s">
        <v>89</v>
      </c>
      <c r="E16" s="17" t="s">
        <v>90</v>
      </c>
      <c r="F16">
        <v>12</v>
      </c>
      <c r="G16">
        <v>13</v>
      </c>
      <c r="H16">
        <v>21</v>
      </c>
      <c r="I16">
        <v>14.4</v>
      </c>
      <c r="J16">
        <v>2</v>
      </c>
      <c r="K16">
        <v>18</v>
      </c>
      <c r="L16">
        <v>3</v>
      </c>
    </row>
    <row r="17" spans="1:12" x14ac:dyDescent="0.35">
      <c r="A17">
        <v>16</v>
      </c>
      <c r="B17" s="17" t="s">
        <v>45</v>
      </c>
      <c r="C17" s="17" t="s">
        <v>91</v>
      </c>
      <c r="D17" s="17" t="s">
        <v>56</v>
      </c>
      <c r="E17" s="17" t="s">
        <v>92</v>
      </c>
      <c r="F17">
        <v>9</v>
      </c>
      <c r="G17">
        <v>8</v>
      </c>
      <c r="H17">
        <v>24</v>
      </c>
      <c r="I17">
        <v>14.5</v>
      </c>
      <c r="J17">
        <v>2.9</v>
      </c>
      <c r="K17">
        <v>13</v>
      </c>
      <c r="L17">
        <v>-3</v>
      </c>
    </row>
    <row r="18" spans="1:12" x14ac:dyDescent="0.35">
      <c r="A18">
        <v>17</v>
      </c>
      <c r="B18" s="17" t="s">
        <v>45</v>
      </c>
      <c r="C18" s="17" t="s">
        <v>93</v>
      </c>
      <c r="D18" s="17" t="s">
        <v>86</v>
      </c>
      <c r="E18" s="17" t="s">
        <v>94</v>
      </c>
      <c r="F18">
        <v>7</v>
      </c>
      <c r="G18">
        <v>6</v>
      </c>
      <c r="H18">
        <v>55</v>
      </c>
      <c r="I18">
        <v>15.2</v>
      </c>
      <c r="J18">
        <v>6</v>
      </c>
      <c r="K18">
        <v>20</v>
      </c>
      <c r="L18">
        <v>3</v>
      </c>
    </row>
    <row r="19" spans="1:12" x14ac:dyDescent="0.35">
      <c r="A19">
        <v>18</v>
      </c>
      <c r="B19" s="17" t="s">
        <v>45</v>
      </c>
      <c r="C19" s="17" t="s">
        <v>95</v>
      </c>
      <c r="D19" s="17" t="s">
        <v>74</v>
      </c>
      <c r="E19" s="17" t="s">
        <v>96</v>
      </c>
      <c r="F19">
        <v>7</v>
      </c>
      <c r="G19">
        <v>7</v>
      </c>
      <c r="H19">
        <v>30</v>
      </c>
      <c r="I19">
        <v>17.8</v>
      </c>
      <c r="J19">
        <v>4.2</v>
      </c>
      <c r="K19">
        <v>21</v>
      </c>
      <c r="L19">
        <v>3</v>
      </c>
    </row>
    <row r="20" spans="1:12" x14ac:dyDescent="0.35">
      <c r="A20">
        <v>19</v>
      </c>
      <c r="B20" s="17" t="s">
        <v>45</v>
      </c>
      <c r="C20" s="17" t="s">
        <v>97</v>
      </c>
      <c r="D20" s="17" t="s">
        <v>98</v>
      </c>
      <c r="E20" s="17" t="s">
        <v>99</v>
      </c>
      <c r="F20">
        <v>4</v>
      </c>
      <c r="G20">
        <v>15</v>
      </c>
      <c r="H20">
        <v>61</v>
      </c>
      <c r="I20">
        <v>21.8</v>
      </c>
      <c r="J20">
        <v>3.7</v>
      </c>
      <c r="K20">
        <v>24</v>
      </c>
      <c r="L20">
        <v>5</v>
      </c>
    </row>
    <row r="21" spans="1:12" x14ac:dyDescent="0.35">
      <c r="A21">
        <v>20</v>
      </c>
      <c r="B21" s="17" t="s">
        <v>45</v>
      </c>
      <c r="C21" s="17" t="s">
        <v>100</v>
      </c>
      <c r="D21" s="17" t="s">
        <v>101</v>
      </c>
      <c r="E21" s="17" t="s">
        <v>102</v>
      </c>
      <c r="F21">
        <v>6</v>
      </c>
      <c r="G21">
        <v>11</v>
      </c>
      <c r="H21">
        <v>34</v>
      </c>
      <c r="I21">
        <v>21.8</v>
      </c>
      <c r="J21">
        <v>3.6</v>
      </c>
      <c r="K21">
        <v>17</v>
      </c>
      <c r="L21">
        <v>-3</v>
      </c>
    </row>
    <row r="22" spans="1:12" x14ac:dyDescent="0.35">
      <c r="A22">
        <v>21</v>
      </c>
      <c r="B22" s="17" t="s">
        <v>45</v>
      </c>
      <c r="C22" s="17" t="s">
        <v>103</v>
      </c>
      <c r="D22" s="17" t="s">
        <v>104</v>
      </c>
      <c r="E22" s="17" t="s">
        <v>105</v>
      </c>
      <c r="F22">
        <v>12</v>
      </c>
      <c r="G22">
        <v>10</v>
      </c>
      <c r="H22">
        <v>33</v>
      </c>
      <c r="I22">
        <v>22</v>
      </c>
      <c r="J22">
        <v>5.8</v>
      </c>
      <c r="K22">
        <v>19</v>
      </c>
      <c r="L22">
        <v>-2</v>
      </c>
    </row>
    <row r="23" spans="1:12" x14ac:dyDescent="0.35">
      <c r="A23">
        <v>22</v>
      </c>
      <c r="B23" s="17" t="s">
        <v>45</v>
      </c>
      <c r="C23" s="17" t="s">
        <v>106</v>
      </c>
      <c r="D23" s="17" t="s">
        <v>107</v>
      </c>
      <c r="E23" s="17" t="s">
        <v>108</v>
      </c>
      <c r="F23">
        <v>7</v>
      </c>
      <c r="G23">
        <v>14</v>
      </c>
      <c r="H23">
        <v>34</v>
      </c>
      <c r="I23">
        <v>23.2</v>
      </c>
      <c r="J23">
        <v>3.7</v>
      </c>
      <c r="K23">
        <v>22</v>
      </c>
      <c r="L23">
        <v>0</v>
      </c>
    </row>
    <row r="24" spans="1:12" x14ac:dyDescent="0.35">
      <c r="A24">
        <v>23</v>
      </c>
      <c r="B24" s="17" t="s">
        <v>45</v>
      </c>
      <c r="C24" s="17" t="s">
        <v>109</v>
      </c>
      <c r="D24" s="17" t="s">
        <v>110</v>
      </c>
      <c r="E24" s="17" t="s">
        <v>111</v>
      </c>
      <c r="F24">
        <v>6</v>
      </c>
      <c r="G24">
        <v>16</v>
      </c>
      <c r="H24">
        <v>39</v>
      </c>
      <c r="I24">
        <v>27</v>
      </c>
      <c r="J24">
        <v>2.9</v>
      </c>
      <c r="K24">
        <v>35</v>
      </c>
      <c r="L24">
        <v>12</v>
      </c>
    </row>
    <row r="25" spans="1:12" x14ac:dyDescent="0.35">
      <c r="A25">
        <v>24</v>
      </c>
      <c r="B25" s="17" t="s">
        <v>45</v>
      </c>
      <c r="C25" s="17" t="s">
        <v>112</v>
      </c>
      <c r="D25" s="17" t="s">
        <v>80</v>
      </c>
      <c r="E25" s="17" t="s">
        <v>113</v>
      </c>
      <c r="F25">
        <v>9</v>
      </c>
      <c r="G25">
        <v>18</v>
      </c>
      <c r="H25">
        <v>45</v>
      </c>
      <c r="I25">
        <v>27.2</v>
      </c>
      <c r="J25">
        <v>2.8</v>
      </c>
      <c r="K25">
        <v>38</v>
      </c>
      <c r="L25">
        <v>14</v>
      </c>
    </row>
    <row r="26" spans="1:12" x14ac:dyDescent="0.35">
      <c r="A26">
        <v>25</v>
      </c>
      <c r="B26" s="17" t="s">
        <v>45</v>
      </c>
      <c r="C26" s="17" t="s">
        <v>114</v>
      </c>
      <c r="D26" s="17" t="s">
        <v>110</v>
      </c>
      <c r="E26" s="17" t="s">
        <v>115</v>
      </c>
      <c r="F26">
        <v>6</v>
      </c>
      <c r="G26">
        <v>12</v>
      </c>
      <c r="H26">
        <v>51</v>
      </c>
      <c r="I26">
        <v>27.6</v>
      </c>
      <c r="J26">
        <v>8.1</v>
      </c>
      <c r="K26">
        <v>30</v>
      </c>
      <c r="L26">
        <v>5</v>
      </c>
    </row>
    <row r="27" spans="1:12" x14ac:dyDescent="0.35">
      <c r="A27">
        <v>26</v>
      </c>
      <c r="B27" s="17" t="s">
        <v>45</v>
      </c>
      <c r="C27" s="17" t="s">
        <v>116</v>
      </c>
      <c r="D27" s="17" t="s">
        <v>59</v>
      </c>
      <c r="E27" s="17" t="s">
        <v>117</v>
      </c>
      <c r="F27">
        <v>12</v>
      </c>
      <c r="G27">
        <v>13</v>
      </c>
      <c r="H27">
        <v>37</v>
      </c>
      <c r="I27">
        <v>28.1</v>
      </c>
      <c r="J27">
        <v>2.8</v>
      </c>
      <c r="K27">
        <v>28</v>
      </c>
      <c r="L27">
        <v>2</v>
      </c>
    </row>
    <row r="28" spans="1:12" x14ac:dyDescent="0.35">
      <c r="A28">
        <v>27</v>
      </c>
      <c r="B28" s="17" t="s">
        <v>45</v>
      </c>
      <c r="C28" s="17" t="s">
        <v>118</v>
      </c>
      <c r="D28" s="17" t="s">
        <v>50</v>
      </c>
      <c r="E28" s="17" t="s">
        <v>119</v>
      </c>
      <c r="F28">
        <v>8</v>
      </c>
      <c r="G28">
        <v>20</v>
      </c>
      <c r="H28">
        <v>45</v>
      </c>
      <c r="I28">
        <v>29.9</v>
      </c>
      <c r="J28">
        <v>3.4</v>
      </c>
      <c r="K28">
        <v>31</v>
      </c>
      <c r="L28">
        <v>4</v>
      </c>
    </row>
    <row r="29" spans="1:12" x14ac:dyDescent="0.35">
      <c r="A29">
        <v>28</v>
      </c>
      <c r="B29" s="17" t="s">
        <v>45</v>
      </c>
      <c r="C29" s="17" t="s">
        <v>120</v>
      </c>
      <c r="D29" s="17" t="s">
        <v>121</v>
      </c>
      <c r="E29" s="17" t="s">
        <v>122</v>
      </c>
      <c r="F29">
        <v>10</v>
      </c>
      <c r="G29">
        <v>12</v>
      </c>
      <c r="H29">
        <v>68</v>
      </c>
      <c r="I29">
        <v>31.8</v>
      </c>
      <c r="J29">
        <v>8.9</v>
      </c>
      <c r="K29">
        <v>32</v>
      </c>
      <c r="L29">
        <v>4</v>
      </c>
    </row>
    <row r="30" spans="1:12" x14ac:dyDescent="0.35">
      <c r="A30">
        <v>29</v>
      </c>
      <c r="B30" s="17" t="s">
        <v>45</v>
      </c>
      <c r="C30" s="17" t="s">
        <v>123</v>
      </c>
      <c r="D30" s="17" t="s">
        <v>124</v>
      </c>
      <c r="E30" s="17" t="s">
        <v>125</v>
      </c>
      <c r="F30">
        <v>11</v>
      </c>
      <c r="G30">
        <v>12</v>
      </c>
      <c r="H30">
        <v>63</v>
      </c>
      <c r="I30">
        <v>32.700000000000003</v>
      </c>
      <c r="J30">
        <v>10.4</v>
      </c>
      <c r="K30">
        <v>34</v>
      </c>
      <c r="L30">
        <v>5</v>
      </c>
    </row>
    <row r="31" spans="1:12" x14ac:dyDescent="0.35">
      <c r="A31">
        <v>30</v>
      </c>
      <c r="B31" s="17" t="s">
        <v>45</v>
      </c>
      <c r="C31" s="17" t="s">
        <v>126</v>
      </c>
      <c r="D31" s="17" t="s">
        <v>127</v>
      </c>
      <c r="E31" s="17" t="s">
        <v>128</v>
      </c>
      <c r="F31">
        <v>10</v>
      </c>
      <c r="G31">
        <v>19</v>
      </c>
      <c r="H31">
        <v>55</v>
      </c>
      <c r="I31">
        <v>32.9</v>
      </c>
      <c r="J31">
        <v>7.8</v>
      </c>
      <c r="K31">
        <v>27</v>
      </c>
      <c r="L31">
        <v>-3</v>
      </c>
    </row>
    <row r="32" spans="1:12" x14ac:dyDescent="0.35">
      <c r="A32">
        <v>31</v>
      </c>
      <c r="B32" s="17" t="s">
        <v>45</v>
      </c>
      <c r="C32" s="17" t="s">
        <v>129</v>
      </c>
      <c r="D32" s="17" t="s">
        <v>104</v>
      </c>
      <c r="E32" s="17" t="s">
        <v>130</v>
      </c>
      <c r="F32">
        <v>12</v>
      </c>
      <c r="G32">
        <v>21</v>
      </c>
      <c r="H32">
        <v>47</v>
      </c>
      <c r="I32">
        <v>32.9</v>
      </c>
      <c r="J32">
        <v>4</v>
      </c>
      <c r="K32">
        <v>25</v>
      </c>
      <c r="L32">
        <v>-6</v>
      </c>
    </row>
    <row r="33" spans="1:12" x14ac:dyDescent="0.35">
      <c r="A33">
        <v>32</v>
      </c>
      <c r="B33" s="17" t="s">
        <v>45</v>
      </c>
      <c r="C33" s="17" t="s">
        <v>131</v>
      </c>
      <c r="D33" s="17" t="s">
        <v>104</v>
      </c>
      <c r="E33" s="17" t="s">
        <v>132</v>
      </c>
      <c r="F33">
        <v>12</v>
      </c>
      <c r="G33">
        <v>18</v>
      </c>
      <c r="H33">
        <v>48</v>
      </c>
      <c r="I33">
        <v>34</v>
      </c>
      <c r="J33">
        <v>3.8</v>
      </c>
      <c r="K33">
        <v>37</v>
      </c>
      <c r="L33">
        <v>5</v>
      </c>
    </row>
    <row r="34" spans="1:12" x14ac:dyDescent="0.35">
      <c r="A34">
        <v>33</v>
      </c>
      <c r="B34" s="17" t="s">
        <v>45</v>
      </c>
      <c r="C34" s="17" t="s">
        <v>133</v>
      </c>
      <c r="D34" s="17" t="s">
        <v>65</v>
      </c>
      <c r="E34" s="17" t="s">
        <v>134</v>
      </c>
      <c r="F34">
        <v>11</v>
      </c>
      <c r="G34">
        <v>5</v>
      </c>
      <c r="H34">
        <v>68</v>
      </c>
      <c r="I34">
        <v>34.700000000000003</v>
      </c>
      <c r="J34">
        <v>8</v>
      </c>
      <c r="K34">
        <v>29</v>
      </c>
      <c r="L34">
        <v>-4</v>
      </c>
    </row>
    <row r="35" spans="1:12" x14ac:dyDescent="0.35">
      <c r="A35">
        <v>34</v>
      </c>
      <c r="B35" s="17" t="s">
        <v>45</v>
      </c>
      <c r="C35" s="17" t="s">
        <v>135</v>
      </c>
      <c r="D35" s="17" t="s">
        <v>136</v>
      </c>
      <c r="E35" s="17" t="s">
        <v>137</v>
      </c>
      <c r="F35">
        <v>10</v>
      </c>
      <c r="G35">
        <v>13</v>
      </c>
      <c r="H35">
        <v>80</v>
      </c>
      <c r="I35">
        <v>35.700000000000003</v>
      </c>
      <c r="J35">
        <v>18.2</v>
      </c>
      <c r="K35">
        <v>26</v>
      </c>
      <c r="L35">
        <v>-8</v>
      </c>
    </row>
    <row r="36" spans="1:12" x14ac:dyDescent="0.35">
      <c r="A36">
        <v>35</v>
      </c>
      <c r="B36" s="17" t="s">
        <v>45</v>
      </c>
      <c r="C36" s="17" t="s">
        <v>138</v>
      </c>
      <c r="D36" s="17" t="s">
        <v>83</v>
      </c>
      <c r="E36" s="17" t="s">
        <v>139</v>
      </c>
      <c r="F36">
        <v>9</v>
      </c>
      <c r="G36">
        <v>28</v>
      </c>
      <c r="H36">
        <v>48</v>
      </c>
      <c r="I36">
        <v>36.200000000000003</v>
      </c>
      <c r="J36">
        <v>4.3</v>
      </c>
      <c r="K36">
        <v>43</v>
      </c>
      <c r="L36">
        <v>8</v>
      </c>
    </row>
    <row r="37" spans="1:12" x14ac:dyDescent="0.35">
      <c r="A37">
        <v>36</v>
      </c>
      <c r="B37" s="17" t="s">
        <v>45</v>
      </c>
      <c r="C37" s="17" t="s">
        <v>140</v>
      </c>
      <c r="D37" s="17" t="s">
        <v>89</v>
      </c>
      <c r="E37" s="17" t="s">
        <v>141</v>
      </c>
      <c r="F37">
        <v>12</v>
      </c>
      <c r="G37">
        <v>12</v>
      </c>
      <c r="H37">
        <v>70</v>
      </c>
      <c r="I37">
        <v>36.299999999999997</v>
      </c>
      <c r="J37">
        <v>10.5</v>
      </c>
      <c r="K37">
        <v>23</v>
      </c>
      <c r="L37">
        <v>-13</v>
      </c>
    </row>
    <row r="38" spans="1:12" x14ac:dyDescent="0.35">
      <c r="A38">
        <v>37</v>
      </c>
      <c r="B38" s="17" t="s">
        <v>45</v>
      </c>
      <c r="C38" s="17" t="s">
        <v>142</v>
      </c>
      <c r="D38" s="17" t="s">
        <v>89</v>
      </c>
      <c r="E38" s="17" t="s">
        <v>143</v>
      </c>
      <c r="F38">
        <v>12</v>
      </c>
      <c r="G38">
        <v>22</v>
      </c>
      <c r="H38">
        <v>92</v>
      </c>
      <c r="I38">
        <v>36.299999999999997</v>
      </c>
      <c r="J38">
        <v>13.7</v>
      </c>
      <c r="K38">
        <v>15</v>
      </c>
      <c r="L38">
        <v>-22</v>
      </c>
    </row>
    <row r="39" spans="1:12" x14ac:dyDescent="0.35">
      <c r="A39">
        <v>38</v>
      </c>
      <c r="B39" s="17" t="s">
        <v>45</v>
      </c>
      <c r="C39" s="17" t="s">
        <v>144</v>
      </c>
      <c r="D39" s="17" t="s">
        <v>83</v>
      </c>
      <c r="E39" s="17" t="s">
        <v>145</v>
      </c>
      <c r="F39">
        <v>9</v>
      </c>
      <c r="G39">
        <v>28</v>
      </c>
      <c r="H39">
        <v>65</v>
      </c>
      <c r="I39">
        <v>37.9</v>
      </c>
      <c r="J39">
        <v>4.7</v>
      </c>
      <c r="K39">
        <v>49</v>
      </c>
      <c r="L39">
        <v>11</v>
      </c>
    </row>
    <row r="40" spans="1:12" x14ac:dyDescent="0.35">
      <c r="A40">
        <v>39</v>
      </c>
      <c r="B40" s="17" t="s">
        <v>45</v>
      </c>
      <c r="C40" s="17" t="s">
        <v>146</v>
      </c>
      <c r="D40" s="17" t="s">
        <v>147</v>
      </c>
      <c r="E40" s="17" t="s">
        <v>148</v>
      </c>
      <c r="F40">
        <v>5</v>
      </c>
      <c r="G40">
        <v>28</v>
      </c>
      <c r="H40">
        <v>93</v>
      </c>
      <c r="I40">
        <v>38.5</v>
      </c>
      <c r="J40">
        <v>4.3</v>
      </c>
      <c r="K40">
        <v>46</v>
      </c>
      <c r="L40">
        <v>7</v>
      </c>
    </row>
    <row r="41" spans="1:12" x14ac:dyDescent="0.35">
      <c r="A41">
        <v>40</v>
      </c>
      <c r="B41" s="17" t="s">
        <v>45</v>
      </c>
      <c r="C41" s="17" t="s">
        <v>149</v>
      </c>
      <c r="D41" s="17" t="s">
        <v>77</v>
      </c>
      <c r="E41" s="17" t="s">
        <v>150</v>
      </c>
      <c r="F41">
        <v>9</v>
      </c>
      <c r="G41">
        <v>22</v>
      </c>
      <c r="H41">
        <v>74</v>
      </c>
      <c r="I41">
        <v>41.5</v>
      </c>
      <c r="J41">
        <v>6.9</v>
      </c>
      <c r="K41">
        <v>40</v>
      </c>
      <c r="L41">
        <v>0</v>
      </c>
    </row>
    <row r="42" spans="1:12" x14ac:dyDescent="0.35">
      <c r="A42">
        <v>41</v>
      </c>
      <c r="B42" s="17" t="s">
        <v>45</v>
      </c>
      <c r="C42" s="17" t="s">
        <v>151</v>
      </c>
      <c r="D42" s="17" t="s">
        <v>152</v>
      </c>
      <c r="E42" s="17" t="s">
        <v>153</v>
      </c>
      <c r="F42">
        <v>11</v>
      </c>
      <c r="G42">
        <v>24</v>
      </c>
      <c r="H42">
        <v>70</v>
      </c>
      <c r="I42">
        <v>43.9</v>
      </c>
      <c r="J42">
        <v>8.1</v>
      </c>
      <c r="K42">
        <v>41</v>
      </c>
      <c r="L42">
        <v>0</v>
      </c>
    </row>
    <row r="43" spans="1:12" x14ac:dyDescent="0.35">
      <c r="A43">
        <v>42</v>
      </c>
      <c r="B43" s="17" t="s">
        <v>45</v>
      </c>
      <c r="C43" s="17" t="s">
        <v>154</v>
      </c>
      <c r="D43" s="17" t="s">
        <v>121</v>
      </c>
      <c r="E43" s="17" t="s">
        <v>155</v>
      </c>
      <c r="F43">
        <v>10</v>
      </c>
      <c r="G43">
        <v>27</v>
      </c>
      <c r="H43">
        <v>76</v>
      </c>
      <c r="I43">
        <v>45.5</v>
      </c>
      <c r="J43">
        <v>8.4</v>
      </c>
      <c r="K43">
        <v>50</v>
      </c>
      <c r="L43">
        <v>8</v>
      </c>
    </row>
    <row r="44" spans="1:12" x14ac:dyDescent="0.35">
      <c r="A44">
        <v>43</v>
      </c>
      <c r="B44" s="17" t="s">
        <v>45</v>
      </c>
      <c r="C44" s="17" t="s">
        <v>156</v>
      </c>
      <c r="D44" s="17" t="s">
        <v>83</v>
      </c>
      <c r="E44" s="17" t="s">
        <v>157</v>
      </c>
      <c r="F44">
        <v>9</v>
      </c>
      <c r="G44">
        <v>34</v>
      </c>
      <c r="H44">
        <v>85</v>
      </c>
      <c r="I44">
        <v>45.8</v>
      </c>
      <c r="J44">
        <v>8.1</v>
      </c>
      <c r="K44">
        <v>48</v>
      </c>
      <c r="L44">
        <v>5</v>
      </c>
    </row>
    <row r="45" spans="1:12" x14ac:dyDescent="0.35">
      <c r="A45">
        <v>44</v>
      </c>
      <c r="B45" s="17" t="s">
        <v>45</v>
      </c>
      <c r="C45" s="17" t="s">
        <v>158</v>
      </c>
      <c r="D45" s="17" t="s">
        <v>147</v>
      </c>
      <c r="E45" s="17" t="s">
        <v>159</v>
      </c>
      <c r="F45">
        <v>5</v>
      </c>
      <c r="G45">
        <v>20</v>
      </c>
      <c r="H45">
        <v>73</v>
      </c>
      <c r="I45">
        <v>46.6</v>
      </c>
      <c r="J45">
        <v>8.3000000000000007</v>
      </c>
      <c r="K45">
        <v>36</v>
      </c>
      <c r="L45">
        <v>-8</v>
      </c>
    </row>
    <row r="46" spans="1:12" x14ac:dyDescent="0.35">
      <c r="A46">
        <v>45</v>
      </c>
      <c r="B46" s="17" t="s">
        <v>45</v>
      </c>
      <c r="C46" s="17" t="s">
        <v>160</v>
      </c>
      <c r="D46" s="17" t="s">
        <v>161</v>
      </c>
      <c r="E46" s="17" t="s">
        <v>162</v>
      </c>
      <c r="F46">
        <v>8</v>
      </c>
      <c r="G46">
        <v>15</v>
      </c>
      <c r="H46">
        <v>86</v>
      </c>
      <c r="I46">
        <v>47.3</v>
      </c>
      <c r="J46">
        <v>9.8000000000000007</v>
      </c>
      <c r="K46">
        <v>44</v>
      </c>
      <c r="L46">
        <v>-1</v>
      </c>
    </row>
    <row r="47" spans="1:12" x14ac:dyDescent="0.35">
      <c r="A47">
        <v>46</v>
      </c>
      <c r="B47" s="17" t="s">
        <v>45</v>
      </c>
      <c r="C47" s="17" t="s">
        <v>163</v>
      </c>
      <c r="D47" s="17" t="s">
        <v>110</v>
      </c>
      <c r="E47" s="17" t="s">
        <v>164</v>
      </c>
      <c r="F47">
        <v>6</v>
      </c>
      <c r="G47">
        <v>22</v>
      </c>
      <c r="H47">
        <v>77</v>
      </c>
      <c r="I47">
        <v>47.8</v>
      </c>
      <c r="J47">
        <v>11.1</v>
      </c>
      <c r="K47">
        <v>51</v>
      </c>
      <c r="L47">
        <v>5</v>
      </c>
    </row>
    <row r="48" spans="1:12" x14ac:dyDescent="0.35">
      <c r="A48">
        <v>47</v>
      </c>
      <c r="B48" s="17" t="s">
        <v>45</v>
      </c>
      <c r="C48" s="17" t="s">
        <v>165</v>
      </c>
      <c r="D48" s="17" t="s">
        <v>166</v>
      </c>
      <c r="E48" s="17" t="s">
        <v>167</v>
      </c>
      <c r="F48">
        <v>10</v>
      </c>
      <c r="G48">
        <v>16</v>
      </c>
      <c r="H48">
        <v>72</v>
      </c>
      <c r="I48">
        <v>48.9</v>
      </c>
      <c r="J48">
        <v>9.9</v>
      </c>
      <c r="K48">
        <v>33</v>
      </c>
      <c r="L48">
        <v>-14</v>
      </c>
    </row>
    <row r="49" spans="1:12" x14ac:dyDescent="0.35">
      <c r="A49">
        <v>48</v>
      </c>
      <c r="B49" s="17" t="s">
        <v>45</v>
      </c>
      <c r="C49" s="17" t="s">
        <v>168</v>
      </c>
      <c r="D49" s="17" t="s">
        <v>136</v>
      </c>
      <c r="E49" s="17" t="s">
        <v>169</v>
      </c>
      <c r="F49">
        <v>10</v>
      </c>
      <c r="G49">
        <v>35</v>
      </c>
      <c r="H49">
        <v>76</v>
      </c>
      <c r="I49">
        <v>51.4</v>
      </c>
      <c r="J49">
        <v>8.6</v>
      </c>
      <c r="K49">
        <v>73</v>
      </c>
      <c r="L49">
        <v>25</v>
      </c>
    </row>
    <row r="50" spans="1:12" x14ac:dyDescent="0.35">
      <c r="A50">
        <v>49</v>
      </c>
      <c r="B50" s="17" t="s">
        <v>45</v>
      </c>
      <c r="C50" s="17" t="s">
        <v>170</v>
      </c>
      <c r="D50" s="17" t="s">
        <v>65</v>
      </c>
      <c r="E50" s="17" t="s">
        <v>171</v>
      </c>
      <c r="F50">
        <v>11</v>
      </c>
      <c r="G50">
        <v>22</v>
      </c>
      <c r="H50">
        <v>72</v>
      </c>
      <c r="I50">
        <v>51.5</v>
      </c>
      <c r="J50">
        <v>8.5</v>
      </c>
      <c r="K50">
        <v>52</v>
      </c>
      <c r="L50">
        <v>3</v>
      </c>
    </row>
    <row r="51" spans="1:12" x14ac:dyDescent="0.35">
      <c r="A51">
        <v>50</v>
      </c>
      <c r="B51" s="17" t="s">
        <v>45</v>
      </c>
      <c r="C51" s="17" t="s">
        <v>172</v>
      </c>
      <c r="D51" s="17" t="s">
        <v>107</v>
      </c>
      <c r="E51" s="17" t="s">
        <v>173</v>
      </c>
      <c r="F51">
        <v>7</v>
      </c>
      <c r="G51">
        <v>34</v>
      </c>
      <c r="H51">
        <v>88</v>
      </c>
      <c r="I51">
        <v>51.6</v>
      </c>
      <c r="J51">
        <v>9.6999999999999993</v>
      </c>
      <c r="K51">
        <v>53</v>
      </c>
      <c r="L51">
        <v>3</v>
      </c>
    </row>
    <row r="52" spans="1:12" x14ac:dyDescent="0.35">
      <c r="A52">
        <v>51</v>
      </c>
      <c r="B52" s="17" t="s">
        <v>45</v>
      </c>
      <c r="C52" s="17" t="s">
        <v>174</v>
      </c>
      <c r="D52" s="17" t="s">
        <v>152</v>
      </c>
      <c r="E52" s="17" t="s">
        <v>175</v>
      </c>
      <c r="F52">
        <v>11</v>
      </c>
      <c r="G52">
        <v>31</v>
      </c>
      <c r="H52">
        <v>78</v>
      </c>
      <c r="I52">
        <v>53.4</v>
      </c>
      <c r="J52">
        <v>10.5</v>
      </c>
      <c r="K52">
        <v>66</v>
      </c>
      <c r="L52">
        <v>15</v>
      </c>
    </row>
    <row r="53" spans="1:12" x14ac:dyDescent="0.35">
      <c r="A53">
        <v>52</v>
      </c>
      <c r="B53" s="17" t="s">
        <v>45</v>
      </c>
      <c r="C53" s="17" t="s">
        <v>176</v>
      </c>
      <c r="D53" s="17" t="s">
        <v>53</v>
      </c>
      <c r="E53" s="17" t="s">
        <v>177</v>
      </c>
      <c r="F53">
        <v>7</v>
      </c>
      <c r="G53">
        <v>39</v>
      </c>
      <c r="H53">
        <v>76</v>
      </c>
      <c r="I53">
        <v>54.9</v>
      </c>
      <c r="J53">
        <v>7.6</v>
      </c>
      <c r="K53">
        <v>65</v>
      </c>
      <c r="L53">
        <v>13</v>
      </c>
    </row>
    <row r="54" spans="1:12" x14ac:dyDescent="0.35">
      <c r="A54">
        <v>53</v>
      </c>
      <c r="B54" s="17" t="s">
        <v>45</v>
      </c>
      <c r="C54" s="17" t="s">
        <v>178</v>
      </c>
      <c r="D54" s="17" t="s">
        <v>107</v>
      </c>
      <c r="E54" s="17" t="s">
        <v>179</v>
      </c>
      <c r="F54">
        <v>7</v>
      </c>
      <c r="G54">
        <v>19</v>
      </c>
      <c r="H54">
        <v>80</v>
      </c>
      <c r="I54">
        <v>55.2</v>
      </c>
      <c r="J54">
        <v>18.600000000000001</v>
      </c>
      <c r="K54">
        <v>58</v>
      </c>
      <c r="L54">
        <v>5</v>
      </c>
    </row>
    <row r="55" spans="1:12" x14ac:dyDescent="0.35">
      <c r="A55">
        <v>54</v>
      </c>
      <c r="B55" s="17" t="s">
        <v>45</v>
      </c>
      <c r="C55" s="17" t="s">
        <v>180</v>
      </c>
      <c r="D55" s="17" t="s">
        <v>181</v>
      </c>
      <c r="E55" s="17" t="s">
        <v>182</v>
      </c>
      <c r="F55">
        <v>6</v>
      </c>
      <c r="G55">
        <v>40</v>
      </c>
      <c r="H55">
        <v>105</v>
      </c>
      <c r="I55">
        <v>55.9</v>
      </c>
      <c r="J55">
        <v>12.8</v>
      </c>
      <c r="K55">
        <v>78</v>
      </c>
      <c r="L55">
        <v>24</v>
      </c>
    </row>
    <row r="56" spans="1:12" x14ac:dyDescent="0.35">
      <c r="A56">
        <v>55</v>
      </c>
      <c r="B56" s="17" t="s">
        <v>45</v>
      </c>
      <c r="C56" s="17" t="s">
        <v>183</v>
      </c>
      <c r="D56" s="17" t="s">
        <v>89</v>
      </c>
      <c r="E56" s="17" t="s">
        <v>184</v>
      </c>
      <c r="F56">
        <v>12</v>
      </c>
      <c r="G56">
        <v>35</v>
      </c>
      <c r="H56">
        <v>87</v>
      </c>
      <c r="I56">
        <v>56.8</v>
      </c>
      <c r="J56">
        <v>12</v>
      </c>
      <c r="K56">
        <v>72</v>
      </c>
      <c r="L56">
        <v>17</v>
      </c>
    </row>
    <row r="57" spans="1:12" x14ac:dyDescent="0.35">
      <c r="A57">
        <v>56</v>
      </c>
      <c r="B57" s="17" t="s">
        <v>45</v>
      </c>
      <c r="C57" s="17" t="s">
        <v>185</v>
      </c>
      <c r="D57" s="17" t="s">
        <v>186</v>
      </c>
      <c r="E57" s="17" t="s">
        <v>187</v>
      </c>
      <c r="F57">
        <v>5</v>
      </c>
      <c r="G57">
        <v>25</v>
      </c>
      <c r="H57">
        <v>91</v>
      </c>
      <c r="I57">
        <v>57.3</v>
      </c>
      <c r="J57">
        <v>11.8</v>
      </c>
      <c r="K57">
        <v>55</v>
      </c>
      <c r="L57">
        <v>-1</v>
      </c>
    </row>
    <row r="58" spans="1:12" x14ac:dyDescent="0.35">
      <c r="A58">
        <v>57</v>
      </c>
      <c r="B58" s="17" t="s">
        <v>45</v>
      </c>
      <c r="C58" s="17" t="s">
        <v>188</v>
      </c>
      <c r="D58" s="17" t="s">
        <v>62</v>
      </c>
      <c r="E58" s="17" t="s">
        <v>189</v>
      </c>
      <c r="F58">
        <v>10</v>
      </c>
      <c r="G58">
        <v>22</v>
      </c>
      <c r="H58">
        <v>77</v>
      </c>
      <c r="I58">
        <v>58.1</v>
      </c>
      <c r="J58">
        <v>7.6</v>
      </c>
      <c r="K58">
        <v>64</v>
      </c>
      <c r="L58">
        <v>7</v>
      </c>
    </row>
    <row r="59" spans="1:12" x14ac:dyDescent="0.35">
      <c r="A59">
        <v>58</v>
      </c>
      <c r="B59" s="17" t="s">
        <v>45</v>
      </c>
      <c r="C59" s="17" t="s">
        <v>190</v>
      </c>
      <c r="D59" s="17" t="s">
        <v>191</v>
      </c>
      <c r="E59" s="17" t="s">
        <v>192</v>
      </c>
      <c r="F59">
        <v>10</v>
      </c>
      <c r="G59">
        <v>34</v>
      </c>
      <c r="H59">
        <v>117</v>
      </c>
      <c r="I59">
        <v>61.3</v>
      </c>
      <c r="J59">
        <v>15</v>
      </c>
      <c r="K59">
        <v>39</v>
      </c>
      <c r="L59">
        <v>-19</v>
      </c>
    </row>
    <row r="60" spans="1:12" x14ac:dyDescent="0.35">
      <c r="A60">
        <v>59</v>
      </c>
      <c r="B60" s="17" t="s">
        <v>45</v>
      </c>
      <c r="C60" s="17" t="s">
        <v>193</v>
      </c>
      <c r="D60" s="17" t="s">
        <v>77</v>
      </c>
      <c r="E60" s="17" t="s">
        <v>194</v>
      </c>
      <c r="F60">
        <v>9</v>
      </c>
      <c r="G60">
        <v>39</v>
      </c>
      <c r="H60">
        <v>85</v>
      </c>
      <c r="I60">
        <v>62.4</v>
      </c>
      <c r="J60">
        <v>9.8000000000000007</v>
      </c>
      <c r="K60">
        <v>57</v>
      </c>
      <c r="L60">
        <v>-2</v>
      </c>
    </row>
    <row r="61" spans="1:12" x14ac:dyDescent="0.35">
      <c r="A61">
        <v>60</v>
      </c>
      <c r="B61" s="17" t="s">
        <v>45</v>
      </c>
      <c r="C61" s="17" t="s">
        <v>195</v>
      </c>
      <c r="D61" s="17" t="s">
        <v>62</v>
      </c>
      <c r="E61" s="17" t="s">
        <v>196</v>
      </c>
      <c r="F61">
        <v>10</v>
      </c>
      <c r="G61">
        <v>44</v>
      </c>
      <c r="H61">
        <v>109</v>
      </c>
      <c r="I61">
        <v>62.7</v>
      </c>
      <c r="J61">
        <v>11.2</v>
      </c>
      <c r="K61">
        <v>70</v>
      </c>
      <c r="L61">
        <v>10</v>
      </c>
    </row>
    <row r="62" spans="1:12" x14ac:dyDescent="0.35">
      <c r="A62">
        <v>61</v>
      </c>
      <c r="B62" s="17" t="s">
        <v>45</v>
      </c>
      <c r="C62" s="17" t="s">
        <v>197</v>
      </c>
      <c r="D62" s="17" t="s">
        <v>59</v>
      </c>
      <c r="E62" s="17" t="s">
        <v>198</v>
      </c>
      <c r="F62">
        <v>12</v>
      </c>
      <c r="G62">
        <v>42</v>
      </c>
      <c r="H62">
        <v>88</v>
      </c>
      <c r="I62">
        <v>66.5</v>
      </c>
      <c r="J62">
        <v>10.3</v>
      </c>
      <c r="K62">
        <v>62</v>
      </c>
      <c r="L62">
        <v>1</v>
      </c>
    </row>
    <row r="63" spans="1:12" x14ac:dyDescent="0.35">
      <c r="A63">
        <v>62</v>
      </c>
      <c r="B63" s="17" t="s">
        <v>45</v>
      </c>
      <c r="C63" s="17" t="s">
        <v>199</v>
      </c>
      <c r="D63" s="17" t="s">
        <v>98</v>
      </c>
      <c r="E63" s="17" t="s">
        <v>200</v>
      </c>
      <c r="F63">
        <v>4</v>
      </c>
      <c r="G63">
        <v>50</v>
      </c>
      <c r="H63">
        <v>93</v>
      </c>
      <c r="I63">
        <v>66.900000000000006</v>
      </c>
      <c r="J63">
        <v>10.4</v>
      </c>
      <c r="K63">
        <v>69</v>
      </c>
      <c r="L63">
        <v>7</v>
      </c>
    </row>
    <row r="64" spans="1:12" x14ac:dyDescent="0.35">
      <c r="A64">
        <v>63</v>
      </c>
      <c r="B64" s="17" t="s">
        <v>45</v>
      </c>
      <c r="C64" s="17" t="s">
        <v>201</v>
      </c>
      <c r="D64" s="17" t="s">
        <v>71</v>
      </c>
      <c r="E64" s="17" t="s">
        <v>202</v>
      </c>
      <c r="F64">
        <v>4</v>
      </c>
      <c r="G64">
        <v>40</v>
      </c>
      <c r="H64">
        <v>108</v>
      </c>
      <c r="I64">
        <v>67.099999999999994</v>
      </c>
      <c r="J64">
        <v>11</v>
      </c>
      <c r="K64">
        <v>74</v>
      </c>
      <c r="L64">
        <v>11</v>
      </c>
    </row>
    <row r="65" spans="1:12" x14ac:dyDescent="0.35">
      <c r="A65">
        <v>64</v>
      </c>
      <c r="B65" s="17" t="s">
        <v>45</v>
      </c>
      <c r="C65" s="17" t="s">
        <v>203</v>
      </c>
      <c r="D65" s="17" t="s">
        <v>59</v>
      </c>
      <c r="E65" s="17" t="s">
        <v>204</v>
      </c>
      <c r="F65">
        <v>12</v>
      </c>
      <c r="G65">
        <v>23</v>
      </c>
      <c r="H65">
        <v>123</v>
      </c>
      <c r="I65">
        <v>67.3</v>
      </c>
      <c r="J65">
        <v>12</v>
      </c>
      <c r="K65">
        <v>79</v>
      </c>
      <c r="L65">
        <v>15</v>
      </c>
    </row>
    <row r="66" spans="1:12" x14ac:dyDescent="0.35">
      <c r="A66">
        <v>65</v>
      </c>
      <c r="B66" s="17" t="s">
        <v>45</v>
      </c>
      <c r="C66" s="17" t="s">
        <v>205</v>
      </c>
      <c r="D66" s="17" t="s">
        <v>124</v>
      </c>
      <c r="E66" s="17" t="s">
        <v>206</v>
      </c>
      <c r="F66">
        <v>11</v>
      </c>
      <c r="G66">
        <v>36</v>
      </c>
      <c r="H66">
        <v>97</v>
      </c>
      <c r="I66">
        <v>67.599999999999994</v>
      </c>
      <c r="J66">
        <v>14.2</v>
      </c>
      <c r="K66">
        <v>67</v>
      </c>
      <c r="L66">
        <v>2</v>
      </c>
    </row>
    <row r="67" spans="1:12" x14ac:dyDescent="0.35">
      <c r="A67">
        <v>66</v>
      </c>
      <c r="B67" s="17" t="s">
        <v>45</v>
      </c>
      <c r="C67" s="17" t="s">
        <v>207</v>
      </c>
      <c r="D67" s="17" t="s">
        <v>86</v>
      </c>
      <c r="E67" s="17" t="s">
        <v>208</v>
      </c>
      <c r="F67">
        <v>7</v>
      </c>
      <c r="G67">
        <v>48</v>
      </c>
      <c r="H67">
        <v>101</v>
      </c>
      <c r="I67">
        <v>68.099999999999994</v>
      </c>
      <c r="J67">
        <v>10.3</v>
      </c>
      <c r="K67">
        <v>59</v>
      </c>
      <c r="L67">
        <v>-7</v>
      </c>
    </row>
    <row r="68" spans="1:12" x14ac:dyDescent="0.35">
      <c r="A68">
        <v>67</v>
      </c>
      <c r="B68" s="17" t="s">
        <v>45</v>
      </c>
      <c r="C68" s="17" t="s">
        <v>209</v>
      </c>
      <c r="D68" s="17" t="s">
        <v>86</v>
      </c>
      <c r="E68" s="17" t="s">
        <v>210</v>
      </c>
      <c r="F68">
        <v>7</v>
      </c>
      <c r="G68">
        <v>46</v>
      </c>
      <c r="H68">
        <v>123</v>
      </c>
      <c r="I68">
        <v>69.5</v>
      </c>
      <c r="J68">
        <v>12.2</v>
      </c>
      <c r="K68">
        <v>75</v>
      </c>
      <c r="L68">
        <v>8</v>
      </c>
    </row>
    <row r="69" spans="1:12" x14ac:dyDescent="0.35">
      <c r="A69">
        <v>68</v>
      </c>
      <c r="B69" s="17" t="s">
        <v>45</v>
      </c>
      <c r="C69" s="17" t="s">
        <v>211</v>
      </c>
      <c r="D69" s="17" t="s">
        <v>101</v>
      </c>
      <c r="E69" s="17" t="s">
        <v>212</v>
      </c>
      <c r="F69">
        <v>6</v>
      </c>
      <c r="G69">
        <v>15</v>
      </c>
      <c r="H69">
        <v>320</v>
      </c>
      <c r="I69">
        <v>70.400000000000006</v>
      </c>
      <c r="J69">
        <v>64.599999999999994</v>
      </c>
      <c r="K69">
        <v>42</v>
      </c>
      <c r="L69">
        <v>-26</v>
      </c>
    </row>
    <row r="70" spans="1:12" x14ac:dyDescent="0.35">
      <c r="A70">
        <v>69</v>
      </c>
      <c r="B70" s="17" t="s">
        <v>45</v>
      </c>
      <c r="C70" s="17" t="s">
        <v>213</v>
      </c>
      <c r="D70" s="17" t="s">
        <v>181</v>
      </c>
      <c r="E70" s="17" t="s">
        <v>214</v>
      </c>
      <c r="F70">
        <v>6</v>
      </c>
      <c r="G70">
        <v>25</v>
      </c>
      <c r="H70">
        <v>109</v>
      </c>
      <c r="I70">
        <v>70.599999999999994</v>
      </c>
      <c r="J70">
        <v>13.8</v>
      </c>
      <c r="K70">
        <v>47</v>
      </c>
      <c r="L70">
        <v>-22</v>
      </c>
    </row>
    <row r="71" spans="1:12" x14ac:dyDescent="0.35">
      <c r="A71">
        <v>70</v>
      </c>
      <c r="B71" s="17" t="s">
        <v>45</v>
      </c>
      <c r="C71" s="17" t="s">
        <v>215</v>
      </c>
      <c r="D71" s="17" t="s">
        <v>80</v>
      </c>
      <c r="E71" s="17" t="s">
        <v>216</v>
      </c>
      <c r="F71">
        <v>9</v>
      </c>
      <c r="G71">
        <v>45</v>
      </c>
      <c r="H71">
        <v>96</v>
      </c>
      <c r="I71">
        <v>70.7</v>
      </c>
      <c r="J71">
        <v>11.4</v>
      </c>
      <c r="K71">
        <v>60</v>
      </c>
      <c r="L71">
        <v>-10</v>
      </c>
    </row>
    <row r="72" spans="1:12" x14ac:dyDescent="0.35">
      <c r="A72">
        <v>71</v>
      </c>
      <c r="B72" s="17" t="s">
        <v>45</v>
      </c>
      <c r="C72" s="17" t="s">
        <v>217</v>
      </c>
      <c r="D72" s="17" t="s">
        <v>152</v>
      </c>
      <c r="E72" s="17" t="s">
        <v>218</v>
      </c>
      <c r="F72">
        <v>11</v>
      </c>
      <c r="G72">
        <v>22</v>
      </c>
      <c r="H72">
        <v>161</v>
      </c>
      <c r="I72">
        <v>71.5</v>
      </c>
      <c r="J72">
        <v>9.1999999999999993</v>
      </c>
      <c r="K72">
        <v>82</v>
      </c>
      <c r="L72">
        <v>11</v>
      </c>
    </row>
    <row r="73" spans="1:12" x14ac:dyDescent="0.35">
      <c r="A73">
        <v>72</v>
      </c>
      <c r="B73" s="17" t="s">
        <v>45</v>
      </c>
      <c r="C73" s="17" t="s">
        <v>219</v>
      </c>
      <c r="D73" s="17" t="s">
        <v>47</v>
      </c>
      <c r="E73" s="17" t="s">
        <v>220</v>
      </c>
      <c r="F73">
        <v>11</v>
      </c>
      <c r="G73">
        <v>25</v>
      </c>
      <c r="H73">
        <v>106</v>
      </c>
      <c r="I73">
        <v>73.5</v>
      </c>
      <c r="J73">
        <v>13.1</v>
      </c>
      <c r="K73">
        <v>61</v>
      </c>
      <c r="L73">
        <v>-11</v>
      </c>
    </row>
    <row r="74" spans="1:12" x14ac:dyDescent="0.35">
      <c r="A74">
        <v>73</v>
      </c>
      <c r="B74" s="17" t="s">
        <v>45</v>
      </c>
      <c r="C74" s="17" t="s">
        <v>221</v>
      </c>
      <c r="D74" s="17" t="s">
        <v>147</v>
      </c>
      <c r="E74" s="17" t="s">
        <v>222</v>
      </c>
      <c r="F74">
        <v>5</v>
      </c>
      <c r="G74">
        <v>52</v>
      </c>
      <c r="H74">
        <v>113</v>
      </c>
      <c r="I74">
        <v>74</v>
      </c>
      <c r="J74">
        <v>8.6</v>
      </c>
      <c r="K74">
        <v>113</v>
      </c>
      <c r="L74">
        <v>40</v>
      </c>
    </row>
    <row r="75" spans="1:12" x14ac:dyDescent="0.35">
      <c r="A75">
        <v>74</v>
      </c>
      <c r="B75" s="17" t="s">
        <v>45</v>
      </c>
      <c r="C75" s="17" t="s">
        <v>223</v>
      </c>
      <c r="D75" s="17" t="s">
        <v>77</v>
      </c>
      <c r="E75" s="17" t="s">
        <v>224</v>
      </c>
      <c r="F75">
        <v>9</v>
      </c>
      <c r="G75">
        <v>59</v>
      </c>
      <c r="H75">
        <v>110</v>
      </c>
      <c r="I75">
        <v>76.900000000000006</v>
      </c>
      <c r="J75">
        <v>9.6999999999999993</v>
      </c>
      <c r="K75">
        <v>77</v>
      </c>
      <c r="L75">
        <v>3</v>
      </c>
    </row>
    <row r="76" spans="1:12" x14ac:dyDescent="0.35">
      <c r="A76">
        <v>75</v>
      </c>
      <c r="B76" s="17" t="s">
        <v>45</v>
      </c>
      <c r="C76" s="17" t="s">
        <v>225</v>
      </c>
      <c r="D76" s="17" t="s">
        <v>62</v>
      </c>
      <c r="E76" s="17" t="s">
        <v>226</v>
      </c>
      <c r="F76">
        <v>10</v>
      </c>
      <c r="G76">
        <v>49</v>
      </c>
      <c r="H76">
        <v>176</v>
      </c>
      <c r="I76">
        <v>78.5</v>
      </c>
      <c r="J76">
        <v>7.2</v>
      </c>
      <c r="K76">
        <v>105</v>
      </c>
      <c r="L76">
        <v>30</v>
      </c>
    </row>
    <row r="77" spans="1:12" x14ac:dyDescent="0.35">
      <c r="A77">
        <v>76</v>
      </c>
      <c r="B77" s="17" t="s">
        <v>45</v>
      </c>
      <c r="C77" s="17" t="s">
        <v>227</v>
      </c>
      <c r="D77" s="17" t="s">
        <v>56</v>
      </c>
      <c r="E77" s="17" t="s">
        <v>228</v>
      </c>
      <c r="F77">
        <v>9</v>
      </c>
      <c r="G77">
        <v>46</v>
      </c>
      <c r="H77">
        <v>133</v>
      </c>
      <c r="I77">
        <v>79.8</v>
      </c>
      <c r="J77">
        <v>19.3</v>
      </c>
      <c r="K77">
        <v>93</v>
      </c>
      <c r="L77">
        <v>17</v>
      </c>
    </row>
    <row r="78" spans="1:12" x14ac:dyDescent="0.35">
      <c r="A78">
        <v>77</v>
      </c>
      <c r="B78" s="17" t="s">
        <v>45</v>
      </c>
      <c r="C78" s="17" t="s">
        <v>229</v>
      </c>
      <c r="D78" s="17" t="s">
        <v>56</v>
      </c>
      <c r="E78" s="17" t="s">
        <v>230</v>
      </c>
      <c r="F78">
        <v>9</v>
      </c>
      <c r="G78">
        <v>58</v>
      </c>
      <c r="H78">
        <v>165</v>
      </c>
      <c r="I78">
        <v>80.099999999999994</v>
      </c>
      <c r="J78">
        <v>15.6</v>
      </c>
      <c r="K78">
        <v>91</v>
      </c>
      <c r="L78">
        <v>14</v>
      </c>
    </row>
    <row r="79" spans="1:12" x14ac:dyDescent="0.35">
      <c r="A79">
        <v>78</v>
      </c>
      <c r="B79" s="17" t="s">
        <v>45</v>
      </c>
      <c r="C79" s="17" t="s">
        <v>231</v>
      </c>
      <c r="D79" s="17" t="s">
        <v>98</v>
      </c>
      <c r="E79" s="17" t="s">
        <v>232</v>
      </c>
      <c r="F79">
        <v>4</v>
      </c>
      <c r="G79">
        <v>52</v>
      </c>
      <c r="H79">
        <v>128</v>
      </c>
      <c r="I79">
        <v>80.400000000000006</v>
      </c>
      <c r="J79">
        <v>13.2</v>
      </c>
      <c r="K79">
        <v>87</v>
      </c>
      <c r="L79">
        <v>9</v>
      </c>
    </row>
    <row r="80" spans="1:12" x14ac:dyDescent="0.35">
      <c r="A80">
        <v>79</v>
      </c>
      <c r="B80" s="17" t="s">
        <v>45</v>
      </c>
      <c r="C80" s="17" t="s">
        <v>233</v>
      </c>
      <c r="D80" s="17" t="s">
        <v>121</v>
      </c>
      <c r="E80" s="17" t="s">
        <v>234</v>
      </c>
      <c r="F80">
        <v>10</v>
      </c>
      <c r="G80">
        <v>38</v>
      </c>
      <c r="H80">
        <v>119</v>
      </c>
      <c r="I80">
        <v>80.5</v>
      </c>
      <c r="J80">
        <v>15.9</v>
      </c>
      <c r="K80">
        <v>54</v>
      </c>
      <c r="L80">
        <v>-25</v>
      </c>
    </row>
    <row r="81" spans="1:12" x14ac:dyDescent="0.35">
      <c r="A81">
        <v>80</v>
      </c>
      <c r="B81" s="17" t="s">
        <v>45</v>
      </c>
      <c r="C81" s="17" t="s">
        <v>235</v>
      </c>
      <c r="D81" s="17" t="s">
        <v>136</v>
      </c>
      <c r="E81" s="17" t="s">
        <v>236</v>
      </c>
      <c r="F81">
        <v>10</v>
      </c>
      <c r="G81">
        <v>55</v>
      </c>
      <c r="H81">
        <v>157</v>
      </c>
      <c r="I81">
        <v>80.5</v>
      </c>
      <c r="J81">
        <v>21.4</v>
      </c>
      <c r="K81">
        <v>63</v>
      </c>
      <c r="L81">
        <v>-17</v>
      </c>
    </row>
    <row r="82" spans="1:12" x14ac:dyDescent="0.35">
      <c r="A82">
        <v>81</v>
      </c>
      <c r="B82" s="17" t="s">
        <v>45</v>
      </c>
      <c r="C82" s="17" t="s">
        <v>237</v>
      </c>
      <c r="D82" s="17" t="s">
        <v>110</v>
      </c>
      <c r="E82" s="17" t="s">
        <v>238</v>
      </c>
      <c r="F82">
        <v>6</v>
      </c>
      <c r="G82">
        <v>20</v>
      </c>
      <c r="H82">
        <v>169</v>
      </c>
      <c r="I82">
        <v>82.7</v>
      </c>
      <c r="J82">
        <v>11.3</v>
      </c>
      <c r="K82">
        <v>56</v>
      </c>
      <c r="L82">
        <v>-25</v>
      </c>
    </row>
    <row r="83" spans="1:12" x14ac:dyDescent="0.35">
      <c r="A83">
        <v>82</v>
      </c>
      <c r="B83" s="17" t="s">
        <v>45</v>
      </c>
      <c r="C83" s="17" t="s">
        <v>239</v>
      </c>
      <c r="D83" s="17" t="s">
        <v>56</v>
      </c>
      <c r="E83" s="17" t="s">
        <v>240</v>
      </c>
      <c r="F83">
        <v>9</v>
      </c>
      <c r="G83">
        <v>21</v>
      </c>
      <c r="H83">
        <v>211</v>
      </c>
      <c r="I83">
        <v>84.8</v>
      </c>
      <c r="J83">
        <v>24.3</v>
      </c>
      <c r="K83">
        <v>106</v>
      </c>
      <c r="L83">
        <v>24</v>
      </c>
    </row>
    <row r="84" spans="1:12" x14ac:dyDescent="0.35">
      <c r="A84">
        <v>83</v>
      </c>
      <c r="B84" s="17" t="s">
        <v>45</v>
      </c>
      <c r="C84" s="17" t="s">
        <v>241</v>
      </c>
      <c r="D84" s="17" t="s">
        <v>152</v>
      </c>
      <c r="E84" s="17" t="s">
        <v>242</v>
      </c>
      <c r="F84">
        <v>11</v>
      </c>
      <c r="G84">
        <v>67</v>
      </c>
      <c r="H84">
        <v>124</v>
      </c>
      <c r="I84">
        <v>85.8</v>
      </c>
      <c r="J84">
        <v>13</v>
      </c>
      <c r="K84">
        <v>83</v>
      </c>
      <c r="L84">
        <v>0</v>
      </c>
    </row>
    <row r="85" spans="1:12" x14ac:dyDescent="0.35">
      <c r="A85">
        <v>84</v>
      </c>
      <c r="B85" s="17" t="s">
        <v>45</v>
      </c>
      <c r="C85" s="17" t="s">
        <v>243</v>
      </c>
      <c r="D85" s="17" t="s">
        <v>53</v>
      </c>
      <c r="E85" s="17" t="s">
        <v>244</v>
      </c>
      <c r="F85">
        <v>7</v>
      </c>
      <c r="G85">
        <v>47</v>
      </c>
      <c r="H85">
        <v>138</v>
      </c>
      <c r="I85">
        <v>86.1</v>
      </c>
      <c r="J85">
        <v>13.8</v>
      </c>
      <c r="K85">
        <v>121</v>
      </c>
      <c r="L85">
        <v>37</v>
      </c>
    </row>
    <row r="86" spans="1:12" x14ac:dyDescent="0.35">
      <c r="A86">
        <v>85</v>
      </c>
      <c r="B86" s="17" t="s">
        <v>45</v>
      </c>
      <c r="C86" s="17" t="s">
        <v>245</v>
      </c>
      <c r="D86" s="17" t="s">
        <v>166</v>
      </c>
      <c r="E86" s="17" t="s">
        <v>246</v>
      </c>
      <c r="F86">
        <v>10</v>
      </c>
      <c r="G86">
        <v>73</v>
      </c>
      <c r="H86">
        <v>130</v>
      </c>
      <c r="I86">
        <v>89.3</v>
      </c>
      <c r="J86">
        <v>9.1</v>
      </c>
      <c r="K86">
        <v>89</v>
      </c>
      <c r="L86">
        <v>4</v>
      </c>
    </row>
    <row r="87" spans="1:12" x14ac:dyDescent="0.35">
      <c r="A87">
        <v>86</v>
      </c>
      <c r="B87" s="17" t="s">
        <v>45</v>
      </c>
      <c r="C87" s="17" t="s">
        <v>247</v>
      </c>
      <c r="D87" s="17" t="s">
        <v>47</v>
      </c>
      <c r="E87" s="17" t="s">
        <v>248</v>
      </c>
      <c r="F87">
        <v>11</v>
      </c>
      <c r="G87">
        <v>52</v>
      </c>
      <c r="H87">
        <v>130</v>
      </c>
      <c r="I87">
        <v>90.1</v>
      </c>
      <c r="J87">
        <v>11</v>
      </c>
      <c r="K87">
        <v>95</v>
      </c>
      <c r="L87">
        <v>9</v>
      </c>
    </row>
    <row r="88" spans="1:12" x14ac:dyDescent="0.35">
      <c r="A88">
        <v>87</v>
      </c>
      <c r="B88" s="17" t="s">
        <v>45</v>
      </c>
      <c r="C88" s="17" t="s">
        <v>249</v>
      </c>
      <c r="D88" s="17" t="s">
        <v>250</v>
      </c>
      <c r="E88" s="17" t="s">
        <v>251</v>
      </c>
      <c r="F88">
        <v>6</v>
      </c>
      <c r="G88">
        <v>56</v>
      </c>
      <c r="H88">
        <v>137</v>
      </c>
      <c r="I88">
        <v>90.3</v>
      </c>
      <c r="J88">
        <v>15.5</v>
      </c>
      <c r="K88">
        <v>76</v>
      </c>
      <c r="L88">
        <v>-11</v>
      </c>
    </row>
    <row r="89" spans="1:12" x14ac:dyDescent="0.35">
      <c r="A89">
        <v>88</v>
      </c>
      <c r="B89" s="17" t="s">
        <v>45</v>
      </c>
      <c r="C89" s="17" t="s">
        <v>252</v>
      </c>
      <c r="D89" s="17" t="s">
        <v>68</v>
      </c>
      <c r="E89" s="17" t="s">
        <v>253</v>
      </c>
      <c r="F89">
        <v>12</v>
      </c>
      <c r="G89">
        <v>66</v>
      </c>
      <c r="H89">
        <v>170</v>
      </c>
      <c r="I89">
        <v>91.3</v>
      </c>
      <c r="J89">
        <v>11.2</v>
      </c>
      <c r="K89">
        <v>84</v>
      </c>
      <c r="L89">
        <v>-4</v>
      </c>
    </row>
    <row r="90" spans="1:12" x14ac:dyDescent="0.35">
      <c r="A90">
        <v>89</v>
      </c>
      <c r="B90" s="17" t="s">
        <v>45</v>
      </c>
      <c r="C90" s="17" t="s">
        <v>254</v>
      </c>
      <c r="D90" s="17" t="s">
        <v>98</v>
      </c>
      <c r="E90" s="17" t="s">
        <v>255</v>
      </c>
      <c r="F90">
        <v>4</v>
      </c>
      <c r="G90">
        <v>54</v>
      </c>
      <c r="H90">
        <v>188</v>
      </c>
      <c r="I90">
        <v>91.5</v>
      </c>
      <c r="J90">
        <v>19</v>
      </c>
      <c r="K90">
        <v>80</v>
      </c>
      <c r="L90">
        <v>-9</v>
      </c>
    </row>
    <row r="91" spans="1:12" x14ac:dyDescent="0.35">
      <c r="A91">
        <v>90</v>
      </c>
      <c r="B91" s="17" t="s">
        <v>45</v>
      </c>
      <c r="C91" s="17" t="s">
        <v>256</v>
      </c>
      <c r="D91" s="17" t="s">
        <v>86</v>
      </c>
      <c r="E91" s="17" t="s">
        <v>257</v>
      </c>
      <c r="F91">
        <v>7</v>
      </c>
      <c r="G91">
        <v>69</v>
      </c>
      <c r="H91">
        <v>131</v>
      </c>
      <c r="I91">
        <v>94</v>
      </c>
      <c r="J91">
        <v>15.1</v>
      </c>
      <c r="K91">
        <v>71</v>
      </c>
      <c r="L91">
        <v>-19</v>
      </c>
    </row>
    <row r="92" spans="1:12" x14ac:dyDescent="0.35">
      <c r="A92">
        <v>91</v>
      </c>
      <c r="B92" s="17" t="s">
        <v>45</v>
      </c>
      <c r="C92" s="17" t="s">
        <v>258</v>
      </c>
      <c r="D92" s="17" t="s">
        <v>47</v>
      </c>
      <c r="E92" s="17" t="s">
        <v>259</v>
      </c>
      <c r="F92">
        <v>11</v>
      </c>
      <c r="G92">
        <v>66</v>
      </c>
      <c r="H92">
        <v>130</v>
      </c>
      <c r="I92">
        <v>95.4</v>
      </c>
      <c r="J92">
        <v>9.9</v>
      </c>
      <c r="K92">
        <v>110</v>
      </c>
      <c r="L92">
        <v>19</v>
      </c>
    </row>
    <row r="93" spans="1:12" x14ac:dyDescent="0.35">
      <c r="A93">
        <v>92</v>
      </c>
      <c r="B93" s="17" t="s">
        <v>45</v>
      </c>
      <c r="C93" s="17" t="s">
        <v>260</v>
      </c>
      <c r="D93" s="17" t="s">
        <v>107</v>
      </c>
      <c r="E93" s="17" t="s">
        <v>261</v>
      </c>
      <c r="F93">
        <v>7</v>
      </c>
      <c r="G93">
        <v>47</v>
      </c>
      <c r="H93">
        <v>140</v>
      </c>
      <c r="I93">
        <v>95.8</v>
      </c>
      <c r="J93">
        <v>12.3</v>
      </c>
      <c r="K93">
        <v>103</v>
      </c>
      <c r="L93">
        <v>11</v>
      </c>
    </row>
    <row r="94" spans="1:12" x14ac:dyDescent="0.35">
      <c r="A94">
        <v>93</v>
      </c>
      <c r="B94" s="17" t="s">
        <v>45</v>
      </c>
      <c r="C94" s="17" t="s">
        <v>262</v>
      </c>
      <c r="D94" s="17" t="s">
        <v>166</v>
      </c>
      <c r="E94" s="17" t="s">
        <v>263</v>
      </c>
      <c r="F94">
        <v>10</v>
      </c>
      <c r="G94">
        <v>62</v>
      </c>
      <c r="H94">
        <v>133</v>
      </c>
      <c r="I94">
        <v>97.4</v>
      </c>
      <c r="J94">
        <v>13.6</v>
      </c>
      <c r="K94">
        <v>111</v>
      </c>
      <c r="L94">
        <v>18</v>
      </c>
    </row>
    <row r="95" spans="1:12" x14ac:dyDescent="0.35">
      <c r="A95">
        <v>94</v>
      </c>
      <c r="B95" s="17" t="s">
        <v>45</v>
      </c>
      <c r="C95" s="17" t="s">
        <v>264</v>
      </c>
      <c r="D95" s="17" t="s">
        <v>181</v>
      </c>
      <c r="E95" s="17" t="s">
        <v>265</v>
      </c>
      <c r="F95">
        <v>6</v>
      </c>
      <c r="G95">
        <v>16</v>
      </c>
      <c r="H95">
        <v>342</v>
      </c>
      <c r="I95">
        <v>91.5</v>
      </c>
      <c r="J95">
        <v>65</v>
      </c>
      <c r="K95">
        <v>68</v>
      </c>
      <c r="L95">
        <v>-26</v>
      </c>
    </row>
    <row r="96" spans="1:12" x14ac:dyDescent="0.35">
      <c r="A96">
        <v>95</v>
      </c>
      <c r="B96" s="17" t="s">
        <v>45</v>
      </c>
      <c r="C96" s="17" t="s">
        <v>266</v>
      </c>
      <c r="D96" s="17" t="s">
        <v>83</v>
      </c>
      <c r="E96" s="17" t="s">
        <v>267</v>
      </c>
      <c r="F96">
        <v>9</v>
      </c>
      <c r="G96">
        <v>77</v>
      </c>
      <c r="H96">
        <v>156</v>
      </c>
      <c r="I96">
        <v>99.8</v>
      </c>
      <c r="J96">
        <v>10.9</v>
      </c>
      <c r="K96">
        <v>96</v>
      </c>
      <c r="L96">
        <v>1</v>
      </c>
    </row>
    <row r="97" spans="1:12" x14ac:dyDescent="0.35">
      <c r="A97">
        <v>96</v>
      </c>
      <c r="B97" s="17" t="s">
        <v>45</v>
      </c>
      <c r="C97" s="17" t="s">
        <v>268</v>
      </c>
      <c r="D97" s="17" t="s">
        <v>136</v>
      </c>
      <c r="E97" s="17" t="s">
        <v>269</v>
      </c>
      <c r="F97">
        <v>10</v>
      </c>
      <c r="G97">
        <v>77</v>
      </c>
      <c r="H97">
        <v>140</v>
      </c>
      <c r="I97">
        <v>101.6</v>
      </c>
      <c r="J97">
        <v>12</v>
      </c>
      <c r="K97">
        <v>92</v>
      </c>
      <c r="L97">
        <v>-4</v>
      </c>
    </row>
    <row r="98" spans="1:12" x14ac:dyDescent="0.35">
      <c r="A98">
        <v>97</v>
      </c>
      <c r="B98" s="17" t="s">
        <v>45</v>
      </c>
      <c r="C98" s="17" t="s">
        <v>270</v>
      </c>
      <c r="D98" s="17" t="s">
        <v>127</v>
      </c>
      <c r="E98" s="17" t="s">
        <v>271</v>
      </c>
      <c r="F98">
        <v>10</v>
      </c>
      <c r="G98">
        <v>65</v>
      </c>
      <c r="H98">
        <v>169</v>
      </c>
      <c r="I98">
        <v>103</v>
      </c>
      <c r="J98">
        <v>13.3</v>
      </c>
      <c r="K98">
        <v>98</v>
      </c>
      <c r="L98">
        <v>1</v>
      </c>
    </row>
    <row r="99" spans="1:12" x14ac:dyDescent="0.35">
      <c r="A99">
        <v>98</v>
      </c>
      <c r="B99" s="17" t="s">
        <v>45</v>
      </c>
      <c r="C99" s="17" t="s">
        <v>272</v>
      </c>
      <c r="D99" s="17" t="s">
        <v>74</v>
      </c>
      <c r="E99" s="17" t="s">
        <v>273</v>
      </c>
      <c r="F99">
        <v>7</v>
      </c>
      <c r="G99">
        <v>64</v>
      </c>
      <c r="H99">
        <v>166</v>
      </c>
      <c r="I99">
        <v>103.9</v>
      </c>
      <c r="J99">
        <v>13.2</v>
      </c>
      <c r="K99">
        <v>133</v>
      </c>
      <c r="L99">
        <v>35</v>
      </c>
    </row>
    <row r="100" spans="1:12" x14ac:dyDescent="0.35">
      <c r="A100">
        <v>99</v>
      </c>
      <c r="B100" s="17" t="s">
        <v>45</v>
      </c>
      <c r="C100" s="17" t="s">
        <v>274</v>
      </c>
      <c r="D100" s="17" t="s">
        <v>53</v>
      </c>
      <c r="E100" s="17" t="s">
        <v>275</v>
      </c>
      <c r="F100">
        <v>7</v>
      </c>
      <c r="G100">
        <v>84</v>
      </c>
      <c r="H100">
        <v>172</v>
      </c>
      <c r="I100">
        <v>106.2</v>
      </c>
      <c r="J100">
        <v>18</v>
      </c>
      <c r="K100">
        <v>129</v>
      </c>
      <c r="L100">
        <v>30</v>
      </c>
    </row>
    <row r="101" spans="1:12" x14ac:dyDescent="0.35">
      <c r="A101">
        <v>100</v>
      </c>
      <c r="B101" s="17" t="s">
        <v>45</v>
      </c>
      <c r="C101" s="17" t="s">
        <v>276</v>
      </c>
      <c r="D101" s="17" t="s">
        <v>181</v>
      </c>
      <c r="E101" s="17" t="s">
        <v>277</v>
      </c>
      <c r="F101">
        <v>6</v>
      </c>
      <c r="G101">
        <v>76</v>
      </c>
      <c r="H101">
        <v>192</v>
      </c>
      <c r="I101">
        <v>106.6</v>
      </c>
      <c r="J101">
        <v>15.1</v>
      </c>
      <c r="K101">
        <v>134</v>
      </c>
      <c r="L101">
        <v>34</v>
      </c>
    </row>
    <row r="102" spans="1:12" x14ac:dyDescent="0.35">
      <c r="A102">
        <v>101</v>
      </c>
      <c r="B102" s="17" t="s">
        <v>45</v>
      </c>
      <c r="C102" s="17" t="s">
        <v>278</v>
      </c>
      <c r="D102" s="17" t="s">
        <v>68</v>
      </c>
      <c r="E102" s="17" t="s">
        <v>279</v>
      </c>
      <c r="F102">
        <v>12</v>
      </c>
      <c r="G102">
        <v>66</v>
      </c>
      <c r="H102">
        <v>158</v>
      </c>
      <c r="I102">
        <v>109.8</v>
      </c>
      <c r="J102">
        <v>15.3</v>
      </c>
      <c r="K102">
        <v>124</v>
      </c>
      <c r="L102">
        <v>23</v>
      </c>
    </row>
    <row r="103" spans="1:12" x14ac:dyDescent="0.35">
      <c r="A103">
        <v>102</v>
      </c>
      <c r="B103" s="17" t="s">
        <v>45</v>
      </c>
      <c r="C103" s="17" t="s">
        <v>280</v>
      </c>
      <c r="D103" s="17" t="s">
        <v>59</v>
      </c>
      <c r="E103" s="17" t="s">
        <v>281</v>
      </c>
      <c r="F103">
        <v>12</v>
      </c>
      <c r="G103">
        <v>77</v>
      </c>
      <c r="H103">
        <v>160</v>
      </c>
      <c r="I103">
        <v>110</v>
      </c>
      <c r="J103">
        <v>13.7</v>
      </c>
      <c r="K103">
        <v>138</v>
      </c>
      <c r="L103">
        <v>36</v>
      </c>
    </row>
    <row r="104" spans="1:12" x14ac:dyDescent="0.35">
      <c r="A104">
        <v>103</v>
      </c>
      <c r="B104" s="17" t="s">
        <v>45</v>
      </c>
      <c r="C104" s="17" t="s">
        <v>282</v>
      </c>
      <c r="D104" s="17" t="s">
        <v>62</v>
      </c>
      <c r="E104" s="17" t="s">
        <v>283</v>
      </c>
      <c r="F104">
        <v>10</v>
      </c>
      <c r="G104">
        <v>78</v>
      </c>
      <c r="H104">
        <v>158</v>
      </c>
      <c r="I104">
        <v>111.9</v>
      </c>
      <c r="J104">
        <v>13.6</v>
      </c>
      <c r="K104">
        <v>127</v>
      </c>
      <c r="L104">
        <v>24</v>
      </c>
    </row>
    <row r="105" spans="1:12" x14ac:dyDescent="0.35">
      <c r="A105">
        <v>104</v>
      </c>
      <c r="B105" s="17" t="s">
        <v>45</v>
      </c>
      <c r="C105" s="17" t="s">
        <v>284</v>
      </c>
      <c r="D105" s="17" t="s">
        <v>250</v>
      </c>
      <c r="E105" s="17" t="s">
        <v>285</v>
      </c>
      <c r="F105">
        <v>6</v>
      </c>
      <c r="G105">
        <v>74</v>
      </c>
      <c r="H105">
        <v>206</v>
      </c>
      <c r="I105">
        <v>117.3</v>
      </c>
      <c r="J105">
        <v>31.5</v>
      </c>
      <c r="K105">
        <v>160</v>
      </c>
      <c r="L105">
        <v>56</v>
      </c>
    </row>
    <row r="106" spans="1:12" x14ac:dyDescent="0.35">
      <c r="A106">
        <v>105</v>
      </c>
      <c r="B106" s="17" t="s">
        <v>45</v>
      </c>
      <c r="C106" s="17" t="s">
        <v>286</v>
      </c>
      <c r="D106" s="17" t="s">
        <v>50</v>
      </c>
      <c r="E106" s="17" t="s">
        <v>287</v>
      </c>
      <c r="F106">
        <v>8</v>
      </c>
      <c r="G106">
        <v>92</v>
      </c>
      <c r="H106">
        <v>171</v>
      </c>
      <c r="I106">
        <v>119</v>
      </c>
      <c r="J106">
        <v>14.2</v>
      </c>
      <c r="K106">
        <v>149</v>
      </c>
      <c r="L106">
        <v>44</v>
      </c>
    </row>
    <row r="107" spans="1:12" x14ac:dyDescent="0.35">
      <c r="A107">
        <v>106</v>
      </c>
      <c r="B107" s="17" t="s">
        <v>45</v>
      </c>
      <c r="C107" s="17" t="s">
        <v>288</v>
      </c>
      <c r="D107" s="17" t="s">
        <v>107</v>
      </c>
      <c r="E107" s="17" t="s">
        <v>289</v>
      </c>
      <c r="F107">
        <v>7</v>
      </c>
      <c r="G107">
        <v>71</v>
      </c>
      <c r="H107">
        <v>162</v>
      </c>
      <c r="I107">
        <v>119.1</v>
      </c>
      <c r="J107">
        <v>20.2</v>
      </c>
      <c r="K107">
        <v>137</v>
      </c>
      <c r="L107">
        <v>31</v>
      </c>
    </row>
    <row r="108" spans="1:12" x14ac:dyDescent="0.35">
      <c r="A108">
        <v>107</v>
      </c>
      <c r="B108" s="17" t="s">
        <v>45</v>
      </c>
      <c r="C108" s="17" t="s">
        <v>290</v>
      </c>
      <c r="D108" s="17" t="s">
        <v>181</v>
      </c>
      <c r="E108" s="17" t="s">
        <v>291</v>
      </c>
      <c r="F108">
        <v>6</v>
      </c>
      <c r="G108">
        <v>89</v>
      </c>
      <c r="H108">
        <v>177</v>
      </c>
      <c r="I108">
        <v>121.5</v>
      </c>
      <c r="J108">
        <v>16.7</v>
      </c>
      <c r="K108">
        <v>154</v>
      </c>
      <c r="L108">
        <v>47</v>
      </c>
    </row>
    <row r="109" spans="1:12" x14ac:dyDescent="0.35">
      <c r="A109">
        <v>108</v>
      </c>
      <c r="B109" s="17" t="s">
        <v>45</v>
      </c>
      <c r="C109" s="17" t="s">
        <v>292</v>
      </c>
      <c r="D109" s="17" t="s">
        <v>124</v>
      </c>
      <c r="E109" s="17" t="s">
        <v>293</v>
      </c>
      <c r="F109">
        <v>11</v>
      </c>
      <c r="G109">
        <v>88</v>
      </c>
      <c r="H109">
        <v>292</v>
      </c>
      <c r="I109">
        <v>122.6</v>
      </c>
      <c r="J109">
        <v>21.8</v>
      </c>
      <c r="K109">
        <v>115</v>
      </c>
      <c r="L109">
        <v>7</v>
      </c>
    </row>
    <row r="110" spans="1:12" x14ac:dyDescent="0.35">
      <c r="A110">
        <v>109</v>
      </c>
      <c r="B110" s="17" t="s">
        <v>45</v>
      </c>
      <c r="C110" s="17" t="s">
        <v>294</v>
      </c>
      <c r="D110" s="17" t="s">
        <v>161</v>
      </c>
      <c r="E110" s="17" t="s">
        <v>295</v>
      </c>
      <c r="F110">
        <v>8</v>
      </c>
      <c r="G110">
        <v>59</v>
      </c>
      <c r="H110">
        <v>196</v>
      </c>
      <c r="I110">
        <v>122.7</v>
      </c>
      <c r="J110">
        <v>22</v>
      </c>
      <c r="K110">
        <v>107</v>
      </c>
      <c r="L110">
        <v>-2</v>
      </c>
    </row>
    <row r="111" spans="1:12" x14ac:dyDescent="0.35">
      <c r="A111">
        <v>110</v>
      </c>
      <c r="B111" s="17" t="s">
        <v>45</v>
      </c>
      <c r="C111" s="17" t="s">
        <v>296</v>
      </c>
      <c r="D111" s="17" t="s">
        <v>98</v>
      </c>
      <c r="E111" s="17" t="s">
        <v>297</v>
      </c>
      <c r="F111">
        <v>4</v>
      </c>
      <c r="G111">
        <v>62</v>
      </c>
      <c r="H111">
        <v>289</v>
      </c>
      <c r="I111">
        <v>115.4</v>
      </c>
      <c r="J111">
        <v>38.6</v>
      </c>
      <c r="K111">
        <v>99</v>
      </c>
      <c r="L111">
        <v>-11</v>
      </c>
    </row>
    <row r="112" spans="1:12" x14ac:dyDescent="0.35">
      <c r="A112">
        <v>111</v>
      </c>
      <c r="B112" s="17" t="s">
        <v>45</v>
      </c>
      <c r="C112" s="17" t="s">
        <v>298</v>
      </c>
      <c r="D112" s="17" t="s">
        <v>50</v>
      </c>
      <c r="E112" s="17" t="s">
        <v>299</v>
      </c>
      <c r="F112">
        <v>8</v>
      </c>
      <c r="G112">
        <v>87</v>
      </c>
      <c r="H112">
        <v>233</v>
      </c>
      <c r="I112">
        <v>123.4</v>
      </c>
      <c r="J112">
        <v>27.1</v>
      </c>
      <c r="K112">
        <v>183</v>
      </c>
      <c r="L112">
        <v>72</v>
      </c>
    </row>
    <row r="113" spans="1:12" x14ac:dyDescent="0.35">
      <c r="A113">
        <v>112</v>
      </c>
      <c r="B113" s="17" t="s">
        <v>45</v>
      </c>
      <c r="C113" s="17" t="s">
        <v>300</v>
      </c>
      <c r="D113" s="17" t="s">
        <v>77</v>
      </c>
      <c r="E113" s="17" t="s">
        <v>301</v>
      </c>
      <c r="F113">
        <v>9</v>
      </c>
      <c r="G113">
        <v>55</v>
      </c>
      <c r="H113">
        <v>177</v>
      </c>
      <c r="I113">
        <v>124.2</v>
      </c>
      <c r="J113">
        <v>19.899999999999999</v>
      </c>
      <c r="K113">
        <v>128</v>
      </c>
      <c r="L113">
        <v>16</v>
      </c>
    </row>
    <row r="114" spans="1:12" x14ac:dyDescent="0.35">
      <c r="A114">
        <v>113</v>
      </c>
      <c r="B114" s="17" t="s">
        <v>45</v>
      </c>
      <c r="C114" s="17" t="s">
        <v>302</v>
      </c>
      <c r="D114" s="17" t="s">
        <v>124</v>
      </c>
      <c r="E114" s="17" t="s">
        <v>303</v>
      </c>
      <c r="F114">
        <v>11</v>
      </c>
      <c r="G114">
        <v>97</v>
      </c>
      <c r="H114">
        <v>267</v>
      </c>
      <c r="I114">
        <v>124.4</v>
      </c>
      <c r="J114">
        <v>20.9</v>
      </c>
      <c r="K114">
        <v>146</v>
      </c>
      <c r="L114">
        <v>33</v>
      </c>
    </row>
    <row r="115" spans="1:12" x14ac:dyDescent="0.35">
      <c r="A115">
        <v>114</v>
      </c>
      <c r="B115" s="17" t="s">
        <v>45</v>
      </c>
      <c r="C115" s="17" t="s">
        <v>304</v>
      </c>
      <c r="D115" s="17" t="s">
        <v>71</v>
      </c>
      <c r="E115" s="17" t="s">
        <v>305</v>
      </c>
      <c r="F115">
        <v>4</v>
      </c>
      <c r="G115">
        <v>73</v>
      </c>
      <c r="H115">
        <v>237</v>
      </c>
      <c r="I115">
        <v>125.3</v>
      </c>
      <c r="J115">
        <v>17.3</v>
      </c>
      <c r="K115">
        <v>147</v>
      </c>
      <c r="L115">
        <v>33</v>
      </c>
    </row>
    <row r="116" spans="1:12" x14ac:dyDescent="0.35">
      <c r="A116">
        <v>115</v>
      </c>
      <c r="B116" s="17" t="s">
        <v>45</v>
      </c>
      <c r="C116" s="17" t="s">
        <v>306</v>
      </c>
      <c r="D116" s="17" t="s">
        <v>136</v>
      </c>
      <c r="E116" s="17" t="s">
        <v>307</v>
      </c>
      <c r="F116">
        <v>10</v>
      </c>
      <c r="G116">
        <v>85</v>
      </c>
      <c r="H116">
        <v>206</v>
      </c>
      <c r="I116">
        <v>126.6</v>
      </c>
      <c r="J116">
        <v>24.9</v>
      </c>
      <c r="K116">
        <v>140</v>
      </c>
      <c r="L116">
        <v>25</v>
      </c>
    </row>
    <row r="117" spans="1:12" x14ac:dyDescent="0.35">
      <c r="A117">
        <v>116</v>
      </c>
      <c r="B117" s="17" t="s">
        <v>45</v>
      </c>
      <c r="C117" s="17" t="s">
        <v>308</v>
      </c>
      <c r="D117" s="17" t="s">
        <v>77</v>
      </c>
      <c r="E117" s="17" t="s">
        <v>309</v>
      </c>
      <c r="F117">
        <v>9</v>
      </c>
      <c r="G117">
        <v>71</v>
      </c>
      <c r="H117">
        <v>204</v>
      </c>
      <c r="I117">
        <v>127.4</v>
      </c>
      <c r="J117">
        <v>21.2</v>
      </c>
      <c r="K117">
        <v>104</v>
      </c>
      <c r="L117">
        <v>-12</v>
      </c>
    </row>
    <row r="118" spans="1:12" x14ac:dyDescent="0.35">
      <c r="A118">
        <v>117</v>
      </c>
      <c r="B118" s="17" t="s">
        <v>45</v>
      </c>
      <c r="C118" s="17" t="s">
        <v>310</v>
      </c>
      <c r="D118" s="17" t="s">
        <v>181</v>
      </c>
      <c r="E118" s="17" t="s">
        <v>311</v>
      </c>
      <c r="F118">
        <v>6</v>
      </c>
      <c r="G118">
        <v>78</v>
      </c>
      <c r="H118">
        <v>246</v>
      </c>
      <c r="I118">
        <v>127.5</v>
      </c>
      <c r="J118">
        <v>20</v>
      </c>
      <c r="K118">
        <v>131</v>
      </c>
      <c r="L118">
        <v>14</v>
      </c>
    </row>
    <row r="119" spans="1:12" x14ac:dyDescent="0.35">
      <c r="A119">
        <v>118</v>
      </c>
      <c r="B119" s="17" t="s">
        <v>45</v>
      </c>
      <c r="C119" s="17" t="s">
        <v>312</v>
      </c>
      <c r="D119" s="17" t="s">
        <v>65</v>
      </c>
      <c r="E119" s="17" t="s">
        <v>313</v>
      </c>
      <c r="F119">
        <v>11</v>
      </c>
      <c r="G119">
        <v>52</v>
      </c>
      <c r="H119">
        <v>204</v>
      </c>
      <c r="I119">
        <v>127.9</v>
      </c>
      <c r="J119">
        <v>33.799999999999997</v>
      </c>
      <c r="K119">
        <v>125</v>
      </c>
      <c r="L119">
        <v>7</v>
      </c>
    </row>
    <row r="120" spans="1:12" x14ac:dyDescent="0.35">
      <c r="A120">
        <v>119</v>
      </c>
      <c r="B120" s="17" t="s">
        <v>45</v>
      </c>
      <c r="C120" s="17" t="s">
        <v>314</v>
      </c>
      <c r="D120" s="17" t="s">
        <v>110</v>
      </c>
      <c r="E120" s="17" t="s">
        <v>315</v>
      </c>
      <c r="F120">
        <v>6</v>
      </c>
      <c r="G120">
        <v>90</v>
      </c>
      <c r="H120">
        <v>187</v>
      </c>
      <c r="I120">
        <v>128.80000000000001</v>
      </c>
      <c r="J120">
        <v>12.3</v>
      </c>
      <c r="K120">
        <v>120</v>
      </c>
      <c r="L120">
        <v>1</v>
      </c>
    </row>
    <row r="121" spans="1:12" x14ac:dyDescent="0.35">
      <c r="A121">
        <v>120</v>
      </c>
      <c r="B121" s="17" t="s">
        <v>45</v>
      </c>
      <c r="C121" s="17" t="s">
        <v>316</v>
      </c>
      <c r="D121" s="17" t="s">
        <v>250</v>
      </c>
      <c r="E121" s="17" t="s">
        <v>317</v>
      </c>
      <c r="F121">
        <v>6</v>
      </c>
      <c r="G121">
        <v>94</v>
      </c>
      <c r="H121">
        <v>176</v>
      </c>
      <c r="I121">
        <v>129.1</v>
      </c>
      <c r="J121">
        <v>19.5</v>
      </c>
      <c r="K121">
        <v>156</v>
      </c>
      <c r="L121">
        <v>36</v>
      </c>
    </row>
    <row r="122" spans="1:12" x14ac:dyDescent="0.35">
      <c r="A122">
        <v>121</v>
      </c>
      <c r="B122" s="17" t="s">
        <v>45</v>
      </c>
      <c r="C122" s="17" t="s">
        <v>318</v>
      </c>
      <c r="D122" s="17" t="s">
        <v>250</v>
      </c>
      <c r="E122" s="17" t="s">
        <v>319</v>
      </c>
      <c r="F122">
        <v>6</v>
      </c>
      <c r="G122">
        <v>92</v>
      </c>
      <c r="H122">
        <v>168</v>
      </c>
      <c r="I122">
        <v>130.1</v>
      </c>
      <c r="J122">
        <v>19.100000000000001</v>
      </c>
      <c r="K122">
        <v>157</v>
      </c>
      <c r="L122">
        <v>36</v>
      </c>
    </row>
    <row r="123" spans="1:12" x14ac:dyDescent="0.35">
      <c r="A123">
        <v>122</v>
      </c>
      <c r="B123" s="17" t="s">
        <v>45</v>
      </c>
      <c r="C123" s="17" t="s">
        <v>320</v>
      </c>
      <c r="D123" s="17" t="s">
        <v>121</v>
      </c>
      <c r="E123" s="17" t="s">
        <v>321</v>
      </c>
      <c r="F123">
        <v>10</v>
      </c>
      <c r="G123">
        <v>84</v>
      </c>
      <c r="H123">
        <v>173</v>
      </c>
      <c r="I123">
        <v>130.1</v>
      </c>
      <c r="J123">
        <v>17.3</v>
      </c>
      <c r="K123">
        <v>132</v>
      </c>
      <c r="L123">
        <v>10</v>
      </c>
    </row>
    <row r="124" spans="1:12" x14ac:dyDescent="0.35">
      <c r="A124">
        <v>123</v>
      </c>
      <c r="B124" s="17" t="s">
        <v>45</v>
      </c>
      <c r="C124" s="17" t="s">
        <v>322</v>
      </c>
      <c r="D124" s="17" t="s">
        <v>98</v>
      </c>
      <c r="E124" s="17" t="s">
        <v>323</v>
      </c>
      <c r="F124">
        <v>4</v>
      </c>
      <c r="G124">
        <v>98</v>
      </c>
      <c r="H124">
        <v>180</v>
      </c>
      <c r="I124">
        <v>130.69999999999999</v>
      </c>
      <c r="J124">
        <v>16.8</v>
      </c>
      <c r="K124">
        <v>143</v>
      </c>
      <c r="L124">
        <v>20</v>
      </c>
    </row>
    <row r="125" spans="1:12" x14ac:dyDescent="0.35">
      <c r="A125">
        <v>124</v>
      </c>
      <c r="B125" s="17" t="s">
        <v>45</v>
      </c>
      <c r="C125" s="17" t="s">
        <v>324</v>
      </c>
      <c r="D125" s="17" t="s">
        <v>68</v>
      </c>
      <c r="E125" s="17" t="s">
        <v>325</v>
      </c>
      <c r="F125">
        <v>12</v>
      </c>
      <c r="G125">
        <v>67</v>
      </c>
      <c r="H125">
        <v>190</v>
      </c>
      <c r="I125">
        <v>124.5</v>
      </c>
      <c r="J125">
        <v>31.2</v>
      </c>
      <c r="K125">
        <v>102</v>
      </c>
      <c r="L125">
        <v>-22</v>
      </c>
    </row>
    <row r="126" spans="1:12" x14ac:dyDescent="0.35">
      <c r="A126">
        <v>125</v>
      </c>
      <c r="B126" s="17" t="s">
        <v>45</v>
      </c>
      <c r="C126" s="17" t="s">
        <v>326</v>
      </c>
      <c r="D126" s="17" t="s">
        <v>74</v>
      </c>
      <c r="E126" s="17" t="s">
        <v>327</v>
      </c>
      <c r="F126">
        <v>7</v>
      </c>
      <c r="G126">
        <v>78</v>
      </c>
      <c r="H126">
        <v>184</v>
      </c>
      <c r="I126">
        <v>131.9</v>
      </c>
      <c r="J126">
        <v>26.5</v>
      </c>
      <c r="K126">
        <v>130</v>
      </c>
      <c r="L126">
        <v>5</v>
      </c>
    </row>
    <row r="127" spans="1:12" x14ac:dyDescent="0.35">
      <c r="A127">
        <v>126</v>
      </c>
      <c r="B127" s="17" t="s">
        <v>45</v>
      </c>
      <c r="C127" s="17" t="s">
        <v>328</v>
      </c>
      <c r="D127" s="17" t="s">
        <v>186</v>
      </c>
      <c r="E127" s="17" t="s">
        <v>329</v>
      </c>
      <c r="F127">
        <v>5</v>
      </c>
      <c r="G127">
        <v>40</v>
      </c>
      <c r="H127">
        <v>241</v>
      </c>
      <c r="I127">
        <v>132.6</v>
      </c>
      <c r="J127">
        <v>21.3</v>
      </c>
      <c r="K127">
        <v>171</v>
      </c>
      <c r="L127">
        <v>45</v>
      </c>
    </row>
    <row r="128" spans="1:12" x14ac:dyDescent="0.35">
      <c r="A128">
        <v>127</v>
      </c>
      <c r="B128" s="17" t="s">
        <v>45</v>
      </c>
      <c r="C128" s="17" t="s">
        <v>330</v>
      </c>
      <c r="D128" s="17" t="s">
        <v>166</v>
      </c>
      <c r="E128" s="17" t="s">
        <v>331</v>
      </c>
      <c r="F128">
        <v>10</v>
      </c>
      <c r="G128">
        <v>60</v>
      </c>
      <c r="H128">
        <v>213</v>
      </c>
      <c r="I128">
        <v>133.4</v>
      </c>
      <c r="J128">
        <v>31.8</v>
      </c>
      <c r="K128">
        <v>90</v>
      </c>
      <c r="L128">
        <v>-37</v>
      </c>
    </row>
    <row r="129" spans="1:12" x14ac:dyDescent="0.35">
      <c r="A129">
        <v>128</v>
      </c>
      <c r="B129" s="17" t="s">
        <v>45</v>
      </c>
      <c r="C129" s="17" t="s">
        <v>332</v>
      </c>
      <c r="D129" s="17" t="s">
        <v>74</v>
      </c>
      <c r="E129" s="17" t="s">
        <v>333</v>
      </c>
      <c r="F129">
        <v>7</v>
      </c>
      <c r="G129">
        <v>64</v>
      </c>
      <c r="H129">
        <v>185</v>
      </c>
      <c r="I129">
        <v>133.5</v>
      </c>
      <c r="J129">
        <v>25.3</v>
      </c>
      <c r="K129">
        <v>112</v>
      </c>
      <c r="L129">
        <v>-16</v>
      </c>
    </row>
    <row r="130" spans="1:12" x14ac:dyDescent="0.35">
      <c r="A130">
        <v>129</v>
      </c>
      <c r="B130" s="17" t="s">
        <v>45</v>
      </c>
      <c r="C130" s="17" t="s">
        <v>334</v>
      </c>
      <c r="D130" s="17" t="s">
        <v>104</v>
      </c>
      <c r="E130" s="17" t="s">
        <v>335</v>
      </c>
      <c r="F130">
        <v>12</v>
      </c>
      <c r="G130">
        <v>98</v>
      </c>
      <c r="H130">
        <v>199</v>
      </c>
      <c r="I130">
        <v>134</v>
      </c>
      <c r="J130">
        <v>17.8</v>
      </c>
      <c r="K130">
        <v>135</v>
      </c>
      <c r="L130">
        <v>6</v>
      </c>
    </row>
    <row r="131" spans="1:12" x14ac:dyDescent="0.35">
      <c r="A131">
        <v>130</v>
      </c>
      <c r="B131" s="17" t="s">
        <v>45</v>
      </c>
      <c r="C131" s="17" t="s">
        <v>336</v>
      </c>
      <c r="D131" s="17" t="s">
        <v>59</v>
      </c>
      <c r="E131" s="17" t="s">
        <v>337</v>
      </c>
      <c r="F131">
        <v>12</v>
      </c>
      <c r="G131">
        <v>83</v>
      </c>
      <c r="H131">
        <v>284</v>
      </c>
      <c r="I131">
        <v>134.30000000000001</v>
      </c>
      <c r="J131">
        <v>22.5</v>
      </c>
      <c r="K131">
        <v>116</v>
      </c>
      <c r="L131">
        <v>-14</v>
      </c>
    </row>
    <row r="132" spans="1:12" x14ac:dyDescent="0.35">
      <c r="A132">
        <v>131</v>
      </c>
      <c r="B132" s="17" t="s">
        <v>45</v>
      </c>
      <c r="C132" s="17" t="s">
        <v>338</v>
      </c>
      <c r="D132" s="17" t="s">
        <v>89</v>
      </c>
      <c r="E132" s="17" t="s">
        <v>339</v>
      </c>
      <c r="F132">
        <v>12</v>
      </c>
      <c r="G132">
        <v>62</v>
      </c>
      <c r="H132">
        <v>235</v>
      </c>
      <c r="I132">
        <v>138.1</v>
      </c>
      <c r="J132">
        <v>38.1</v>
      </c>
      <c r="K132">
        <v>100</v>
      </c>
      <c r="L132">
        <v>-31</v>
      </c>
    </row>
    <row r="133" spans="1:12" x14ac:dyDescent="0.35">
      <c r="A133">
        <v>132</v>
      </c>
      <c r="B133" s="17" t="s">
        <v>45</v>
      </c>
      <c r="C133" s="17" t="s">
        <v>340</v>
      </c>
      <c r="D133" s="17" t="s">
        <v>110</v>
      </c>
      <c r="E133" s="17" t="s">
        <v>341</v>
      </c>
      <c r="F133">
        <v>6</v>
      </c>
      <c r="G133">
        <v>74</v>
      </c>
      <c r="H133">
        <v>198</v>
      </c>
      <c r="I133">
        <v>131.80000000000001</v>
      </c>
      <c r="J133">
        <v>27.7</v>
      </c>
      <c r="K133">
        <v>117</v>
      </c>
      <c r="L133">
        <v>-15</v>
      </c>
    </row>
    <row r="134" spans="1:12" x14ac:dyDescent="0.35">
      <c r="A134">
        <v>133</v>
      </c>
      <c r="B134" s="17" t="s">
        <v>45</v>
      </c>
      <c r="C134" s="17" t="s">
        <v>342</v>
      </c>
      <c r="D134" s="17" t="s">
        <v>86</v>
      </c>
      <c r="E134" s="17" t="s">
        <v>343</v>
      </c>
      <c r="F134">
        <v>7</v>
      </c>
      <c r="G134">
        <v>70</v>
      </c>
      <c r="H134">
        <v>303</v>
      </c>
      <c r="I134">
        <v>131.9</v>
      </c>
      <c r="J134">
        <v>40.5</v>
      </c>
      <c r="K134">
        <v>86</v>
      </c>
      <c r="L134">
        <v>-47</v>
      </c>
    </row>
    <row r="135" spans="1:12" x14ac:dyDescent="0.35">
      <c r="A135">
        <v>134</v>
      </c>
      <c r="B135" s="17" t="s">
        <v>45</v>
      </c>
      <c r="C135" s="17" t="s">
        <v>344</v>
      </c>
      <c r="D135" s="17" t="s">
        <v>62</v>
      </c>
      <c r="E135" s="17" t="s">
        <v>345</v>
      </c>
      <c r="F135">
        <v>10</v>
      </c>
      <c r="G135">
        <v>86</v>
      </c>
      <c r="H135">
        <v>305</v>
      </c>
      <c r="I135">
        <v>140.1</v>
      </c>
      <c r="J135">
        <v>26.4</v>
      </c>
      <c r="K135">
        <v>114</v>
      </c>
      <c r="L135">
        <v>-20</v>
      </c>
    </row>
    <row r="136" spans="1:12" x14ac:dyDescent="0.35">
      <c r="A136">
        <v>135</v>
      </c>
      <c r="B136" s="17" t="s">
        <v>45</v>
      </c>
      <c r="C136" s="17" t="s">
        <v>346</v>
      </c>
      <c r="D136" s="17" t="s">
        <v>98</v>
      </c>
      <c r="E136" s="17" t="s">
        <v>347</v>
      </c>
      <c r="F136">
        <v>4</v>
      </c>
      <c r="G136">
        <v>88</v>
      </c>
      <c r="H136">
        <v>255</v>
      </c>
      <c r="I136">
        <v>141.80000000000001</v>
      </c>
      <c r="J136">
        <v>37.200000000000003</v>
      </c>
      <c r="K136">
        <v>169</v>
      </c>
      <c r="L136">
        <v>34</v>
      </c>
    </row>
    <row r="137" spans="1:12" x14ac:dyDescent="0.35">
      <c r="A137">
        <v>136</v>
      </c>
      <c r="B137" s="17" t="s">
        <v>45</v>
      </c>
      <c r="C137" s="17" t="s">
        <v>348</v>
      </c>
      <c r="D137" s="17" t="s">
        <v>107</v>
      </c>
      <c r="E137" s="17" t="s">
        <v>349</v>
      </c>
      <c r="F137">
        <v>7</v>
      </c>
      <c r="G137">
        <v>76</v>
      </c>
      <c r="H137">
        <v>263</v>
      </c>
      <c r="I137">
        <v>143.5</v>
      </c>
      <c r="J137">
        <v>32.4</v>
      </c>
      <c r="K137">
        <v>97</v>
      </c>
      <c r="L137">
        <v>-39</v>
      </c>
    </row>
    <row r="138" spans="1:12" x14ac:dyDescent="0.35">
      <c r="A138">
        <v>137</v>
      </c>
      <c r="B138" s="17" t="s">
        <v>45</v>
      </c>
      <c r="C138" s="17" t="s">
        <v>350</v>
      </c>
      <c r="D138" s="17" t="s">
        <v>110</v>
      </c>
      <c r="E138" s="17" t="s">
        <v>351</v>
      </c>
      <c r="F138">
        <v>6</v>
      </c>
      <c r="G138">
        <v>97</v>
      </c>
      <c r="H138">
        <v>313</v>
      </c>
      <c r="I138">
        <v>145.80000000000001</v>
      </c>
      <c r="J138">
        <v>35.1</v>
      </c>
      <c r="K138">
        <v>209</v>
      </c>
      <c r="L138">
        <v>72</v>
      </c>
    </row>
    <row r="139" spans="1:12" x14ac:dyDescent="0.35">
      <c r="A139">
        <v>138</v>
      </c>
      <c r="B139" s="17" t="s">
        <v>45</v>
      </c>
      <c r="C139" s="17" t="s">
        <v>352</v>
      </c>
      <c r="D139" s="17" t="s">
        <v>166</v>
      </c>
      <c r="E139" s="17" t="s">
        <v>353</v>
      </c>
      <c r="F139">
        <v>10</v>
      </c>
      <c r="G139">
        <v>75</v>
      </c>
      <c r="H139">
        <v>229</v>
      </c>
      <c r="I139">
        <v>146.6</v>
      </c>
      <c r="J139">
        <v>26.6</v>
      </c>
      <c r="K139">
        <v>201</v>
      </c>
      <c r="L139">
        <v>63</v>
      </c>
    </row>
    <row r="140" spans="1:12" x14ac:dyDescent="0.35">
      <c r="A140">
        <v>139</v>
      </c>
      <c r="B140" s="17" t="s">
        <v>45</v>
      </c>
      <c r="C140" s="17" t="s">
        <v>354</v>
      </c>
      <c r="D140" s="17" t="s">
        <v>191</v>
      </c>
      <c r="E140" s="17" t="s">
        <v>355</v>
      </c>
      <c r="F140">
        <v>10</v>
      </c>
      <c r="G140">
        <v>62</v>
      </c>
      <c r="H140">
        <v>306</v>
      </c>
      <c r="I140">
        <v>149</v>
      </c>
      <c r="J140">
        <v>35</v>
      </c>
      <c r="K140">
        <v>123</v>
      </c>
      <c r="L140">
        <v>-16</v>
      </c>
    </row>
    <row r="141" spans="1:12" x14ac:dyDescent="0.35">
      <c r="A141">
        <v>140</v>
      </c>
      <c r="B141" s="17" t="s">
        <v>45</v>
      </c>
      <c r="C141" s="17" t="s">
        <v>356</v>
      </c>
      <c r="D141" s="17" t="s">
        <v>191</v>
      </c>
      <c r="E141" s="17" t="s">
        <v>357</v>
      </c>
      <c r="F141">
        <v>10</v>
      </c>
      <c r="G141">
        <v>80</v>
      </c>
      <c r="H141">
        <v>278</v>
      </c>
      <c r="I141">
        <v>149.80000000000001</v>
      </c>
      <c r="J141">
        <v>19.600000000000001</v>
      </c>
      <c r="K141">
        <v>178</v>
      </c>
      <c r="L141">
        <v>38</v>
      </c>
    </row>
    <row r="142" spans="1:12" x14ac:dyDescent="0.35">
      <c r="A142">
        <v>141</v>
      </c>
      <c r="B142" s="17" t="s">
        <v>45</v>
      </c>
      <c r="C142" s="17" t="s">
        <v>358</v>
      </c>
      <c r="D142" s="17" t="s">
        <v>136</v>
      </c>
      <c r="E142" s="17" t="s">
        <v>359</v>
      </c>
      <c r="F142">
        <v>10</v>
      </c>
      <c r="G142">
        <v>51</v>
      </c>
      <c r="H142">
        <v>263</v>
      </c>
      <c r="I142">
        <v>114.2</v>
      </c>
      <c r="J142">
        <v>56.5</v>
      </c>
      <c r="K142">
        <v>81</v>
      </c>
      <c r="L142">
        <v>-60</v>
      </c>
    </row>
    <row r="143" spans="1:12" x14ac:dyDescent="0.35">
      <c r="A143">
        <v>142</v>
      </c>
      <c r="B143" s="17" t="s">
        <v>45</v>
      </c>
      <c r="C143" s="17" t="s">
        <v>360</v>
      </c>
      <c r="D143" s="17" t="s">
        <v>53</v>
      </c>
      <c r="E143" s="17" t="s">
        <v>361</v>
      </c>
      <c r="F143">
        <v>7</v>
      </c>
      <c r="G143">
        <v>97</v>
      </c>
      <c r="H143">
        <v>256</v>
      </c>
      <c r="I143">
        <v>154</v>
      </c>
      <c r="J143">
        <v>26.7</v>
      </c>
      <c r="K143">
        <v>139</v>
      </c>
      <c r="L143">
        <v>-3</v>
      </c>
    </row>
    <row r="144" spans="1:12" x14ac:dyDescent="0.35">
      <c r="A144">
        <v>143</v>
      </c>
      <c r="B144" s="17" t="s">
        <v>45</v>
      </c>
      <c r="C144" s="17" t="s">
        <v>362</v>
      </c>
      <c r="D144" s="17" t="s">
        <v>65</v>
      </c>
      <c r="E144" s="17" t="s">
        <v>363</v>
      </c>
      <c r="F144">
        <v>11</v>
      </c>
      <c r="G144">
        <v>104</v>
      </c>
      <c r="H144">
        <v>208</v>
      </c>
      <c r="I144">
        <v>155.6</v>
      </c>
      <c r="J144">
        <v>23.7</v>
      </c>
      <c r="K144">
        <v>150</v>
      </c>
      <c r="L144">
        <v>7</v>
      </c>
    </row>
    <row r="145" spans="1:12" x14ac:dyDescent="0.35">
      <c r="A145">
        <v>144</v>
      </c>
      <c r="B145" s="17" t="s">
        <v>45</v>
      </c>
      <c r="C145" s="17" t="s">
        <v>364</v>
      </c>
      <c r="D145" s="17" t="s">
        <v>71</v>
      </c>
      <c r="E145" s="17" t="s">
        <v>365</v>
      </c>
      <c r="F145">
        <v>4</v>
      </c>
      <c r="G145">
        <v>99</v>
      </c>
      <c r="H145">
        <v>218</v>
      </c>
      <c r="I145">
        <v>149.69999999999999</v>
      </c>
      <c r="J145">
        <v>26.5</v>
      </c>
      <c r="K145">
        <v>220</v>
      </c>
      <c r="L145">
        <v>76</v>
      </c>
    </row>
    <row r="146" spans="1:12" x14ac:dyDescent="0.35">
      <c r="A146">
        <v>145</v>
      </c>
      <c r="B146" s="17" t="s">
        <v>45</v>
      </c>
      <c r="C146" s="17" t="s">
        <v>366</v>
      </c>
      <c r="D146" s="17" t="s">
        <v>124</v>
      </c>
      <c r="E146" s="17" t="s">
        <v>367</v>
      </c>
      <c r="F146">
        <v>11</v>
      </c>
      <c r="G146">
        <v>89</v>
      </c>
      <c r="H146">
        <v>215</v>
      </c>
      <c r="I146">
        <v>156.6</v>
      </c>
      <c r="J146">
        <v>27.5</v>
      </c>
      <c r="K146">
        <v>153</v>
      </c>
      <c r="L146">
        <v>8</v>
      </c>
    </row>
    <row r="147" spans="1:12" x14ac:dyDescent="0.35">
      <c r="A147">
        <v>146</v>
      </c>
      <c r="B147" s="17" t="s">
        <v>45</v>
      </c>
      <c r="C147" s="17" t="s">
        <v>368</v>
      </c>
      <c r="D147" s="17" t="s">
        <v>121</v>
      </c>
      <c r="E147" s="17" t="s">
        <v>369</v>
      </c>
      <c r="F147">
        <v>10</v>
      </c>
      <c r="G147">
        <v>49</v>
      </c>
      <c r="H147">
        <v>285</v>
      </c>
      <c r="I147">
        <v>128.6</v>
      </c>
      <c r="J147">
        <v>48.3</v>
      </c>
      <c r="K147">
        <v>85</v>
      </c>
      <c r="L147">
        <v>-61</v>
      </c>
    </row>
    <row r="148" spans="1:12" x14ac:dyDescent="0.35">
      <c r="A148">
        <v>147</v>
      </c>
      <c r="B148" s="17" t="s">
        <v>45</v>
      </c>
      <c r="C148" s="17" t="s">
        <v>370</v>
      </c>
      <c r="D148" s="17" t="s">
        <v>65</v>
      </c>
      <c r="E148" s="17" t="s">
        <v>371</v>
      </c>
      <c r="F148">
        <v>11</v>
      </c>
      <c r="G148">
        <v>98</v>
      </c>
      <c r="H148">
        <v>285</v>
      </c>
      <c r="I148">
        <v>157.19999999999999</v>
      </c>
      <c r="J148">
        <v>30.3</v>
      </c>
      <c r="K148">
        <v>142</v>
      </c>
      <c r="L148">
        <v>-5</v>
      </c>
    </row>
    <row r="149" spans="1:12" x14ac:dyDescent="0.35">
      <c r="A149">
        <v>148</v>
      </c>
      <c r="B149" s="17" t="s">
        <v>45</v>
      </c>
      <c r="C149" s="17" t="s">
        <v>372</v>
      </c>
      <c r="D149" s="17" t="s">
        <v>101</v>
      </c>
      <c r="E149" s="17" t="s">
        <v>373</v>
      </c>
      <c r="F149">
        <v>6</v>
      </c>
      <c r="G149">
        <v>67</v>
      </c>
      <c r="H149">
        <v>257</v>
      </c>
      <c r="I149">
        <v>151</v>
      </c>
      <c r="J149">
        <v>41</v>
      </c>
      <c r="K149">
        <v>118</v>
      </c>
      <c r="L149">
        <v>-30</v>
      </c>
    </row>
    <row r="150" spans="1:12" x14ac:dyDescent="0.35">
      <c r="A150">
        <v>149</v>
      </c>
      <c r="B150" s="17" t="s">
        <v>45</v>
      </c>
      <c r="C150" s="17" t="s">
        <v>374</v>
      </c>
      <c r="D150" s="17" t="s">
        <v>86</v>
      </c>
      <c r="E150" s="17" t="s">
        <v>375</v>
      </c>
      <c r="F150">
        <v>7</v>
      </c>
      <c r="G150">
        <v>119</v>
      </c>
      <c r="H150">
        <v>304</v>
      </c>
      <c r="I150">
        <v>159.19999999999999</v>
      </c>
      <c r="J150">
        <v>30.7</v>
      </c>
      <c r="K150">
        <v>184</v>
      </c>
      <c r="L150">
        <v>35</v>
      </c>
    </row>
    <row r="151" spans="1:12" x14ac:dyDescent="0.35">
      <c r="A151">
        <v>150</v>
      </c>
      <c r="B151" s="17" t="s">
        <v>45</v>
      </c>
      <c r="C151" s="17" t="s">
        <v>376</v>
      </c>
      <c r="D151" s="17" t="s">
        <v>104</v>
      </c>
      <c r="E151" s="17" t="s">
        <v>377</v>
      </c>
      <c r="F151">
        <v>12</v>
      </c>
      <c r="G151">
        <v>132</v>
      </c>
      <c r="H151">
        <v>267</v>
      </c>
      <c r="I151">
        <v>161.1</v>
      </c>
      <c r="J151">
        <v>26</v>
      </c>
      <c r="K151">
        <v>145</v>
      </c>
      <c r="L151">
        <v>-5</v>
      </c>
    </row>
    <row r="152" spans="1:12" x14ac:dyDescent="0.35">
      <c r="A152">
        <v>151</v>
      </c>
      <c r="B152" s="17" t="s">
        <v>45</v>
      </c>
      <c r="C152" s="17" t="s">
        <v>378</v>
      </c>
      <c r="D152" s="17" t="s">
        <v>101</v>
      </c>
      <c r="E152" s="17" t="s">
        <v>379</v>
      </c>
      <c r="F152">
        <v>6</v>
      </c>
      <c r="G152">
        <v>115</v>
      </c>
      <c r="H152">
        <v>241</v>
      </c>
      <c r="I152">
        <v>162.9</v>
      </c>
      <c r="J152">
        <v>25.4</v>
      </c>
      <c r="K152">
        <v>175</v>
      </c>
      <c r="L152">
        <v>24</v>
      </c>
    </row>
    <row r="153" spans="1:12" x14ac:dyDescent="0.35">
      <c r="A153">
        <v>152</v>
      </c>
      <c r="B153" s="17" t="s">
        <v>45</v>
      </c>
      <c r="C153" s="17" t="s">
        <v>380</v>
      </c>
      <c r="D153" s="17" t="s">
        <v>71</v>
      </c>
      <c r="E153" s="17" t="s">
        <v>381</v>
      </c>
      <c r="F153">
        <v>4</v>
      </c>
      <c r="G153">
        <v>123</v>
      </c>
      <c r="H153">
        <v>251</v>
      </c>
      <c r="I153">
        <v>156.9</v>
      </c>
      <c r="J153">
        <v>22.9</v>
      </c>
      <c r="K153">
        <v>177</v>
      </c>
      <c r="L153">
        <v>25</v>
      </c>
    </row>
    <row r="154" spans="1:12" x14ac:dyDescent="0.35">
      <c r="A154">
        <v>153</v>
      </c>
      <c r="B154" s="17" t="s">
        <v>45</v>
      </c>
      <c r="C154" s="17" t="s">
        <v>382</v>
      </c>
      <c r="D154" s="17" t="s">
        <v>65</v>
      </c>
      <c r="E154" s="17" t="s">
        <v>383</v>
      </c>
      <c r="F154">
        <v>11</v>
      </c>
      <c r="G154">
        <v>104</v>
      </c>
      <c r="H154">
        <v>268</v>
      </c>
      <c r="I154">
        <v>163.5</v>
      </c>
      <c r="J154">
        <v>21</v>
      </c>
      <c r="K154">
        <v>144</v>
      </c>
      <c r="L154">
        <v>-9</v>
      </c>
    </row>
    <row r="155" spans="1:12" x14ac:dyDescent="0.35">
      <c r="A155">
        <v>154</v>
      </c>
      <c r="B155" s="17" t="s">
        <v>45</v>
      </c>
      <c r="C155" s="17" t="s">
        <v>384</v>
      </c>
      <c r="D155" s="17" t="s">
        <v>147</v>
      </c>
      <c r="E155" s="17" t="s">
        <v>385</v>
      </c>
      <c r="F155">
        <v>5</v>
      </c>
      <c r="G155">
        <v>86</v>
      </c>
      <c r="H155">
        <v>298</v>
      </c>
      <c r="I155">
        <v>157.30000000000001</v>
      </c>
      <c r="J155">
        <v>34.5</v>
      </c>
      <c r="K155">
        <v>168</v>
      </c>
      <c r="L155">
        <v>14</v>
      </c>
    </row>
    <row r="156" spans="1:12" x14ac:dyDescent="0.35">
      <c r="A156">
        <v>155</v>
      </c>
      <c r="B156" s="17" t="s">
        <v>45</v>
      </c>
      <c r="C156" s="17" t="s">
        <v>386</v>
      </c>
      <c r="D156" s="17" t="s">
        <v>186</v>
      </c>
      <c r="E156" s="17" t="s">
        <v>387</v>
      </c>
      <c r="F156">
        <v>5</v>
      </c>
      <c r="G156">
        <v>102</v>
      </c>
      <c r="H156">
        <v>255</v>
      </c>
      <c r="I156">
        <v>168.1</v>
      </c>
      <c r="J156">
        <v>28.5</v>
      </c>
      <c r="K156">
        <v>148</v>
      </c>
      <c r="L156">
        <v>-7</v>
      </c>
    </row>
    <row r="157" spans="1:12" x14ac:dyDescent="0.35">
      <c r="A157">
        <v>156</v>
      </c>
      <c r="B157" s="17" t="s">
        <v>45</v>
      </c>
      <c r="C157" s="17" t="s">
        <v>388</v>
      </c>
      <c r="D157" s="17" t="s">
        <v>181</v>
      </c>
      <c r="E157" s="17" t="s">
        <v>389</v>
      </c>
      <c r="F157">
        <v>6</v>
      </c>
      <c r="G157">
        <v>98</v>
      </c>
      <c r="H157">
        <v>246</v>
      </c>
      <c r="I157">
        <v>169.4</v>
      </c>
      <c r="J157">
        <v>36.9</v>
      </c>
      <c r="K157">
        <v>141</v>
      </c>
      <c r="L157">
        <v>-15</v>
      </c>
    </row>
    <row r="158" spans="1:12" x14ac:dyDescent="0.35">
      <c r="A158">
        <v>157</v>
      </c>
      <c r="B158" s="17" t="s">
        <v>45</v>
      </c>
      <c r="C158" s="17" t="s">
        <v>390</v>
      </c>
      <c r="D158" s="17" t="s">
        <v>147</v>
      </c>
      <c r="E158" s="17" t="s">
        <v>391</v>
      </c>
      <c r="F158">
        <v>5</v>
      </c>
      <c r="G158">
        <v>123</v>
      </c>
      <c r="H158">
        <v>198</v>
      </c>
      <c r="I158">
        <v>163.5</v>
      </c>
      <c r="J158">
        <v>16</v>
      </c>
      <c r="K158">
        <v>174</v>
      </c>
      <c r="L158">
        <v>17</v>
      </c>
    </row>
    <row r="159" spans="1:12" x14ac:dyDescent="0.35">
      <c r="A159">
        <v>158</v>
      </c>
      <c r="B159" s="17" t="s">
        <v>45</v>
      </c>
      <c r="C159" s="17" t="s">
        <v>392</v>
      </c>
      <c r="D159" s="17" t="s">
        <v>74</v>
      </c>
      <c r="E159" s="17" t="s">
        <v>393</v>
      </c>
      <c r="F159">
        <v>7</v>
      </c>
      <c r="G159">
        <v>78</v>
      </c>
      <c r="H159">
        <v>239</v>
      </c>
      <c r="I159">
        <v>164.6</v>
      </c>
      <c r="J159">
        <v>31.6</v>
      </c>
      <c r="K159">
        <v>166</v>
      </c>
      <c r="L159">
        <v>8</v>
      </c>
    </row>
    <row r="160" spans="1:12" x14ac:dyDescent="0.35">
      <c r="A160">
        <v>159</v>
      </c>
      <c r="B160" s="17" t="s">
        <v>45</v>
      </c>
      <c r="C160" s="17" t="s">
        <v>394</v>
      </c>
      <c r="D160" s="17" t="s">
        <v>71</v>
      </c>
      <c r="E160" s="17" t="s">
        <v>395</v>
      </c>
      <c r="F160">
        <v>4</v>
      </c>
      <c r="G160">
        <v>113</v>
      </c>
      <c r="H160">
        <v>233</v>
      </c>
      <c r="I160">
        <v>173.6</v>
      </c>
      <c r="J160">
        <v>24.2</v>
      </c>
      <c r="K160">
        <v>241</v>
      </c>
      <c r="L160">
        <v>82</v>
      </c>
    </row>
    <row r="161" spans="1:12" x14ac:dyDescent="0.35">
      <c r="A161">
        <v>160</v>
      </c>
      <c r="B161" s="17" t="s">
        <v>45</v>
      </c>
      <c r="C161" s="17" t="s">
        <v>396</v>
      </c>
      <c r="D161" s="17" t="s">
        <v>152</v>
      </c>
      <c r="E161" s="17" t="s">
        <v>397</v>
      </c>
      <c r="F161">
        <v>11</v>
      </c>
      <c r="G161">
        <v>76</v>
      </c>
      <c r="H161">
        <v>286</v>
      </c>
      <c r="I161">
        <v>162.30000000000001</v>
      </c>
      <c r="J161">
        <v>47.7</v>
      </c>
      <c r="K161">
        <v>88</v>
      </c>
      <c r="L161">
        <v>-72</v>
      </c>
    </row>
    <row r="162" spans="1:12" x14ac:dyDescent="0.35">
      <c r="A162">
        <v>161</v>
      </c>
      <c r="B162" s="17" t="s">
        <v>45</v>
      </c>
      <c r="C162" s="17" t="s">
        <v>398</v>
      </c>
      <c r="D162" s="17" t="s">
        <v>80</v>
      </c>
      <c r="E162" s="17" t="s">
        <v>399</v>
      </c>
      <c r="F162">
        <v>9</v>
      </c>
      <c r="G162">
        <v>134</v>
      </c>
      <c r="H162">
        <v>229</v>
      </c>
      <c r="I162">
        <v>176.4</v>
      </c>
      <c r="J162">
        <v>20.2</v>
      </c>
      <c r="K162">
        <v>254</v>
      </c>
      <c r="L162">
        <v>93</v>
      </c>
    </row>
    <row r="163" spans="1:12" x14ac:dyDescent="0.35">
      <c r="A163">
        <v>162</v>
      </c>
      <c r="B163" s="17" t="s">
        <v>45</v>
      </c>
      <c r="C163" s="17" t="s">
        <v>400</v>
      </c>
      <c r="D163" s="17" t="s">
        <v>110</v>
      </c>
      <c r="E163" s="17" t="s">
        <v>401</v>
      </c>
      <c r="F163">
        <v>6</v>
      </c>
      <c r="G163">
        <v>89</v>
      </c>
      <c r="H163">
        <v>324</v>
      </c>
      <c r="I163">
        <v>159.30000000000001</v>
      </c>
      <c r="J163">
        <v>45.1</v>
      </c>
      <c r="K163">
        <v>108</v>
      </c>
      <c r="L163">
        <v>-54</v>
      </c>
    </row>
    <row r="164" spans="1:12" x14ac:dyDescent="0.35">
      <c r="A164">
        <v>163</v>
      </c>
      <c r="B164" s="17" t="s">
        <v>45</v>
      </c>
      <c r="C164" s="17" t="s">
        <v>402</v>
      </c>
      <c r="D164" s="17" t="s">
        <v>56</v>
      </c>
      <c r="E164" s="17" t="s">
        <v>403</v>
      </c>
      <c r="F164">
        <v>9</v>
      </c>
      <c r="G164">
        <v>97</v>
      </c>
      <c r="H164">
        <v>223</v>
      </c>
      <c r="I164">
        <v>176</v>
      </c>
      <c r="J164">
        <v>28.2</v>
      </c>
      <c r="K164">
        <v>161</v>
      </c>
      <c r="L164">
        <v>-2</v>
      </c>
    </row>
    <row r="165" spans="1:12" x14ac:dyDescent="0.35">
      <c r="A165">
        <v>164</v>
      </c>
      <c r="B165" s="17" t="s">
        <v>45</v>
      </c>
      <c r="C165" s="17" t="s">
        <v>404</v>
      </c>
      <c r="D165" s="17" t="s">
        <v>77</v>
      </c>
      <c r="E165" s="17" t="s">
        <v>405</v>
      </c>
      <c r="F165">
        <v>9</v>
      </c>
      <c r="G165">
        <v>121</v>
      </c>
      <c r="H165">
        <v>226</v>
      </c>
      <c r="I165">
        <v>176.1</v>
      </c>
      <c r="J165">
        <v>25.9</v>
      </c>
      <c r="K165">
        <v>228</v>
      </c>
      <c r="L165">
        <v>64</v>
      </c>
    </row>
    <row r="166" spans="1:12" x14ac:dyDescent="0.35">
      <c r="A166">
        <v>165</v>
      </c>
      <c r="B166" s="17" t="s">
        <v>45</v>
      </c>
      <c r="C166" s="17" t="s">
        <v>406</v>
      </c>
      <c r="D166" s="17" t="s">
        <v>186</v>
      </c>
      <c r="E166" s="17" t="s">
        <v>407</v>
      </c>
      <c r="F166">
        <v>5</v>
      </c>
      <c r="G166">
        <v>81</v>
      </c>
      <c r="H166">
        <v>217</v>
      </c>
      <c r="I166">
        <v>171.7</v>
      </c>
      <c r="J166">
        <v>25.3</v>
      </c>
      <c r="K166">
        <v>230</v>
      </c>
      <c r="L166">
        <v>65</v>
      </c>
    </row>
    <row r="167" spans="1:12" x14ac:dyDescent="0.35">
      <c r="A167">
        <v>166</v>
      </c>
      <c r="B167" s="17" t="s">
        <v>45</v>
      </c>
      <c r="C167" s="17" t="s">
        <v>408</v>
      </c>
      <c r="D167" s="17" t="s">
        <v>45</v>
      </c>
      <c r="E167" s="17" t="s">
        <v>409</v>
      </c>
      <c r="F167">
        <v>6</v>
      </c>
      <c r="G167">
        <v>131</v>
      </c>
      <c r="H167">
        <v>252</v>
      </c>
      <c r="I167">
        <v>145.6</v>
      </c>
      <c r="J167">
        <v>20</v>
      </c>
      <c r="K167">
        <v>164</v>
      </c>
      <c r="L167">
        <v>-2</v>
      </c>
    </row>
    <row r="168" spans="1:12" x14ac:dyDescent="0.35">
      <c r="A168">
        <v>167</v>
      </c>
      <c r="B168" s="17" t="s">
        <v>45</v>
      </c>
      <c r="C168" s="17" t="s">
        <v>410</v>
      </c>
      <c r="D168" s="17" t="s">
        <v>89</v>
      </c>
      <c r="E168" s="17" t="s">
        <v>411</v>
      </c>
      <c r="F168">
        <v>12</v>
      </c>
      <c r="G168">
        <v>75</v>
      </c>
      <c r="H168">
        <v>286</v>
      </c>
      <c r="I168">
        <v>156.6</v>
      </c>
      <c r="J168">
        <v>44.6</v>
      </c>
      <c r="K168">
        <v>119</v>
      </c>
      <c r="L168">
        <v>-48</v>
      </c>
    </row>
    <row r="169" spans="1:12" x14ac:dyDescent="0.35">
      <c r="A169">
        <v>168</v>
      </c>
      <c r="B169" s="17" t="s">
        <v>45</v>
      </c>
      <c r="C169" s="17" t="s">
        <v>412</v>
      </c>
      <c r="D169" s="17" t="s">
        <v>161</v>
      </c>
      <c r="E169" s="17" t="s">
        <v>413</v>
      </c>
      <c r="F169">
        <v>8</v>
      </c>
      <c r="G169">
        <v>102</v>
      </c>
      <c r="H169">
        <v>328</v>
      </c>
      <c r="I169">
        <v>160.4</v>
      </c>
      <c r="J169">
        <v>52</v>
      </c>
      <c r="K169">
        <v>217</v>
      </c>
      <c r="L169">
        <v>49</v>
      </c>
    </row>
    <row r="170" spans="1:12" x14ac:dyDescent="0.35">
      <c r="A170">
        <v>169</v>
      </c>
      <c r="B170" s="17" t="s">
        <v>45</v>
      </c>
      <c r="C170" s="17" t="s">
        <v>414</v>
      </c>
      <c r="D170" s="17" t="s">
        <v>124</v>
      </c>
      <c r="E170" s="17" t="s">
        <v>415</v>
      </c>
      <c r="F170">
        <v>11</v>
      </c>
      <c r="G170">
        <v>147</v>
      </c>
      <c r="H170">
        <v>240</v>
      </c>
      <c r="I170">
        <v>186.3</v>
      </c>
      <c r="J170">
        <v>21.5</v>
      </c>
      <c r="K170">
        <v>235</v>
      </c>
      <c r="L170">
        <v>66</v>
      </c>
    </row>
    <row r="171" spans="1:12" x14ac:dyDescent="0.35">
      <c r="A171">
        <v>170</v>
      </c>
      <c r="B171" s="17" t="s">
        <v>45</v>
      </c>
      <c r="C171" s="17" t="s">
        <v>416</v>
      </c>
      <c r="D171" s="17" t="s">
        <v>191</v>
      </c>
      <c r="E171" s="17" t="s">
        <v>417</v>
      </c>
      <c r="F171">
        <v>10</v>
      </c>
      <c r="G171">
        <v>116</v>
      </c>
      <c r="H171">
        <v>276</v>
      </c>
      <c r="I171">
        <v>184</v>
      </c>
      <c r="J171">
        <v>30.1</v>
      </c>
      <c r="K171">
        <v>204</v>
      </c>
      <c r="L171">
        <v>34</v>
      </c>
    </row>
    <row r="172" spans="1:12" x14ac:dyDescent="0.35">
      <c r="A172">
        <v>171</v>
      </c>
      <c r="B172" s="17" t="s">
        <v>45</v>
      </c>
      <c r="C172" s="17" t="s">
        <v>418</v>
      </c>
      <c r="D172" s="17" t="s">
        <v>127</v>
      </c>
      <c r="E172" s="17" t="s">
        <v>419</v>
      </c>
      <c r="F172">
        <v>10</v>
      </c>
      <c r="G172">
        <v>76</v>
      </c>
      <c r="H172">
        <v>220</v>
      </c>
      <c r="I172">
        <v>185</v>
      </c>
      <c r="J172">
        <v>26</v>
      </c>
      <c r="K172">
        <v>248</v>
      </c>
      <c r="L172">
        <v>77</v>
      </c>
    </row>
    <row r="173" spans="1:12" x14ac:dyDescent="0.35">
      <c r="A173">
        <v>172</v>
      </c>
      <c r="B173" s="17" t="s">
        <v>45</v>
      </c>
      <c r="C173" s="17" t="s">
        <v>420</v>
      </c>
      <c r="D173" s="17" t="s">
        <v>124</v>
      </c>
      <c r="E173" s="17" t="s">
        <v>421</v>
      </c>
      <c r="F173">
        <v>11</v>
      </c>
      <c r="G173">
        <v>74</v>
      </c>
      <c r="H173">
        <v>284</v>
      </c>
      <c r="I173">
        <v>179.6</v>
      </c>
      <c r="J173">
        <v>35.9</v>
      </c>
      <c r="K173">
        <v>163</v>
      </c>
      <c r="L173">
        <v>-9</v>
      </c>
    </row>
    <row r="174" spans="1:12" x14ac:dyDescent="0.35">
      <c r="A174">
        <v>173</v>
      </c>
      <c r="B174" s="17" t="s">
        <v>45</v>
      </c>
      <c r="C174" s="17" t="s">
        <v>422</v>
      </c>
      <c r="D174" s="17" t="s">
        <v>147</v>
      </c>
      <c r="E174" s="17" t="s">
        <v>423</v>
      </c>
      <c r="F174">
        <v>5</v>
      </c>
      <c r="G174">
        <v>106</v>
      </c>
      <c r="H174">
        <v>337</v>
      </c>
      <c r="I174">
        <v>174.8</v>
      </c>
      <c r="J174">
        <v>47.9</v>
      </c>
      <c r="K174">
        <v>101</v>
      </c>
      <c r="L174">
        <v>-72</v>
      </c>
    </row>
    <row r="175" spans="1:12" x14ac:dyDescent="0.35">
      <c r="A175">
        <v>174</v>
      </c>
      <c r="B175" s="17" t="s">
        <v>45</v>
      </c>
      <c r="C175" s="17" t="s">
        <v>424</v>
      </c>
      <c r="D175" s="17" t="s">
        <v>181</v>
      </c>
      <c r="E175" s="17" t="s">
        <v>425</v>
      </c>
      <c r="F175">
        <v>6</v>
      </c>
      <c r="G175">
        <v>141</v>
      </c>
      <c r="H175">
        <v>236</v>
      </c>
      <c r="I175">
        <v>188.2</v>
      </c>
      <c r="J175">
        <v>20.399999999999999</v>
      </c>
      <c r="K175">
        <v>231</v>
      </c>
      <c r="L175">
        <v>57</v>
      </c>
    </row>
    <row r="176" spans="1:12" x14ac:dyDescent="0.35">
      <c r="A176">
        <v>175</v>
      </c>
      <c r="B176" s="17" t="s">
        <v>45</v>
      </c>
      <c r="C176" s="17" t="s">
        <v>426</v>
      </c>
      <c r="D176" s="17" t="s">
        <v>186</v>
      </c>
      <c r="E176" s="17" t="s">
        <v>427</v>
      </c>
      <c r="F176">
        <v>5</v>
      </c>
      <c r="G176">
        <v>90</v>
      </c>
      <c r="H176">
        <v>251</v>
      </c>
      <c r="I176">
        <v>183.4</v>
      </c>
      <c r="J176">
        <v>30.5</v>
      </c>
      <c r="K176">
        <v>190</v>
      </c>
      <c r="L176">
        <v>15</v>
      </c>
    </row>
    <row r="177" spans="1:12" x14ac:dyDescent="0.35">
      <c r="A177">
        <v>176</v>
      </c>
      <c r="B177" s="17" t="s">
        <v>45</v>
      </c>
      <c r="C177" s="17" t="s">
        <v>428</v>
      </c>
      <c r="D177" s="17" t="s">
        <v>121</v>
      </c>
      <c r="E177" s="17" t="s">
        <v>429</v>
      </c>
      <c r="F177">
        <v>10</v>
      </c>
      <c r="G177">
        <v>102</v>
      </c>
      <c r="H177">
        <v>330</v>
      </c>
      <c r="I177">
        <v>164.2</v>
      </c>
      <c r="J177">
        <v>47.9</v>
      </c>
      <c r="K177">
        <v>186</v>
      </c>
      <c r="L177">
        <v>10</v>
      </c>
    </row>
    <row r="178" spans="1:12" x14ac:dyDescent="0.35">
      <c r="A178">
        <v>177</v>
      </c>
      <c r="B178" s="17" t="s">
        <v>45</v>
      </c>
      <c r="C178" s="17" t="s">
        <v>430</v>
      </c>
      <c r="D178" s="17" t="s">
        <v>45</v>
      </c>
      <c r="E178" s="17" t="s">
        <v>431</v>
      </c>
      <c r="F178">
        <v>10</v>
      </c>
      <c r="G178">
        <v>145</v>
      </c>
      <c r="H178">
        <v>266</v>
      </c>
      <c r="I178">
        <v>164.4</v>
      </c>
      <c r="J178">
        <v>20.399999999999999</v>
      </c>
      <c r="K178">
        <v>182</v>
      </c>
      <c r="L178">
        <v>5</v>
      </c>
    </row>
    <row r="179" spans="1:12" x14ac:dyDescent="0.35">
      <c r="A179">
        <v>178</v>
      </c>
      <c r="B179" s="17" t="s">
        <v>45</v>
      </c>
      <c r="C179" s="17" t="s">
        <v>432</v>
      </c>
      <c r="D179" s="17" t="s">
        <v>250</v>
      </c>
      <c r="E179" s="17" t="s">
        <v>433</v>
      </c>
      <c r="F179">
        <v>6</v>
      </c>
      <c r="G179">
        <v>107</v>
      </c>
      <c r="H179">
        <v>234</v>
      </c>
      <c r="I179">
        <v>191.8</v>
      </c>
      <c r="J179">
        <v>25.1</v>
      </c>
      <c r="K179">
        <v>181</v>
      </c>
      <c r="L179">
        <v>3</v>
      </c>
    </row>
    <row r="180" spans="1:12" x14ac:dyDescent="0.35">
      <c r="A180">
        <v>179</v>
      </c>
      <c r="B180" s="17" t="s">
        <v>45</v>
      </c>
      <c r="C180" s="17" t="s">
        <v>434</v>
      </c>
      <c r="D180" s="17" t="s">
        <v>161</v>
      </c>
      <c r="E180" s="17" t="s">
        <v>435</v>
      </c>
      <c r="F180">
        <v>8</v>
      </c>
      <c r="G180">
        <v>89</v>
      </c>
      <c r="H180">
        <v>250</v>
      </c>
      <c r="I180">
        <v>170.8</v>
      </c>
      <c r="J180">
        <v>45.7</v>
      </c>
      <c r="K180">
        <v>165</v>
      </c>
      <c r="L180">
        <v>-14</v>
      </c>
    </row>
    <row r="181" spans="1:12" x14ac:dyDescent="0.35">
      <c r="A181">
        <v>180</v>
      </c>
      <c r="B181" s="17" t="s">
        <v>45</v>
      </c>
      <c r="C181" s="17" t="s">
        <v>436</v>
      </c>
      <c r="D181" s="17" t="s">
        <v>166</v>
      </c>
      <c r="E181" s="17" t="s">
        <v>437</v>
      </c>
      <c r="F181">
        <v>10</v>
      </c>
      <c r="G181">
        <v>73</v>
      </c>
      <c r="H181">
        <v>319</v>
      </c>
      <c r="I181">
        <v>178.6</v>
      </c>
      <c r="J181">
        <v>46.5</v>
      </c>
      <c r="K181">
        <v>109</v>
      </c>
      <c r="L181">
        <v>-71</v>
      </c>
    </row>
    <row r="182" spans="1:12" x14ac:dyDescent="0.35">
      <c r="A182">
        <v>181</v>
      </c>
      <c r="B182" s="17" t="s">
        <v>45</v>
      </c>
      <c r="C182" s="17" t="s">
        <v>438</v>
      </c>
      <c r="D182" s="17" t="s">
        <v>45</v>
      </c>
      <c r="E182" s="17" t="s">
        <v>439</v>
      </c>
      <c r="F182">
        <v>9</v>
      </c>
      <c r="G182">
        <v>152</v>
      </c>
      <c r="H182">
        <v>288</v>
      </c>
      <c r="I182">
        <v>173</v>
      </c>
      <c r="J182">
        <v>22.5</v>
      </c>
      <c r="K182">
        <v>176</v>
      </c>
      <c r="L182">
        <v>-5</v>
      </c>
    </row>
    <row r="183" spans="1:12" x14ac:dyDescent="0.35">
      <c r="A183">
        <v>182</v>
      </c>
      <c r="B183" s="17" t="s">
        <v>45</v>
      </c>
      <c r="C183" s="17" t="s">
        <v>440</v>
      </c>
      <c r="D183" s="17" t="s">
        <v>45</v>
      </c>
      <c r="E183" s="17" t="s">
        <v>441</v>
      </c>
      <c r="F183">
        <v>12</v>
      </c>
      <c r="G183">
        <v>150</v>
      </c>
      <c r="H183">
        <v>287</v>
      </c>
      <c r="I183">
        <v>173.6</v>
      </c>
      <c r="J183">
        <v>21.5</v>
      </c>
      <c r="K183">
        <v>194</v>
      </c>
      <c r="L183">
        <v>12</v>
      </c>
    </row>
    <row r="184" spans="1:12" x14ac:dyDescent="0.35">
      <c r="A184">
        <v>183</v>
      </c>
      <c r="B184" s="17" t="s">
        <v>45</v>
      </c>
      <c r="C184" s="17" t="s">
        <v>442</v>
      </c>
      <c r="D184" s="17" t="s">
        <v>45</v>
      </c>
      <c r="E184" s="17" t="s">
        <v>443</v>
      </c>
      <c r="F184">
        <v>8</v>
      </c>
      <c r="G184">
        <v>138</v>
      </c>
      <c r="H184">
        <v>271</v>
      </c>
      <c r="I184">
        <v>175.4</v>
      </c>
      <c r="J184">
        <v>25.9</v>
      </c>
      <c r="K184">
        <v>185</v>
      </c>
      <c r="L184">
        <v>2</v>
      </c>
    </row>
    <row r="185" spans="1:12" x14ac:dyDescent="0.35">
      <c r="A185">
        <v>184</v>
      </c>
      <c r="B185" s="17" t="s">
        <v>45</v>
      </c>
      <c r="C185" s="17" t="s">
        <v>444</v>
      </c>
      <c r="D185" s="17" t="s">
        <v>127</v>
      </c>
      <c r="E185" s="17" t="s">
        <v>445</v>
      </c>
      <c r="F185">
        <v>10</v>
      </c>
      <c r="G185">
        <v>156</v>
      </c>
      <c r="H185">
        <v>258</v>
      </c>
      <c r="I185">
        <v>202.4</v>
      </c>
      <c r="J185">
        <v>27.6</v>
      </c>
      <c r="K185">
        <v>196</v>
      </c>
      <c r="L185">
        <v>12</v>
      </c>
    </row>
    <row r="186" spans="1:12" x14ac:dyDescent="0.35">
      <c r="A186">
        <v>185</v>
      </c>
      <c r="B186" s="17" t="s">
        <v>45</v>
      </c>
      <c r="C186" s="17" t="s">
        <v>446</v>
      </c>
      <c r="D186" s="17" t="s">
        <v>83</v>
      </c>
      <c r="E186" s="17" t="s">
        <v>447</v>
      </c>
      <c r="F186">
        <v>9</v>
      </c>
      <c r="G186">
        <v>71</v>
      </c>
      <c r="H186">
        <v>374</v>
      </c>
      <c r="I186">
        <v>178.1</v>
      </c>
      <c r="J186">
        <v>79.8</v>
      </c>
      <c r="K186">
        <v>94</v>
      </c>
      <c r="L186">
        <v>-91</v>
      </c>
    </row>
    <row r="187" spans="1:12" x14ac:dyDescent="0.35">
      <c r="A187">
        <v>186</v>
      </c>
      <c r="B187" s="17" t="s">
        <v>45</v>
      </c>
      <c r="C187" s="17" t="s">
        <v>448</v>
      </c>
      <c r="D187" s="17" t="s">
        <v>152</v>
      </c>
      <c r="E187" s="17" t="s">
        <v>449</v>
      </c>
      <c r="F187">
        <v>11</v>
      </c>
      <c r="G187">
        <v>134</v>
      </c>
      <c r="H187">
        <v>234</v>
      </c>
      <c r="I187">
        <v>191.8</v>
      </c>
      <c r="J187">
        <v>24.7</v>
      </c>
      <c r="K187">
        <v>292</v>
      </c>
      <c r="L187">
        <v>106</v>
      </c>
    </row>
    <row r="188" spans="1:12" x14ac:dyDescent="0.35">
      <c r="A188">
        <v>187</v>
      </c>
      <c r="B188" s="17" t="s">
        <v>45</v>
      </c>
      <c r="C188" s="17" t="s">
        <v>450</v>
      </c>
      <c r="D188" s="17" t="s">
        <v>98</v>
      </c>
      <c r="E188" s="17" t="s">
        <v>451</v>
      </c>
      <c r="F188">
        <v>4</v>
      </c>
      <c r="G188">
        <v>101</v>
      </c>
      <c r="H188">
        <v>243</v>
      </c>
      <c r="I188">
        <v>179.4</v>
      </c>
      <c r="J188">
        <v>38.9</v>
      </c>
      <c r="K188">
        <v>191</v>
      </c>
      <c r="L188">
        <v>4</v>
      </c>
    </row>
    <row r="189" spans="1:12" x14ac:dyDescent="0.35">
      <c r="A189">
        <v>188</v>
      </c>
      <c r="B189" s="17" t="s">
        <v>45</v>
      </c>
      <c r="C189" s="17" t="s">
        <v>452</v>
      </c>
      <c r="D189" s="17" t="s">
        <v>186</v>
      </c>
      <c r="E189" s="17" t="s">
        <v>453</v>
      </c>
      <c r="F189">
        <v>5</v>
      </c>
      <c r="G189">
        <v>120</v>
      </c>
      <c r="H189">
        <v>259</v>
      </c>
      <c r="I189">
        <v>199</v>
      </c>
      <c r="J189">
        <v>28.6</v>
      </c>
      <c r="K189">
        <v>247</v>
      </c>
      <c r="L189">
        <v>59</v>
      </c>
    </row>
    <row r="190" spans="1:12" x14ac:dyDescent="0.35">
      <c r="A190">
        <v>189</v>
      </c>
      <c r="B190" s="17" t="s">
        <v>45</v>
      </c>
      <c r="C190" s="17" t="s">
        <v>454</v>
      </c>
      <c r="D190" s="17" t="s">
        <v>161</v>
      </c>
      <c r="E190" s="17" t="s">
        <v>455</v>
      </c>
      <c r="F190">
        <v>8</v>
      </c>
      <c r="G190">
        <v>91</v>
      </c>
      <c r="H190">
        <v>336</v>
      </c>
      <c r="I190">
        <v>173.5</v>
      </c>
      <c r="J190">
        <v>51.4</v>
      </c>
      <c r="K190">
        <v>151</v>
      </c>
      <c r="L190">
        <v>-38</v>
      </c>
    </row>
    <row r="191" spans="1:12" x14ac:dyDescent="0.35">
      <c r="A191">
        <v>190</v>
      </c>
      <c r="B191" s="17" t="s">
        <v>45</v>
      </c>
      <c r="C191" s="17" t="s">
        <v>456</v>
      </c>
      <c r="D191" s="17" t="s">
        <v>74</v>
      </c>
      <c r="E191" s="17" t="s">
        <v>457</v>
      </c>
      <c r="F191">
        <v>7</v>
      </c>
      <c r="G191">
        <v>104</v>
      </c>
      <c r="H191">
        <v>286</v>
      </c>
      <c r="I191">
        <v>187.6</v>
      </c>
      <c r="J191">
        <v>36</v>
      </c>
      <c r="K191">
        <v>126</v>
      </c>
      <c r="L191">
        <v>-64</v>
      </c>
    </row>
    <row r="192" spans="1:12" x14ac:dyDescent="0.35">
      <c r="A192">
        <v>191</v>
      </c>
      <c r="B192" s="17" t="s">
        <v>45</v>
      </c>
      <c r="C192" s="17" t="s">
        <v>458</v>
      </c>
      <c r="D192" s="17" t="s">
        <v>45</v>
      </c>
      <c r="E192" s="17" t="s">
        <v>459</v>
      </c>
      <c r="F192">
        <v>10</v>
      </c>
      <c r="G192">
        <v>157</v>
      </c>
      <c r="H192">
        <v>289</v>
      </c>
      <c r="I192">
        <v>181.2</v>
      </c>
      <c r="J192">
        <v>22.6</v>
      </c>
      <c r="K192">
        <v>193</v>
      </c>
      <c r="L192">
        <v>2</v>
      </c>
    </row>
    <row r="193" spans="1:12" x14ac:dyDescent="0.35">
      <c r="A193">
        <v>192</v>
      </c>
      <c r="B193" s="17" t="s">
        <v>45</v>
      </c>
      <c r="C193" s="17" t="s">
        <v>460</v>
      </c>
      <c r="D193" s="17" t="s">
        <v>86</v>
      </c>
      <c r="E193" s="17" t="s">
        <v>461</v>
      </c>
      <c r="F193">
        <v>7</v>
      </c>
      <c r="G193">
        <v>113</v>
      </c>
      <c r="H193">
        <v>293</v>
      </c>
      <c r="I193">
        <v>188.8</v>
      </c>
      <c r="J193">
        <v>27.6</v>
      </c>
      <c r="K193">
        <v>218</v>
      </c>
      <c r="L193">
        <v>26</v>
      </c>
    </row>
    <row r="194" spans="1:12" x14ac:dyDescent="0.35">
      <c r="A194">
        <v>193</v>
      </c>
      <c r="B194" s="17" t="s">
        <v>45</v>
      </c>
      <c r="C194" s="17" t="s">
        <v>462</v>
      </c>
      <c r="D194" s="17" t="s">
        <v>80</v>
      </c>
      <c r="E194" s="17" t="s">
        <v>463</v>
      </c>
      <c r="F194">
        <v>9</v>
      </c>
      <c r="G194">
        <v>120</v>
      </c>
      <c r="H194">
        <v>300</v>
      </c>
      <c r="I194">
        <v>201.9</v>
      </c>
      <c r="J194">
        <v>31.2</v>
      </c>
      <c r="K194">
        <v>197</v>
      </c>
      <c r="L194">
        <v>4</v>
      </c>
    </row>
    <row r="195" spans="1:12" x14ac:dyDescent="0.35">
      <c r="A195">
        <v>194</v>
      </c>
      <c r="B195" s="17" t="s">
        <v>45</v>
      </c>
      <c r="C195" s="17" t="s">
        <v>464</v>
      </c>
      <c r="D195" s="17" t="s">
        <v>71</v>
      </c>
      <c r="E195" s="17" t="s">
        <v>465</v>
      </c>
      <c r="F195">
        <v>4</v>
      </c>
      <c r="G195">
        <v>104</v>
      </c>
      <c r="H195">
        <v>332</v>
      </c>
      <c r="I195">
        <v>183.7</v>
      </c>
      <c r="J195">
        <v>50.8</v>
      </c>
      <c r="K195">
        <v>207</v>
      </c>
      <c r="L195">
        <v>13</v>
      </c>
    </row>
    <row r="196" spans="1:12" x14ac:dyDescent="0.35">
      <c r="A196">
        <v>195</v>
      </c>
      <c r="B196" s="17" t="s">
        <v>45</v>
      </c>
      <c r="C196" s="17" t="s">
        <v>466</v>
      </c>
      <c r="D196" s="17" t="s">
        <v>161</v>
      </c>
      <c r="E196" s="17" t="s">
        <v>467</v>
      </c>
      <c r="F196">
        <v>8</v>
      </c>
      <c r="G196">
        <v>131</v>
      </c>
      <c r="H196">
        <v>298</v>
      </c>
      <c r="I196">
        <v>203.3</v>
      </c>
      <c r="J196">
        <v>37.5</v>
      </c>
      <c r="K196">
        <v>250</v>
      </c>
      <c r="L196">
        <v>55</v>
      </c>
    </row>
    <row r="197" spans="1:12" x14ac:dyDescent="0.35">
      <c r="A197">
        <v>196</v>
      </c>
      <c r="B197" s="17" t="s">
        <v>45</v>
      </c>
      <c r="C197" s="17" t="s">
        <v>468</v>
      </c>
      <c r="D197" s="17" t="s">
        <v>80</v>
      </c>
      <c r="E197" s="17" t="s">
        <v>469</v>
      </c>
      <c r="F197">
        <v>9</v>
      </c>
      <c r="G197">
        <v>125</v>
      </c>
      <c r="H197">
        <v>277</v>
      </c>
      <c r="I197">
        <v>192.8</v>
      </c>
      <c r="J197">
        <v>30.3</v>
      </c>
      <c r="K197">
        <v>297</v>
      </c>
      <c r="L197">
        <v>101</v>
      </c>
    </row>
    <row r="198" spans="1:12" x14ac:dyDescent="0.35">
      <c r="A198">
        <v>197</v>
      </c>
      <c r="B198" s="17" t="s">
        <v>45</v>
      </c>
      <c r="C198" s="17" t="s">
        <v>470</v>
      </c>
      <c r="D198" s="17" t="s">
        <v>45</v>
      </c>
      <c r="E198" s="17" t="s">
        <v>471</v>
      </c>
      <c r="F198">
        <v>7</v>
      </c>
      <c r="G198">
        <v>164</v>
      </c>
      <c r="H198">
        <v>291</v>
      </c>
      <c r="I198">
        <v>186.8</v>
      </c>
      <c r="J198">
        <v>22.2</v>
      </c>
      <c r="K198">
        <v>205</v>
      </c>
      <c r="L198">
        <v>8</v>
      </c>
    </row>
    <row r="199" spans="1:12" x14ac:dyDescent="0.35">
      <c r="A199">
        <v>198</v>
      </c>
      <c r="B199" s="17" t="s">
        <v>45</v>
      </c>
      <c r="C199" s="17" t="s">
        <v>472</v>
      </c>
      <c r="D199" s="17" t="s">
        <v>136</v>
      </c>
      <c r="E199" s="17" t="s">
        <v>473</v>
      </c>
      <c r="F199">
        <v>10</v>
      </c>
      <c r="G199">
        <v>147</v>
      </c>
      <c r="H199">
        <v>256</v>
      </c>
      <c r="I199">
        <v>195.7</v>
      </c>
      <c r="J199">
        <v>26.1</v>
      </c>
      <c r="K199">
        <v>206</v>
      </c>
      <c r="L199">
        <v>8</v>
      </c>
    </row>
    <row r="200" spans="1:12" x14ac:dyDescent="0.35">
      <c r="A200">
        <v>199</v>
      </c>
      <c r="B200" s="17" t="s">
        <v>45</v>
      </c>
      <c r="C200" s="17" t="s">
        <v>474</v>
      </c>
      <c r="D200" s="17" t="s">
        <v>83</v>
      </c>
      <c r="E200" s="17" t="s">
        <v>475</v>
      </c>
      <c r="F200">
        <v>9</v>
      </c>
      <c r="G200">
        <v>158</v>
      </c>
      <c r="H200">
        <v>231</v>
      </c>
      <c r="I200">
        <v>183.8</v>
      </c>
      <c r="J200">
        <v>10</v>
      </c>
      <c r="K200">
        <v>159</v>
      </c>
      <c r="L200">
        <v>-40</v>
      </c>
    </row>
    <row r="201" spans="1:12" x14ac:dyDescent="0.35">
      <c r="A201">
        <v>200</v>
      </c>
      <c r="B201" s="17" t="s">
        <v>45</v>
      </c>
      <c r="C201" s="17" t="s">
        <v>476</v>
      </c>
      <c r="D201" s="17" t="s">
        <v>45</v>
      </c>
      <c r="E201" s="17" t="s">
        <v>477</v>
      </c>
      <c r="F201">
        <v>12</v>
      </c>
      <c r="G201">
        <v>148</v>
      </c>
      <c r="H201">
        <v>417</v>
      </c>
      <c r="I201">
        <v>195.5</v>
      </c>
      <c r="J201">
        <v>55.1</v>
      </c>
      <c r="K201">
        <v>189</v>
      </c>
      <c r="L201">
        <v>-11</v>
      </c>
    </row>
    <row r="202" spans="1:12" x14ac:dyDescent="0.35">
      <c r="A202">
        <v>201</v>
      </c>
      <c r="B202" s="17" t="s">
        <v>45</v>
      </c>
      <c r="C202" s="17" t="s">
        <v>478</v>
      </c>
      <c r="D202" s="17" t="s">
        <v>45</v>
      </c>
      <c r="E202" s="17" t="s">
        <v>479</v>
      </c>
      <c r="F202">
        <v>9</v>
      </c>
      <c r="G202">
        <v>153</v>
      </c>
      <c r="H202">
        <v>292</v>
      </c>
      <c r="I202">
        <v>197.4</v>
      </c>
      <c r="J202">
        <v>20</v>
      </c>
      <c r="K202">
        <v>233</v>
      </c>
      <c r="L202">
        <v>32</v>
      </c>
    </row>
    <row r="203" spans="1:12" x14ac:dyDescent="0.35">
      <c r="A203">
        <v>202</v>
      </c>
      <c r="B203" s="17" t="s">
        <v>45</v>
      </c>
      <c r="C203" s="17" t="s">
        <v>480</v>
      </c>
      <c r="D203" s="17" t="s">
        <v>50</v>
      </c>
      <c r="E203" s="17" t="s">
        <v>481</v>
      </c>
      <c r="F203">
        <v>8</v>
      </c>
      <c r="G203">
        <v>148</v>
      </c>
      <c r="H203">
        <v>274</v>
      </c>
      <c r="I203">
        <v>211.1</v>
      </c>
      <c r="J203">
        <v>28.6</v>
      </c>
      <c r="K203">
        <v>239</v>
      </c>
      <c r="L203">
        <v>37</v>
      </c>
    </row>
    <row r="204" spans="1:12" x14ac:dyDescent="0.35">
      <c r="A204">
        <v>203</v>
      </c>
      <c r="B204" s="17" t="s">
        <v>45</v>
      </c>
      <c r="C204" s="17" t="s">
        <v>482</v>
      </c>
      <c r="D204" s="17" t="s">
        <v>136</v>
      </c>
      <c r="E204" s="17" t="s">
        <v>483</v>
      </c>
      <c r="F204">
        <v>10</v>
      </c>
      <c r="G204">
        <v>159</v>
      </c>
      <c r="H204">
        <v>250</v>
      </c>
      <c r="I204">
        <v>212.7</v>
      </c>
      <c r="J204">
        <v>18.100000000000001</v>
      </c>
      <c r="K204">
        <v>249</v>
      </c>
      <c r="L204">
        <v>46</v>
      </c>
    </row>
    <row r="205" spans="1:12" x14ac:dyDescent="0.35">
      <c r="A205">
        <v>204</v>
      </c>
      <c r="B205" s="17" t="s">
        <v>45</v>
      </c>
      <c r="C205" s="17" t="s">
        <v>484</v>
      </c>
      <c r="D205" s="17" t="s">
        <v>250</v>
      </c>
      <c r="E205" s="17" t="s">
        <v>485</v>
      </c>
      <c r="F205">
        <v>6</v>
      </c>
      <c r="G205">
        <v>126</v>
      </c>
      <c r="H205">
        <v>304</v>
      </c>
      <c r="I205">
        <v>207.9</v>
      </c>
      <c r="J205">
        <v>37.1</v>
      </c>
      <c r="K205">
        <v>224</v>
      </c>
      <c r="L205">
        <v>20</v>
      </c>
    </row>
    <row r="206" spans="1:12" x14ac:dyDescent="0.35">
      <c r="A206">
        <v>205</v>
      </c>
      <c r="B206" s="17" t="s">
        <v>45</v>
      </c>
      <c r="C206" s="17" t="s">
        <v>486</v>
      </c>
      <c r="D206" s="17" t="s">
        <v>161</v>
      </c>
      <c r="E206" s="17" t="s">
        <v>487</v>
      </c>
      <c r="F206">
        <v>8</v>
      </c>
      <c r="G206">
        <v>164</v>
      </c>
      <c r="H206">
        <v>234</v>
      </c>
      <c r="I206">
        <v>195.9</v>
      </c>
      <c r="J206">
        <v>10.6</v>
      </c>
      <c r="K206">
        <v>162</v>
      </c>
      <c r="L206">
        <v>-43</v>
      </c>
    </row>
    <row r="207" spans="1:12" x14ac:dyDescent="0.35">
      <c r="A207">
        <v>206</v>
      </c>
      <c r="B207" s="17" t="s">
        <v>45</v>
      </c>
      <c r="C207" s="17" t="s">
        <v>488</v>
      </c>
      <c r="D207" s="17" t="s">
        <v>121</v>
      </c>
      <c r="E207" s="17" t="s">
        <v>489</v>
      </c>
      <c r="F207">
        <v>10</v>
      </c>
      <c r="G207">
        <v>174</v>
      </c>
      <c r="H207">
        <v>294</v>
      </c>
      <c r="I207">
        <v>202.5</v>
      </c>
      <c r="J207">
        <v>18.600000000000001</v>
      </c>
      <c r="K207">
        <v>179</v>
      </c>
      <c r="L207">
        <v>-27</v>
      </c>
    </row>
    <row r="208" spans="1:12" x14ac:dyDescent="0.35">
      <c r="A208">
        <v>207</v>
      </c>
      <c r="B208" s="17" t="s">
        <v>45</v>
      </c>
      <c r="C208" s="17" t="s">
        <v>490</v>
      </c>
      <c r="D208" s="17" t="s">
        <v>68</v>
      </c>
      <c r="E208" s="17" t="s">
        <v>491</v>
      </c>
      <c r="F208">
        <v>12</v>
      </c>
      <c r="G208">
        <v>93</v>
      </c>
      <c r="H208">
        <v>271</v>
      </c>
      <c r="I208">
        <v>198.3</v>
      </c>
      <c r="J208">
        <v>42.9</v>
      </c>
      <c r="K208">
        <v>167</v>
      </c>
      <c r="L208">
        <v>-40</v>
      </c>
    </row>
    <row r="209" spans="1:12" x14ac:dyDescent="0.35">
      <c r="A209">
        <v>208</v>
      </c>
      <c r="B209" s="17" t="s">
        <v>45</v>
      </c>
      <c r="C209" s="17" t="s">
        <v>492</v>
      </c>
      <c r="D209" s="17" t="s">
        <v>89</v>
      </c>
      <c r="E209" s="17" t="s">
        <v>493</v>
      </c>
      <c r="F209">
        <v>12</v>
      </c>
      <c r="G209">
        <v>167</v>
      </c>
      <c r="H209">
        <v>295</v>
      </c>
      <c r="I209">
        <v>200.4</v>
      </c>
      <c r="J209">
        <v>18.899999999999999</v>
      </c>
      <c r="K209">
        <v>173</v>
      </c>
      <c r="L209">
        <v>-35</v>
      </c>
    </row>
    <row r="210" spans="1:12" x14ac:dyDescent="0.35">
      <c r="A210">
        <v>209</v>
      </c>
      <c r="B210" s="17" t="s">
        <v>45</v>
      </c>
      <c r="C210" s="17" t="s">
        <v>494</v>
      </c>
      <c r="D210" s="17" t="s">
        <v>45</v>
      </c>
      <c r="E210" s="17" t="s">
        <v>495</v>
      </c>
      <c r="F210">
        <v>10</v>
      </c>
      <c r="G210">
        <v>164</v>
      </c>
      <c r="H210">
        <v>293</v>
      </c>
      <c r="I210">
        <v>207.1</v>
      </c>
      <c r="J210">
        <v>20</v>
      </c>
      <c r="K210">
        <v>208</v>
      </c>
      <c r="L210">
        <v>-1</v>
      </c>
    </row>
    <row r="211" spans="1:12" x14ac:dyDescent="0.35">
      <c r="A211">
        <v>210</v>
      </c>
      <c r="B211" s="17" t="s">
        <v>45</v>
      </c>
      <c r="C211" s="17" t="s">
        <v>496</v>
      </c>
      <c r="D211" s="17" t="s">
        <v>250</v>
      </c>
      <c r="E211" s="17" t="s">
        <v>497</v>
      </c>
      <c r="F211">
        <v>6</v>
      </c>
      <c r="G211">
        <v>109</v>
      </c>
      <c r="H211">
        <v>347</v>
      </c>
      <c r="I211">
        <v>201.4</v>
      </c>
      <c r="J211">
        <v>60.4</v>
      </c>
      <c r="K211">
        <v>152</v>
      </c>
      <c r="L211">
        <v>-58</v>
      </c>
    </row>
    <row r="212" spans="1:12" x14ac:dyDescent="0.35">
      <c r="A212">
        <v>211</v>
      </c>
      <c r="B212" s="17" t="s">
        <v>45</v>
      </c>
      <c r="C212" s="17" t="s">
        <v>498</v>
      </c>
      <c r="D212" s="17" t="s">
        <v>121</v>
      </c>
      <c r="E212" s="17" t="s">
        <v>499</v>
      </c>
      <c r="F212">
        <v>10</v>
      </c>
      <c r="G212">
        <v>92</v>
      </c>
      <c r="H212">
        <v>329</v>
      </c>
      <c r="I212">
        <v>211.6</v>
      </c>
      <c r="J212">
        <v>51.9</v>
      </c>
      <c r="K212">
        <v>198</v>
      </c>
      <c r="L212">
        <v>-13</v>
      </c>
    </row>
    <row r="213" spans="1:12" x14ac:dyDescent="0.35">
      <c r="A213">
        <v>212</v>
      </c>
      <c r="B213" s="17" t="s">
        <v>45</v>
      </c>
      <c r="C213" s="17" t="s">
        <v>500</v>
      </c>
      <c r="D213" s="17" t="s">
        <v>101</v>
      </c>
      <c r="E213" s="17" t="s">
        <v>501</v>
      </c>
      <c r="F213">
        <v>6</v>
      </c>
      <c r="G213">
        <v>118</v>
      </c>
      <c r="H213">
        <v>307</v>
      </c>
      <c r="I213">
        <v>215.3</v>
      </c>
      <c r="J213">
        <v>46.6</v>
      </c>
      <c r="K213">
        <v>188</v>
      </c>
      <c r="L213">
        <v>-24</v>
      </c>
    </row>
    <row r="214" spans="1:12" x14ac:dyDescent="0.35">
      <c r="A214">
        <v>213</v>
      </c>
      <c r="B214" s="17" t="s">
        <v>45</v>
      </c>
      <c r="C214" s="17" t="s">
        <v>502</v>
      </c>
      <c r="D214" s="17" t="s">
        <v>65</v>
      </c>
      <c r="E214" s="17" t="s">
        <v>503</v>
      </c>
      <c r="F214">
        <v>11</v>
      </c>
      <c r="G214">
        <v>112</v>
      </c>
      <c r="H214">
        <v>269</v>
      </c>
      <c r="I214">
        <v>216.1</v>
      </c>
      <c r="J214">
        <v>27.2</v>
      </c>
      <c r="K214">
        <v>306</v>
      </c>
      <c r="L214">
        <v>93</v>
      </c>
    </row>
    <row r="215" spans="1:12" x14ac:dyDescent="0.35">
      <c r="A215">
        <v>214</v>
      </c>
      <c r="B215" s="17" t="s">
        <v>45</v>
      </c>
      <c r="C215" s="17" t="s">
        <v>504</v>
      </c>
      <c r="D215" s="17" t="s">
        <v>83</v>
      </c>
      <c r="E215" s="17" t="s">
        <v>505</v>
      </c>
      <c r="F215">
        <v>9</v>
      </c>
      <c r="G215">
        <v>139</v>
      </c>
      <c r="H215">
        <v>308</v>
      </c>
      <c r="I215">
        <v>210.7</v>
      </c>
      <c r="J215">
        <v>37.1</v>
      </c>
      <c r="K215">
        <v>285</v>
      </c>
      <c r="L215">
        <v>71</v>
      </c>
    </row>
    <row r="216" spans="1:12" x14ac:dyDescent="0.35">
      <c r="A216">
        <v>215</v>
      </c>
      <c r="B216" s="17" t="s">
        <v>45</v>
      </c>
      <c r="C216" s="17" t="s">
        <v>506</v>
      </c>
      <c r="D216" s="17" t="s">
        <v>45</v>
      </c>
      <c r="E216" s="17" t="s">
        <v>507</v>
      </c>
      <c r="F216">
        <v>6</v>
      </c>
      <c r="G216">
        <v>163</v>
      </c>
      <c r="H216">
        <v>271</v>
      </c>
      <c r="I216">
        <v>211.9</v>
      </c>
      <c r="J216">
        <v>19.899999999999999</v>
      </c>
      <c r="K216">
        <v>262</v>
      </c>
      <c r="L216">
        <v>47</v>
      </c>
    </row>
    <row r="217" spans="1:12" x14ac:dyDescent="0.35">
      <c r="A217">
        <v>216</v>
      </c>
      <c r="B217" s="17" t="s">
        <v>45</v>
      </c>
      <c r="C217" s="17" t="s">
        <v>508</v>
      </c>
      <c r="D217" s="17" t="s">
        <v>45</v>
      </c>
      <c r="E217" s="17" t="s">
        <v>509</v>
      </c>
      <c r="F217">
        <v>10</v>
      </c>
      <c r="G217">
        <v>170</v>
      </c>
      <c r="H217">
        <v>238</v>
      </c>
      <c r="I217">
        <v>213.1</v>
      </c>
      <c r="J217">
        <v>12.2</v>
      </c>
      <c r="K217">
        <v>238</v>
      </c>
      <c r="L217">
        <v>22</v>
      </c>
    </row>
    <row r="218" spans="1:12" x14ac:dyDescent="0.35">
      <c r="A218">
        <v>217</v>
      </c>
      <c r="B218" s="17" t="s">
        <v>45</v>
      </c>
      <c r="C218" s="17" t="s">
        <v>510</v>
      </c>
      <c r="D218" s="17" t="s">
        <v>89</v>
      </c>
      <c r="E218" s="17" t="s">
        <v>511</v>
      </c>
      <c r="F218">
        <v>12</v>
      </c>
      <c r="G218">
        <v>21</v>
      </c>
      <c r="H218">
        <v>250</v>
      </c>
      <c r="I218">
        <v>139</v>
      </c>
      <c r="J218">
        <v>74.7</v>
      </c>
      <c r="K218">
        <v>45</v>
      </c>
      <c r="L218">
        <v>-172</v>
      </c>
    </row>
    <row r="219" spans="1:12" x14ac:dyDescent="0.35">
      <c r="A219">
        <v>218</v>
      </c>
      <c r="B219" s="17" t="s">
        <v>45</v>
      </c>
      <c r="C219" s="17" t="s">
        <v>512</v>
      </c>
      <c r="D219" s="17" t="s">
        <v>166</v>
      </c>
      <c r="E219" s="17" t="s">
        <v>513</v>
      </c>
      <c r="F219">
        <v>10</v>
      </c>
      <c r="G219">
        <v>180</v>
      </c>
      <c r="H219">
        <v>294</v>
      </c>
      <c r="I219">
        <v>240.3</v>
      </c>
      <c r="J219">
        <v>25.7</v>
      </c>
      <c r="K219">
        <v>271</v>
      </c>
      <c r="L219">
        <v>53</v>
      </c>
    </row>
    <row r="220" spans="1:12" x14ac:dyDescent="0.35">
      <c r="A220">
        <v>219</v>
      </c>
      <c r="B220" s="17" t="s">
        <v>45</v>
      </c>
      <c r="C220" s="17" t="s">
        <v>514</v>
      </c>
      <c r="D220" s="17" t="s">
        <v>56</v>
      </c>
      <c r="E220" s="17" t="s">
        <v>515</v>
      </c>
      <c r="F220">
        <v>9</v>
      </c>
      <c r="G220">
        <v>176</v>
      </c>
      <c r="H220">
        <v>296</v>
      </c>
      <c r="I220">
        <v>215.4</v>
      </c>
      <c r="J220">
        <v>17.399999999999999</v>
      </c>
      <c r="K220">
        <v>122</v>
      </c>
      <c r="L220">
        <v>-97</v>
      </c>
    </row>
    <row r="221" spans="1:12" x14ac:dyDescent="0.35">
      <c r="A221">
        <v>220</v>
      </c>
      <c r="B221" s="17" t="s">
        <v>45</v>
      </c>
      <c r="C221" s="17" t="s">
        <v>516</v>
      </c>
      <c r="D221" s="17" t="s">
        <v>191</v>
      </c>
      <c r="E221" s="17" t="s">
        <v>517</v>
      </c>
      <c r="F221">
        <v>10</v>
      </c>
      <c r="G221">
        <v>147</v>
      </c>
      <c r="H221">
        <v>252</v>
      </c>
      <c r="I221">
        <v>221.4</v>
      </c>
      <c r="J221">
        <v>15.9</v>
      </c>
      <c r="K221">
        <v>283</v>
      </c>
      <c r="L221">
        <v>63</v>
      </c>
    </row>
    <row r="222" spans="1:12" x14ac:dyDescent="0.35">
      <c r="A222">
        <v>221</v>
      </c>
      <c r="B222" s="17" t="s">
        <v>45</v>
      </c>
      <c r="C222" s="17" t="s">
        <v>518</v>
      </c>
      <c r="D222" s="17" t="s">
        <v>127</v>
      </c>
      <c r="E222" s="17" t="s">
        <v>519</v>
      </c>
      <c r="F222">
        <v>10</v>
      </c>
      <c r="G222">
        <v>156</v>
      </c>
      <c r="H222">
        <v>271</v>
      </c>
      <c r="I222">
        <v>227.2</v>
      </c>
      <c r="J222">
        <v>24.1</v>
      </c>
      <c r="K222">
        <v>294</v>
      </c>
      <c r="L222">
        <v>73</v>
      </c>
    </row>
    <row r="223" spans="1:12" x14ac:dyDescent="0.35">
      <c r="A223">
        <v>222</v>
      </c>
      <c r="B223" s="17" t="s">
        <v>45</v>
      </c>
      <c r="C223" s="17" t="s">
        <v>520</v>
      </c>
      <c r="D223" s="17" t="s">
        <v>56</v>
      </c>
      <c r="E223" s="17" t="s">
        <v>521</v>
      </c>
      <c r="F223">
        <v>9</v>
      </c>
      <c r="G223">
        <v>166</v>
      </c>
      <c r="H223">
        <v>282</v>
      </c>
      <c r="I223">
        <v>223.5</v>
      </c>
      <c r="J223">
        <v>27.5</v>
      </c>
      <c r="K223">
        <v>308</v>
      </c>
      <c r="L223">
        <v>86</v>
      </c>
    </row>
    <row r="224" spans="1:12" x14ac:dyDescent="0.35">
      <c r="A224">
        <v>223</v>
      </c>
      <c r="B224" s="17" t="s">
        <v>45</v>
      </c>
      <c r="C224" s="17" t="s">
        <v>522</v>
      </c>
      <c r="D224" s="17" t="s">
        <v>45</v>
      </c>
      <c r="E224" s="17" t="s">
        <v>523</v>
      </c>
      <c r="F224">
        <v>8</v>
      </c>
      <c r="G224">
        <v>168</v>
      </c>
      <c r="H224">
        <v>254</v>
      </c>
      <c r="I224">
        <v>218.4</v>
      </c>
      <c r="J224">
        <v>12.8</v>
      </c>
      <c r="K224">
        <v>225</v>
      </c>
      <c r="L224">
        <v>2</v>
      </c>
    </row>
    <row r="225" spans="1:12" x14ac:dyDescent="0.35">
      <c r="A225">
        <v>224</v>
      </c>
      <c r="B225" s="17" t="s">
        <v>45</v>
      </c>
      <c r="C225" s="17" t="s">
        <v>524</v>
      </c>
      <c r="D225" s="17" t="s">
        <v>121</v>
      </c>
      <c r="E225" s="17" t="s">
        <v>525</v>
      </c>
      <c r="F225">
        <v>10</v>
      </c>
      <c r="G225">
        <v>90</v>
      </c>
      <c r="H225">
        <v>381</v>
      </c>
      <c r="I225">
        <v>224.2</v>
      </c>
      <c r="J225">
        <v>65.2</v>
      </c>
      <c r="K225">
        <v>155</v>
      </c>
      <c r="L225">
        <v>-69</v>
      </c>
    </row>
    <row r="226" spans="1:12" x14ac:dyDescent="0.35">
      <c r="A226">
        <v>225</v>
      </c>
      <c r="B226" s="17" t="s">
        <v>45</v>
      </c>
      <c r="C226" s="17" t="s">
        <v>526</v>
      </c>
      <c r="D226" s="17" t="s">
        <v>186</v>
      </c>
      <c r="E226" s="17" t="s">
        <v>527</v>
      </c>
      <c r="F226">
        <v>5</v>
      </c>
      <c r="G226">
        <v>121</v>
      </c>
      <c r="H226">
        <v>296</v>
      </c>
      <c r="I226">
        <v>235.2</v>
      </c>
      <c r="J226">
        <v>35.1</v>
      </c>
      <c r="K226">
        <v>246</v>
      </c>
      <c r="L226">
        <v>21</v>
      </c>
    </row>
    <row r="227" spans="1:12" x14ac:dyDescent="0.35">
      <c r="A227">
        <v>226</v>
      </c>
      <c r="B227" s="17" t="s">
        <v>45</v>
      </c>
      <c r="C227" s="17" t="s">
        <v>528</v>
      </c>
      <c r="D227" s="17" t="s">
        <v>121</v>
      </c>
      <c r="E227" s="17" t="s">
        <v>529</v>
      </c>
      <c r="F227">
        <v>10</v>
      </c>
      <c r="G227">
        <v>122</v>
      </c>
      <c r="H227">
        <v>350</v>
      </c>
      <c r="I227">
        <v>220</v>
      </c>
      <c r="J227">
        <v>36.299999999999997</v>
      </c>
      <c r="K227">
        <v>187</v>
      </c>
      <c r="L227">
        <v>-39</v>
      </c>
    </row>
    <row r="228" spans="1:12" x14ac:dyDescent="0.35">
      <c r="A228">
        <v>227</v>
      </c>
      <c r="B228" s="17" t="s">
        <v>45</v>
      </c>
      <c r="C228" s="17" t="s">
        <v>530</v>
      </c>
      <c r="D228" s="17" t="s">
        <v>45</v>
      </c>
      <c r="E228" s="17" t="s">
        <v>531</v>
      </c>
      <c r="F228">
        <v>11</v>
      </c>
      <c r="G228">
        <v>180</v>
      </c>
      <c r="H228">
        <v>251</v>
      </c>
      <c r="I228">
        <v>220.1</v>
      </c>
      <c r="J228">
        <v>13.4</v>
      </c>
      <c r="K228">
        <v>319</v>
      </c>
      <c r="L228">
        <v>92</v>
      </c>
    </row>
    <row r="229" spans="1:12" x14ac:dyDescent="0.35">
      <c r="A229">
        <v>228</v>
      </c>
      <c r="B229" s="17" t="s">
        <v>45</v>
      </c>
      <c r="C229" s="17" t="s">
        <v>532</v>
      </c>
      <c r="D229" s="17" t="s">
        <v>533</v>
      </c>
      <c r="E229" s="17" t="s">
        <v>534</v>
      </c>
      <c r="G229">
        <v>83</v>
      </c>
      <c r="H229">
        <v>334</v>
      </c>
      <c r="I229">
        <v>186.3</v>
      </c>
      <c r="J229">
        <v>63.6</v>
      </c>
      <c r="K229">
        <v>210</v>
      </c>
      <c r="L229">
        <v>-18</v>
      </c>
    </row>
    <row r="230" spans="1:12" x14ac:dyDescent="0.35">
      <c r="A230">
        <v>229</v>
      </c>
      <c r="B230" s="17" t="s">
        <v>45</v>
      </c>
      <c r="C230" s="17" t="s">
        <v>535</v>
      </c>
      <c r="D230" s="17" t="s">
        <v>83</v>
      </c>
      <c r="E230" s="17" t="s">
        <v>536</v>
      </c>
      <c r="F230">
        <v>9</v>
      </c>
      <c r="G230">
        <v>130</v>
      </c>
      <c r="H230">
        <v>264</v>
      </c>
      <c r="I230">
        <v>211.1</v>
      </c>
      <c r="J230">
        <v>31</v>
      </c>
      <c r="K230">
        <v>180</v>
      </c>
      <c r="L230">
        <v>-49</v>
      </c>
    </row>
    <row r="231" spans="1:12" x14ac:dyDescent="0.35">
      <c r="A231">
        <v>230</v>
      </c>
      <c r="B231" s="17" t="s">
        <v>45</v>
      </c>
      <c r="C231" s="17" t="s">
        <v>537</v>
      </c>
      <c r="D231" s="17" t="s">
        <v>250</v>
      </c>
      <c r="E231" s="17" t="s">
        <v>538</v>
      </c>
      <c r="F231">
        <v>6</v>
      </c>
      <c r="G231">
        <v>127</v>
      </c>
      <c r="H231">
        <v>297</v>
      </c>
      <c r="I231">
        <v>211.4</v>
      </c>
      <c r="J231">
        <v>34.200000000000003</v>
      </c>
      <c r="K231">
        <v>136</v>
      </c>
      <c r="L231">
        <v>-94</v>
      </c>
    </row>
    <row r="232" spans="1:12" x14ac:dyDescent="0.35">
      <c r="A232">
        <v>231</v>
      </c>
      <c r="B232" s="17" t="s">
        <v>45</v>
      </c>
      <c r="C232" s="17" t="s">
        <v>539</v>
      </c>
      <c r="D232" s="17" t="s">
        <v>45</v>
      </c>
      <c r="E232" s="17" t="s">
        <v>540</v>
      </c>
      <c r="F232">
        <v>7</v>
      </c>
      <c r="G232">
        <v>170</v>
      </c>
      <c r="H232">
        <v>292</v>
      </c>
      <c r="I232">
        <v>234.3</v>
      </c>
      <c r="J232">
        <v>21.7</v>
      </c>
      <c r="K232">
        <v>363</v>
      </c>
      <c r="L232">
        <v>132</v>
      </c>
    </row>
    <row r="233" spans="1:12" x14ac:dyDescent="0.35">
      <c r="A233">
        <v>232</v>
      </c>
      <c r="B233" s="17" t="s">
        <v>45</v>
      </c>
      <c r="C233" s="17" t="s">
        <v>541</v>
      </c>
      <c r="D233" s="17" t="s">
        <v>83</v>
      </c>
      <c r="E233" s="17" t="s">
        <v>542</v>
      </c>
      <c r="F233">
        <v>9</v>
      </c>
      <c r="G233">
        <v>191</v>
      </c>
      <c r="H233">
        <v>269</v>
      </c>
      <c r="I233">
        <v>224.1</v>
      </c>
      <c r="J233">
        <v>16.100000000000001</v>
      </c>
      <c r="K233">
        <v>291</v>
      </c>
      <c r="L233">
        <v>59</v>
      </c>
    </row>
    <row r="234" spans="1:12" x14ac:dyDescent="0.35">
      <c r="A234">
        <v>233</v>
      </c>
      <c r="B234" s="17" t="s">
        <v>45</v>
      </c>
      <c r="C234" s="17" t="s">
        <v>543</v>
      </c>
      <c r="D234" s="17" t="s">
        <v>65</v>
      </c>
      <c r="E234" s="17" t="s">
        <v>544</v>
      </c>
      <c r="F234">
        <v>11</v>
      </c>
      <c r="G234">
        <v>188</v>
      </c>
      <c r="H234">
        <v>297</v>
      </c>
      <c r="I234">
        <v>226</v>
      </c>
      <c r="J234">
        <v>15.2</v>
      </c>
      <c r="K234">
        <v>202</v>
      </c>
      <c r="L234">
        <v>-31</v>
      </c>
    </row>
    <row r="235" spans="1:12" x14ac:dyDescent="0.35">
      <c r="A235">
        <v>234</v>
      </c>
      <c r="B235" s="17" t="s">
        <v>45</v>
      </c>
      <c r="C235" s="17" t="s">
        <v>545</v>
      </c>
      <c r="D235" s="17" t="s">
        <v>80</v>
      </c>
      <c r="E235" s="17" t="s">
        <v>546</v>
      </c>
      <c r="F235">
        <v>9</v>
      </c>
      <c r="G235">
        <v>147</v>
      </c>
      <c r="H235">
        <v>303</v>
      </c>
      <c r="I235">
        <v>232</v>
      </c>
      <c r="J235">
        <v>37.4</v>
      </c>
      <c r="K235">
        <v>269</v>
      </c>
      <c r="L235">
        <v>35</v>
      </c>
    </row>
    <row r="236" spans="1:12" x14ac:dyDescent="0.35">
      <c r="A236">
        <v>235</v>
      </c>
      <c r="B236" s="17" t="s">
        <v>45</v>
      </c>
      <c r="C236" s="17" t="s">
        <v>547</v>
      </c>
      <c r="D236" s="17" t="s">
        <v>136</v>
      </c>
      <c r="E236" s="17" t="s">
        <v>548</v>
      </c>
      <c r="F236">
        <v>10</v>
      </c>
      <c r="G236">
        <v>109</v>
      </c>
      <c r="H236">
        <v>343</v>
      </c>
      <c r="I236">
        <v>201.7</v>
      </c>
      <c r="J236">
        <v>57.2</v>
      </c>
      <c r="K236">
        <v>229</v>
      </c>
      <c r="L236">
        <v>-6</v>
      </c>
    </row>
    <row r="237" spans="1:12" x14ac:dyDescent="0.35">
      <c r="A237">
        <v>236</v>
      </c>
      <c r="B237" s="17" t="s">
        <v>45</v>
      </c>
      <c r="C237" s="17" t="s">
        <v>549</v>
      </c>
      <c r="D237" s="17" t="s">
        <v>47</v>
      </c>
      <c r="E237" s="17" t="s">
        <v>550</v>
      </c>
      <c r="F237">
        <v>11</v>
      </c>
      <c r="G237">
        <v>178</v>
      </c>
      <c r="H237">
        <v>278</v>
      </c>
      <c r="I237">
        <v>237.3</v>
      </c>
      <c r="J237">
        <v>23.3</v>
      </c>
      <c r="K237">
        <v>255</v>
      </c>
      <c r="L237">
        <v>19</v>
      </c>
    </row>
    <row r="238" spans="1:12" x14ac:dyDescent="0.35">
      <c r="A238">
        <v>237</v>
      </c>
      <c r="B238" s="17" t="s">
        <v>45</v>
      </c>
      <c r="C238" s="17" t="s">
        <v>551</v>
      </c>
      <c r="D238" s="17" t="s">
        <v>161</v>
      </c>
      <c r="E238" s="17" t="s">
        <v>552</v>
      </c>
      <c r="F238">
        <v>8</v>
      </c>
      <c r="G238">
        <v>106</v>
      </c>
      <c r="H238">
        <v>377</v>
      </c>
      <c r="I238">
        <v>223.2</v>
      </c>
      <c r="J238">
        <v>65.3</v>
      </c>
      <c r="K238">
        <v>216</v>
      </c>
      <c r="L238">
        <v>-21</v>
      </c>
    </row>
    <row r="239" spans="1:12" x14ac:dyDescent="0.35">
      <c r="A239">
        <v>238</v>
      </c>
      <c r="B239" s="17" t="s">
        <v>45</v>
      </c>
      <c r="C239" s="17" t="s">
        <v>553</v>
      </c>
      <c r="D239" s="17" t="s">
        <v>533</v>
      </c>
      <c r="E239" s="17" t="s">
        <v>554</v>
      </c>
      <c r="G239">
        <v>30</v>
      </c>
      <c r="H239">
        <v>365</v>
      </c>
      <c r="I239">
        <v>134.9</v>
      </c>
      <c r="J239">
        <v>71.8</v>
      </c>
      <c r="K239">
        <v>170</v>
      </c>
      <c r="L239">
        <v>-68</v>
      </c>
    </row>
    <row r="240" spans="1:12" x14ac:dyDescent="0.35">
      <c r="A240">
        <v>239</v>
      </c>
      <c r="B240" s="17" t="s">
        <v>45</v>
      </c>
      <c r="C240" s="17" t="s">
        <v>555</v>
      </c>
      <c r="D240" s="17" t="s">
        <v>45</v>
      </c>
      <c r="E240" s="17" t="s">
        <v>556</v>
      </c>
      <c r="F240">
        <v>11</v>
      </c>
      <c r="G240">
        <v>183</v>
      </c>
      <c r="H240">
        <v>273</v>
      </c>
      <c r="I240">
        <v>230.1</v>
      </c>
      <c r="J240">
        <v>14.1</v>
      </c>
      <c r="K240">
        <v>352</v>
      </c>
      <c r="L240">
        <v>113</v>
      </c>
    </row>
    <row r="241" spans="1:12" x14ac:dyDescent="0.35">
      <c r="A241">
        <v>240</v>
      </c>
      <c r="B241" s="17" t="s">
        <v>45</v>
      </c>
      <c r="C241" s="17" t="s">
        <v>557</v>
      </c>
      <c r="D241" s="17" t="s">
        <v>191</v>
      </c>
      <c r="E241" s="17" t="s">
        <v>558</v>
      </c>
      <c r="F241">
        <v>10</v>
      </c>
      <c r="G241">
        <v>146</v>
      </c>
      <c r="H241">
        <v>279</v>
      </c>
      <c r="I241">
        <v>231</v>
      </c>
      <c r="J241">
        <v>25.3</v>
      </c>
      <c r="K241">
        <v>365</v>
      </c>
      <c r="L241">
        <v>125</v>
      </c>
    </row>
    <row r="242" spans="1:12" x14ac:dyDescent="0.35">
      <c r="A242">
        <v>241</v>
      </c>
      <c r="B242" s="17" t="s">
        <v>45</v>
      </c>
      <c r="C242" s="17" t="s">
        <v>559</v>
      </c>
      <c r="D242" s="17" t="s">
        <v>45</v>
      </c>
      <c r="E242" s="17" t="s">
        <v>560</v>
      </c>
      <c r="F242">
        <v>10</v>
      </c>
      <c r="G242">
        <v>164</v>
      </c>
      <c r="H242">
        <v>271</v>
      </c>
      <c r="I242">
        <v>231.7</v>
      </c>
      <c r="J242">
        <v>16.2</v>
      </c>
      <c r="K242">
        <v>256</v>
      </c>
      <c r="L242">
        <v>15</v>
      </c>
    </row>
    <row r="243" spans="1:12" x14ac:dyDescent="0.35">
      <c r="A243">
        <v>242</v>
      </c>
      <c r="B243" s="17" t="s">
        <v>45</v>
      </c>
      <c r="C243" s="17" t="s">
        <v>561</v>
      </c>
      <c r="D243" s="17" t="s">
        <v>107</v>
      </c>
      <c r="E243" s="17" t="s">
        <v>562</v>
      </c>
      <c r="F243">
        <v>7</v>
      </c>
      <c r="G243">
        <v>185</v>
      </c>
      <c r="H243">
        <v>313</v>
      </c>
      <c r="I243">
        <v>238</v>
      </c>
      <c r="J243">
        <v>32.299999999999997</v>
      </c>
      <c r="K243">
        <v>295</v>
      </c>
      <c r="L243">
        <v>53</v>
      </c>
    </row>
    <row r="244" spans="1:12" x14ac:dyDescent="0.35">
      <c r="A244">
        <v>243</v>
      </c>
      <c r="B244" s="17" t="s">
        <v>45</v>
      </c>
      <c r="C244" s="17" t="s">
        <v>563</v>
      </c>
      <c r="D244" s="17" t="s">
        <v>50</v>
      </c>
      <c r="E244" s="17" t="s">
        <v>564</v>
      </c>
      <c r="F244">
        <v>8</v>
      </c>
      <c r="G244">
        <v>178</v>
      </c>
      <c r="H244">
        <v>300</v>
      </c>
      <c r="I244">
        <v>234.6</v>
      </c>
      <c r="J244">
        <v>17.3</v>
      </c>
      <c r="K244">
        <v>199</v>
      </c>
      <c r="L244">
        <v>-44</v>
      </c>
    </row>
    <row r="245" spans="1:12" x14ac:dyDescent="0.35">
      <c r="A245">
        <v>244</v>
      </c>
      <c r="B245" s="17" t="s">
        <v>45</v>
      </c>
      <c r="C245" s="17" t="s">
        <v>565</v>
      </c>
      <c r="D245" s="17" t="s">
        <v>147</v>
      </c>
      <c r="E245" s="17" t="s">
        <v>566</v>
      </c>
      <c r="F245">
        <v>5</v>
      </c>
      <c r="G245">
        <v>208</v>
      </c>
      <c r="H245">
        <v>298</v>
      </c>
      <c r="I245">
        <v>230.2</v>
      </c>
      <c r="J245">
        <v>14.9</v>
      </c>
      <c r="K245">
        <v>240</v>
      </c>
      <c r="L245">
        <v>-4</v>
      </c>
    </row>
    <row r="246" spans="1:12" x14ac:dyDescent="0.35">
      <c r="A246">
        <v>245</v>
      </c>
      <c r="B246" s="17" t="s">
        <v>45</v>
      </c>
      <c r="C246" s="17" t="s">
        <v>567</v>
      </c>
      <c r="D246" s="17" t="s">
        <v>124</v>
      </c>
      <c r="E246" s="17" t="s">
        <v>568</v>
      </c>
      <c r="F246">
        <v>11</v>
      </c>
      <c r="G246">
        <v>197</v>
      </c>
      <c r="H246">
        <v>277</v>
      </c>
      <c r="I246">
        <v>230.5</v>
      </c>
      <c r="J246">
        <v>17.7</v>
      </c>
      <c r="K246">
        <v>303</v>
      </c>
      <c r="L246">
        <v>58</v>
      </c>
    </row>
    <row r="247" spans="1:12" x14ac:dyDescent="0.35">
      <c r="A247">
        <v>246</v>
      </c>
      <c r="B247" s="17" t="s">
        <v>45</v>
      </c>
      <c r="C247" s="17" t="s">
        <v>569</v>
      </c>
      <c r="D247" s="17" t="s">
        <v>136</v>
      </c>
      <c r="E247" s="17" t="s">
        <v>570</v>
      </c>
      <c r="F247">
        <v>10</v>
      </c>
      <c r="G247">
        <v>212</v>
      </c>
      <c r="H247">
        <v>299</v>
      </c>
      <c r="I247">
        <v>232.7</v>
      </c>
      <c r="J247">
        <v>14.2</v>
      </c>
      <c r="K247">
        <v>212</v>
      </c>
      <c r="L247">
        <v>-34</v>
      </c>
    </row>
    <row r="248" spans="1:12" x14ac:dyDescent="0.35">
      <c r="A248">
        <v>247</v>
      </c>
      <c r="B248" s="17" t="s">
        <v>45</v>
      </c>
      <c r="C248" s="17" t="s">
        <v>571</v>
      </c>
      <c r="D248" s="17" t="s">
        <v>533</v>
      </c>
      <c r="E248" s="17" t="s">
        <v>572</v>
      </c>
      <c r="G248">
        <v>165</v>
      </c>
      <c r="H248">
        <v>283</v>
      </c>
      <c r="I248">
        <v>222.7</v>
      </c>
      <c r="J248">
        <v>19</v>
      </c>
      <c r="K248">
        <v>172</v>
      </c>
      <c r="L248">
        <v>-75</v>
      </c>
    </row>
    <row r="249" spans="1:12" x14ac:dyDescent="0.35">
      <c r="A249">
        <v>248</v>
      </c>
      <c r="B249" s="17" t="s">
        <v>45</v>
      </c>
      <c r="C249" s="17" t="s">
        <v>573</v>
      </c>
      <c r="D249" s="17" t="s">
        <v>98</v>
      </c>
      <c r="E249" s="17" t="s">
        <v>574</v>
      </c>
      <c r="F249">
        <v>4</v>
      </c>
      <c r="G249">
        <v>177</v>
      </c>
      <c r="H249">
        <v>301</v>
      </c>
      <c r="I249">
        <v>241</v>
      </c>
      <c r="J249">
        <v>18</v>
      </c>
      <c r="K249">
        <v>234</v>
      </c>
      <c r="L249">
        <v>-14</v>
      </c>
    </row>
    <row r="250" spans="1:12" x14ac:dyDescent="0.35">
      <c r="A250">
        <v>249</v>
      </c>
      <c r="B250" s="17" t="s">
        <v>45</v>
      </c>
      <c r="C250" s="17" t="s">
        <v>575</v>
      </c>
      <c r="D250" s="17" t="s">
        <v>68</v>
      </c>
      <c r="E250" s="17" t="s">
        <v>576</v>
      </c>
      <c r="F250">
        <v>12</v>
      </c>
      <c r="G250">
        <v>112</v>
      </c>
      <c r="H250">
        <v>282</v>
      </c>
      <c r="I250">
        <v>219.9</v>
      </c>
      <c r="J250">
        <v>47.3</v>
      </c>
      <c r="K250">
        <v>195</v>
      </c>
      <c r="L250">
        <v>-54</v>
      </c>
    </row>
    <row r="251" spans="1:12" x14ac:dyDescent="0.35">
      <c r="A251">
        <v>250</v>
      </c>
      <c r="B251" s="17" t="s">
        <v>45</v>
      </c>
      <c r="C251" s="17" t="s">
        <v>577</v>
      </c>
      <c r="D251" s="17" t="s">
        <v>45</v>
      </c>
      <c r="E251" s="17" t="s">
        <v>578</v>
      </c>
      <c r="F251">
        <v>6</v>
      </c>
      <c r="G251">
        <v>175</v>
      </c>
      <c r="H251">
        <v>331</v>
      </c>
      <c r="I251">
        <v>249.3</v>
      </c>
      <c r="J251">
        <v>26.8</v>
      </c>
      <c r="K251">
        <v>266</v>
      </c>
      <c r="L251">
        <v>16</v>
      </c>
    </row>
    <row r="252" spans="1:12" x14ac:dyDescent="0.35">
      <c r="A252">
        <v>251</v>
      </c>
      <c r="B252" s="17" t="s">
        <v>45</v>
      </c>
      <c r="C252" s="17" t="s">
        <v>579</v>
      </c>
      <c r="D252" s="17" t="s">
        <v>68</v>
      </c>
      <c r="E252" s="17" t="s">
        <v>580</v>
      </c>
      <c r="F252">
        <v>12</v>
      </c>
      <c r="G252">
        <v>148</v>
      </c>
      <c r="H252">
        <v>309</v>
      </c>
      <c r="I252">
        <v>235.3</v>
      </c>
      <c r="J252">
        <v>26.8</v>
      </c>
      <c r="K252">
        <v>261</v>
      </c>
      <c r="L252">
        <v>10</v>
      </c>
    </row>
    <row r="253" spans="1:12" x14ac:dyDescent="0.35">
      <c r="A253">
        <v>252</v>
      </c>
      <c r="B253" s="17" t="s">
        <v>45</v>
      </c>
      <c r="C253" s="17" t="s">
        <v>581</v>
      </c>
      <c r="D253" s="17" t="s">
        <v>191</v>
      </c>
      <c r="E253" s="17" t="s">
        <v>582</v>
      </c>
      <c r="F253">
        <v>10</v>
      </c>
      <c r="G253">
        <v>145</v>
      </c>
      <c r="H253">
        <v>326</v>
      </c>
      <c r="I253">
        <v>236.2</v>
      </c>
      <c r="J253">
        <v>44</v>
      </c>
      <c r="K253">
        <v>367</v>
      </c>
      <c r="L253">
        <v>115</v>
      </c>
    </row>
    <row r="254" spans="1:12" x14ac:dyDescent="0.35">
      <c r="A254">
        <v>253</v>
      </c>
      <c r="B254" s="17" t="s">
        <v>45</v>
      </c>
      <c r="C254" s="17" t="s">
        <v>583</v>
      </c>
      <c r="D254" s="17" t="s">
        <v>45</v>
      </c>
      <c r="E254" s="17" t="s">
        <v>584</v>
      </c>
      <c r="F254">
        <v>12</v>
      </c>
      <c r="G254">
        <v>167</v>
      </c>
      <c r="H254">
        <v>309</v>
      </c>
      <c r="I254">
        <v>246.9</v>
      </c>
      <c r="J254">
        <v>28.4</v>
      </c>
      <c r="K254">
        <v>278</v>
      </c>
      <c r="L254">
        <v>25</v>
      </c>
    </row>
    <row r="255" spans="1:12" x14ac:dyDescent="0.35">
      <c r="A255">
        <v>254</v>
      </c>
      <c r="B255" s="17" t="s">
        <v>45</v>
      </c>
      <c r="C255" s="17" t="s">
        <v>585</v>
      </c>
      <c r="D255" s="17" t="s">
        <v>59</v>
      </c>
      <c r="E255" s="17" t="s">
        <v>586</v>
      </c>
      <c r="F255">
        <v>12</v>
      </c>
      <c r="G255">
        <v>211</v>
      </c>
      <c r="H255">
        <v>285</v>
      </c>
      <c r="I255">
        <v>244.1</v>
      </c>
      <c r="J255">
        <v>15.8</v>
      </c>
      <c r="K255">
        <v>258</v>
      </c>
      <c r="L255">
        <v>4</v>
      </c>
    </row>
    <row r="256" spans="1:12" x14ac:dyDescent="0.35">
      <c r="A256">
        <v>255</v>
      </c>
      <c r="B256" s="17" t="s">
        <v>45</v>
      </c>
      <c r="C256" s="17" t="s">
        <v>587</v>
      </c>
      <c r="D256" s="17" t="s">
        <v>110</v>
      </c>
      <c r="E256" s="17" t="s">
        <v>588</v>
      </c>
      <c r="F256">
        <v>6</v>
      </c>
      <c r="G256">
        <v>179</v>
      </c>
      <c r="H256">
        <v>292</v>
      </c>
      <c r="I256">
        <v>251.1</v>
      </c>
      <c r="J256">
        <v>13.4</v>
      </c>
      <c r="K256">
        <v>236</v>
      </c>
      <c r="L256">
        <v>-19</v>
      </c>
    </row>
    <row r="257" spans="1:12" x14ac:dyDescent="0.35">
      <c r="A257">
        <v>256</v>
      </c>
      <c r="B257" s="17" t="s">
        <v>45</v>
      </c>
      <c r="C257" s="17" t="s">
        <v>589</v>
      </c>
      <c r="D257" s="17" t="s">
        <v>45</v>
      </c>
      <c r="E257" s="17" t="s">
        <v>590</v>
      </c>
      <c r="F257">
        <v>7</v>
      </c>
      <c r="G257">
        <v>179</v>
      </c>
      <c r="H257">
        <v>304</v>
      </c>
      <c r="I257">
        <v>256.39999999999998</v>
      </c>
      <c r="J257">
        <v>19.7</v>
      </c>
      <c r="K257">
        <v>375</v>
      </c>
      <c r="L257">
        <v>119</v>
      </c>
    </row>
    <row r="258" spans="1:12" x14ac:dyDescent="0.35">
      <c r="A258">
        <v>257</v>
      </c>
      <c r="B258" s="17" t="s">
        <v>45</v>
      </c>
      <c r="C258" s="17" t="s">
        <v>591</v>
      </c>
      <c r="D258" s="17" t="s">
        <v>152</v>
      </c>
      <c r="E258" s="17" t="s">
        <v>592</v>
      </c>
      <c r="F258">
        <v>11</v>
      </c>
      <c r="G258">
        <v>181</v>
      </c>
      <c r="H258">
        <v>324</v>
      </c>
      <c r="I258">
        <v>257.7</v>
      </c>
      <c r="J258">
        <v>21.8</v>
      </c>
      <c r="K258">
        <v>257</v>
      </c>
      <c r="L258">
        <v>0</v>
      </c>
    </row>
    <row r="259" spans="1:12" x14ac:dyDescent="0.35">
      <c r="A259">
        <v>258</v>
      </c>
      <c r="B259" s="17" t="s">
        <v>45</v>
      </c>
      <c r="C259" s="17" t="s">
        <v>593</v>
      </c>
      <c r="D259" s="17" t="s">
        <v>161</v>
      </c>
      <c r="E259" s="17" t="s">
        <v>594</v>
      </c>
      <c r="F259">
        <v>8</v>
      </c>
      <c r="G259">
        <v>186</v>
      </c>
      <c r="H259">
        <v>343</v>
      </c>
      <c r="I259">
        <v>257.89999999999998</v>
      </c>
      <c r="J259">
        <v>35.1</v>
      </c>
      <c r="K259">
        <v>265</v>
      </c>
      <c r="L259">
        <v>7</v>
      </c>
    </row>
    <row r="260" spans="1:12" x14ac:dyDescent="0.35">
      <c r="A260">
        <v>259</v>
      </c>
      <c r="B260" s="17" t="s">
        <v>45</v>
      </c>
      <c r="C260" s="17" t="s">
        <v>595</v>
      </c>
      <c r="D260" s="17" t="s">
        <v>147</v>
      </c>
      <c r="E260" s="17" t="s">
        <v>596</v>
      </c>
      <c r="F260">
        <v>5</v>
      </c>
      <c r="G260">
        <v>137</v>
      </c>
      <c r="H260">
        <v>339</v>
      </c>
      <c r="I260">
        <v>259.10000000000002</v>
      </c>
      <c r="J260">
        <v>38.200000000000003</v>
      </c>
      <c r="K260">
        <v>253</v>
      </c>
      <c r="L260">
        <v>-6</v>
      </c>
    </row>
    <row r="261" spans="1:12" x14ac:dyDescent="0.35">
      <c r="A261">
        <v>260</v>
      </c>
      <c r="B261" s="17" t="s">
        <v>45</v>
      </c>
      <c r="C261" s="17" t="s">
        <v>597</v>
      </c>
      <c r="D261" s="17" t="s">
        <v>47</v>
      </c>
      <c r="E261" s="17" t="s">
        <v>598</v>
      </c>
      <c r="F261">
        <v>11</v>
      </c>
      <c r="G261">
        <v>186</v>
      </c>
      <c r="H261">
        <v>325</v>
      </c>
      <c r="I261">
        <v>259.5</v>
      </c>
      <c r="J261">
        <v>24.5</v>
      </c>
      <c r="K261">
        <v>232</v>
      </c>
      <c r="L261">
        <v>-28</v>
      </c>
    </row>
    <row r="262" spans="1:12" x14ac:dyDescent="0.35">
      <c r="A262">
        <v>261</v>
      </c>
      <c r="B262" s="17" t="s">
        <v>45</v>
      </c>
      <c r="C262" s="17" t="s">
        <v>599</v>
      </c>
      <c r="D262" s="17" t="s">
        <v>101</v>
      </c>
      <c r="E262" s="17" t="s">
        <v>600</v>
      </c>
      <c r="F262">
        <v>6</v>
      </c>
      <c r="G262">
        <v>137</v>
      </c>
      <c r="H262">
        <v>318</v>
      </c>
      <c r="I262">
        <v>233.7</v>
      </c>
      <c r="J262">
        <v>54.6</v>
      </c>
      <c r="K262">
        <v>288</v>
      </c>
      <c r="L262">
        <v>27</v>
      </c>
    </row>
    <row r="263" spans="1:12" x14ac:dyDescent="0.35">
      <c r="A263">
        <v>262</v>
      </c>
      <c r="B263" s="17" t="s">
        <v>45</v>
      </c>
      <c r="C263" s="17" t="s">
        <v>601</v>
      </c>
      <c r="D263" s="17" t="s">
        <v>68</v>
      </c>
      <c r="E263" s="17" t="s">
        <v>602</v>
      </c>
      <c r="F263">
        <v>12</v>
      </c>
      <c r="G263">
        <v>127</v>
      </c>
      <c r="H263">
        <v>308</v>
      </c>
      <c r="I263">
        <v>257.2</v>
      </c>
      <c r="J263">
        <v>36.1</v>
      </c>
      <c r="K263">
        <v>385</v>
      </c>
      <c r="L263">
        <v>123</v>
      </c>
    </row>
    <row r="264" spans="1:12" x14ac:dyDescent="0.35">
      <c r="A264">
        <v>263</v>
      </c>
      <c r="B264" s="17" t="s">
        <v>45</v>
      </c>
      <c r="C264" s="17" t="s">
        <v>603</v>
      </c>
      <c r="D264" s="17" t="s">
        <v>136</v>
      </c>
      <c r="E264" s="17" t="s">
        <v>604</v>
      </c>
      <c r="F264">
        <v>10</v>
      </c>
      <c r="G264">
        <v>108</v>
      </c>
      <c r="H264">
        <v>315</v>
      </c>
      <c r="I264">
        <v>229.8</v>
      </c>
      <c r="J264">
        <v>44.7</v>
      </c>
      <c r="K264">
        <v>223</v>
      </c>
      <c r="L264">
        <v>-40</v>
      </c>
    </row>
    <row r="265" spans="1:12" x14ac:dyDescent="0.35">
      <c r="A265">
        <v>264</v>
      </c>
      <c r="B265" s="17" t="s">
        <v>45</v>
      </c>
      <c r="C265" s="17" t="s">
        <v>605</v>
      </c>
      <c r="D265" s="17" t="s">
        <v>191</v>
      </c>
      <c r="E265" s="17" t="s">
        <v>606</v>
      </c>
      <c r="F265">
        <v>10</v>
      </c>
      <c r="G265">
        <v>180</v>
      </c>
      <c r="H265">
        <v>292</v>
      </c>
      <c r="I265">
        <v>242.9</v>
      </c>
      <c r="J265">
        <v>38.9</v>
      </c>
      <c r="K265">
        <v>244</v>
      </c>
      <c r="L265">
        <v>-20</v>
      </c>
    </row>
    <row r="266" spans="1:12" x14ac:dyDescent="0.35">
      <c r="A266">
        <v>265</v>
      </c>
      <c r="B266" s="17" t="s">
        <v>45</v>
      </c>
      <c r="C266" s="17" t="s">
        <v>607</v>
      </c>
      <c r="D266" s="17" t="s">
        <v>161</v>
      </c>
      <c r="E266" s="17" t="s">
        <v>608</v>
      </c>
      <c r="F266">
        <v>8</v>
      </c>
      <c r="G266">
        <v>195</v>
      </c>
      <c r="H266">
        <v>293</v>
      </c>
      <c r="I266">
        <v>248.9</v>
      </c>
      <c r="J266">
        <v>22.1</v>
      </c>
      <c r="K266">
        <v>281</v>
      </c>
      <c r="L266">
        <v>16</v>
      </c>
    </row>
    <row r="267" spans="1:12" x14ac:dyDescent="0.35">
      <c r="A267">
        <v>266</v>
      </c>
      <c r="B267" s="17" t="s">
        <v>45</v>
      </c>
      <c r="C267" s="17" t="s">
        <v>609</v>
      </c>
      <c r="D267" s="17" t="s">
        <v>121</v>
      </c>
      <c r="E267" s="17" t="s">
        <v>610</v>
      </c>
      <c r="F267">
        <v>10</v>
      </c>
      <c r="G267">
        <v>149</v>
      </c>
      <c r="H267">
        <v>332</v>
      </c>
      <c r="I267">
        <v>254.4</v>
      </c>
      <c r="J267">
        <v>42.4</v>
      </c>
      <c r="K267">
        <v>304</v>
      </c>
      <c r="L267">
        <v>38</v>
      </c>
    </row>
    <row r="268" spans="1:12" x14ac:dyDescent="0.35">
      <c r="A268">
        <v>267</v>
      </c>
      <c r="B268" s="17" t="s">
        <v>45</v>
      </c>
      <c r="C268" s="17" t="s">
        <v>611</v>
      </c>
      <c r="D268" s="17" t="s">
        <v>110</v>
      </c>
      <c r="E268" s="17" t="s">
        <v>612</v>
      </c>
      <c r="F268">
        <v>6</v>
      </c>
      <c r="G268">
        <v>119</v>
      </c>
      <c r="H268">
        <v>314</v>
      </c>
      <c r="I268">
        <v>232.3</v>
      </c>
      <c r="J268">
        <v>47.1</v>
      </c>
      <c r="K268">
        <v>200</v>
      </c>
      <c r="L268">
        <v>-67</v>
      </c>
    </row>
    <row r="269" spans="1:12" x14ac:dyDescent="0.35">
      <c r="A269">
        <v>268</v>
      </c>
      <c r="B269" s="17" t="s">
        <v>45</v>
      </c>
      <c r="C269" s="17" t="s">
        <v>613</v>
      </c>
      <c r="D269" s="17" t="s">
        <v>53</v>
      </c>
      <c r="E269" s="17" t="s">
        <v>614</v>
      </c>
      <c r="F269">
        <v>7</v>
      </c>
      <c r="G269">
        <v>143</v>
      </c>
      <c r="H269">
        <v>321</v>
      </c>
      <c r="I269">
        <v>259.89999999999998</v>
      </c>
      <c r="J269">
        <v>35.5</v>
      </c>
      <c r="K269">
        <v>243</v>
      </c>
      <c r="L269">
        <v>-25</v>
      </c>
    </row>
    <row r="270" spans="1:12" x14ac:dyDescent="0.35">
      <c r="A270">
        <v>269</v>
      </c>
      <c r="B270" s="17" t="s">
        <v>45</v>
      </c>
      <c r="C270" s="17" t="s">
        <v>615</v>
      </c>
      <c r="D270" s="17" t="s">
        <v>59</v>
      </c>
      <c r="E270" s="17" t="s">
        <v>616</v>
      </c>
      <c r="F270">
        <v>12</v>
      </c>
      <c r="G270">
        <v>176</v>
      </c>
      <c r="H270">
        <v>315</v>
      </c>
      <c r="I270">
        <v>249.1</v>
      </c>
      <c r="J270">
        <v>29.3</v>
      </c>
      <c r="K270">
        <v>276</v>
      </c>
      <c r="L270">
        <v>7</v>
      </c>
    </row>
    <row r="271" spans="1:12" x14ac:dyDescent="0.35">
      <c r="A271">
        <v>270</v>
      </c>
      <c r="B271" s="17" t="s">
        <v>45</v>
      </c>
      <c r="C271" s="17" t="s">
        <v>617</v>
      </c>
      <c r="D271" s="17" t="s">
        <v>147</v>
      </c>
      <c r="E271" s="17" t="s">
        <v>618</v>
      </c>
      <c r="F271">
        <v>5</v>
      </c>
      <c r="G271">
        <v>189</v>
      </c>
      <c r="H271">
        <v>337</v>
      </c>
      <c r="I271">
        <v>259.39999999999998</v>
      </c>
      <c r="J271">
        <v>34</v>
      </c>
      <c r="K271">
        <v>310</v>
      </c>
      <c r="L271">
        <v>40</v>
      </c>
    </row>
    <row r="272" spans="1:12" x14ac:dyDescent="0.35">
      <c r="A272">
        <v>271</v>
      </c>
      <c r="B272" s="17" t="s">
        <v>45</v>
      </c>
      <c r="C272" s="17" t="s">
        <v>619</v>
      </c>
      <c r="D272" s="17" t="s">
        <v>127</v>
      </c>
      <c r="E272" s="17" t="s">
        <v>620</v>
      </c>
      <c r="F272">
        <v>10</v>
      </c>
      <c r="G272">
        <v>146</v>
      </c>
      <c r="H272">
        <v>275</v>
      </c>
      <c r="I272">
        <v>252.6</v>
      </c>
      <c r="J272">
        <v>16.2</v>
      </c>
      <c r="K272">
        <v>323</v>
      </c>
      <c r="L272">
        <v>52</v>
      </c>
    </row>
    <row r="273" spans="1:12" x14ac:dyDescent="0.35">
      <c r="A273">
        <v>272</v>
      </c>
      <c r="B273" s="17" t="s">
        <v>45</v>
      </c>
      <c r="C273" s="17" t="s">
        <v>621</v>
      </c>
      <c r="D273" s="17" t="s">
        <v>53</v>
      </c>
      <c r="E273" s="17" t="s">
        <v>622</v>
      </c>
      <c r="F273">
        <v>7</v>
      </c>
      <c r="G273">
        <v>154</v>
      </c>
      <c r="H273">
        <v>288</v>
      </c>
      <c r="I273">
        <v>252.8</v>
      </c>
      <c r="J273">
        <v>24.4</v>
      </c>
      <c r="K273">
        <v>309</v>
      </c>
      <c r="L273">
        <v>37</v>
      </c>
    </row>
    <row r="274" spans="1:12" x14ac:dyDescent="0.35">
      <c r="A274">
        <v>273</v>
      </c>
      <c r="B274" s="17" t="s">
        <v>45</v>
      </c>
      <c r="C274" s="17" t="s">
        <v>623</v>
      </c>
      <c r="D274" s="17" t="s">
        <v>136</v>
      </c>
      <c r="E274" s="17" t="s">
        <v>624</v>
      </c>
      <c r="F274">
        <v>10</v>
      </c>
      <c r="G274">
        <v>167</v>
      </c>
      <c r="H274">
        <v>334</v>
      </c>
      <c r="I274">
        <v>254.2</v>
      </c>
      <c r="J274">
        <v>36.9</v>
      </c>
      <c r="K274">
        <v>245</v>
      </c>
      <c r="L274">
        <v>-28</v>
      </c>
    </row>
    <row r="275" spans="1:12" x14ac:dyDescent="0.35">
      <c r="A275">
        <v>274</v>
      </c>
      <c r="B275" s="17" t="s">
        <v>45</v>
      </c>
      <c r="C275" s="17" t="s">
        <v>625</v>
      </c>
      <c r="D275" s="17" t="s">
        <v>53</v>
      </c>
      <c r="E275" s="17" t="s">
        <v>626</v>
      </c>
      <c r="F275">
        <v>7</v>
      </c>
      <c r="G275">
        <v>208</v>
      </c>
      <c r="H275">
        <v>270</v>
      </c>
      <c r="I275">
        <v>254.4</v>
      </c>
      <c r="J275">
        <v>13.5</v>
      </c>
      <c r="K275">
        <v>324</v>
      </c>
      <c r="L275">
        <v>50</v>
      </c>
    </row>
    <row r="276" spans="1:12" x14ac:dyDescent="0.35">
      <c r="A276">
        <v>275</v>
      </c>
      <c r="B276" s="17" t="s">
        <v>45</v>
      </c>
      <c r="C276" s="17" t="s">
        <v>627</v>
      </c>
      <c r="D276" s="17" t="s">
        <v>74</v>
      </c>
      <c r="E276" s="17" t="s">
        <v>628</v>
      </c>
      <c r="F276">
        <v>7</v>
      </c>
      <c r="G276">
        <v>183</v>
      </c>
      <c r="H276">
        <v>291</v>
      </c>
      <c r="I276">
        <v>272.60000000000002</v>
      </c>
      <c r="J276">
        <v>19.100000000000001</v>
      </c>
    </row>
    <row r="277" spans="1:12" x14ac:dyDescent="0.35">
      <c r="A277">
        <v>276</v>
      </c>
      <c r="B277" s="17" t="s">
        <v>45</v>
      </c>
      <c r="C277" s="17" t="s">
        <v>629</v>
      </c>
      <c r="D277" s="17" t="s">
        <v>110</v>
      </c>
      <c r="E277" s="17" t="s">
        <v>630</v>
      </c>
      <c r="F277">
        <v>6</v>
      </c>
      <c r="G277">
        <v>210</v>
      </c>
      <c r="H277">
        <v>323</v>
      </c>
      <c r="I277">
        <v>259.7</v>
      </c>
      <c r="J277">
        <v>25.7</v>
      </c>
      <c r="K277">
        <v>287</v>
      </c>
      <c r="L277">
        <v>11</v>
      </c>
    </row>
    <row r="278" spans="1:12" x14ac:dyDescent="0.35">
      <c r="A278">
        <v>277</v>
      </c>
      <c r="B278" s="17" t="s">
        <v>45</v>
      </c>
      <c r="C278" s="17" t="s">
        <v>631</v>
      </c>
      <c r="D278" s="17" t="s">
        <v>250</v>
      </c>
      <c r="E278" s="17" t="s">
        <v>632</v>
      </c>
      <c r="F278">
        <v>6</v>
      </c>
      <c r="G278">
        <v>139</v>
      </c>
      <c r="H278">
        <v>317</v>
      </c>
      <c r="I278">
        <v>264.3</v>
      </c>
      <c r="J278">
        <v>34.5</v>
      </c>
      <c r="K278">
        <v>286</v>
      </c>
      <c r="L278">
        <v>9</v>
      </c>
    </row>
    <row r="279" spans="1:12" x14ac:dyDescent="0.35">
      <c r="A279">
        <v>278</v>
      </c>
      <c r="B279" s="17" t="s">
        <v>45</v>
      </c>
      <c r="C279" s="17" t="s">
        <v>633</v>
      </c>
      <c r="D279" s="17" t="s">
        <v>45</v>
      </c>
      <c r="E279" s="17" t="s">
        <v>634</v>
      </c>
      <c r="F279">
        <v>9</v>
      </c>
      <c r="G279">
        <v>173</v>
      </c>
      <c r="H279">
        <v>315</v>
      </c>
      <c r="I279">
        <v>271.39999999999998</v>
      </c>
      <c r="J279">
        <v>29.9</v>
      </c>
      <c r="K279">
        <v>382</v>
      </c>
      <c r="L279">
        <v>104</v>
      </c>
    </row>
    <row r="280" spans="1:12" x14ac:dyDescent="0.35">
      <c r="A280">
        <v>279</v>
      </c>
      <c r="B280" s="17" t="s">
        <v>45</v>
      </c>
      <c r="C280" s="17" t="s">
        <v>635</v>
      </c>
      <c r="D280" s="17" t="s">
        <v>104</v>
      </c>
      <c r="E280" s="17" t="s">
        <v>636</v>
      </c>
      <c r="F280">
        <v>12</v>
      </c>
      <c r="G280">
        <v>237</v>
      </c>
      <c r="H280">
        <v>307</v>
      </c>
      <c r="I280">
        <v>272.7</v>
      </c>
      <c r="J280">
        <v>19.399999999999999</v>
      </c>
      <c r="K280">
        <v>219</v>
      </c>
      <c r="L280">
        <v>-60</v>
      </c>
    </row>
    <row r="281" spans="1:12" x14ac:dyDescent="0.35">
      <c r="A281">
        <v>280</v>
      </c>
      <c r="B281" s="17" t="s">
        <v>45</v>
      </c>
      <c r="C281" s="17" t="s">
        <v>637</v>
      </c>
      <c r="D281" s="17" t="s">
        <v>127</v>
      </c>
      <c r="E281" s="17" t="s">
        <v>638</v>
      </c>
      <c r="F281">
        <v>10</v>
      </c>
      <c r="G281">
        <v>195</v>
      </c>
      <c r="H281">
        <v>308</v>
      </c>
      <c r="I281">
        <v>259.39999999999998</v>
      </c>
      <c r="J281">
        <v>20.7</v>
      </c>
      <c r="K281">
        <v>327</v>
      </c>
      <c r="L281">
        <v>47</v>
      </c>
    </row>
    <row r="282" spans="1:12" x14ac:dyDescent="0.35">
      <c r="A282">
        <v>281</v>
      </c>
      <c r="B282" s="17" t="s">
        <v>45</v>
      </c>
      <c r="C282" s="17" t="s">
        <v>639</v>
      </c>
      <c r="D282" s="17" t="s">
        <v>45</v>
      </c>
      <c r="E282" s="17" t="s">
        <v>640</v>
      </c>
      <c r="F282">
        <v>11</v>
      </c>
      <c r="G282">
        <v>162</v>
      </c>
      <c r="H282">
        <v>306</v>
      </c>
      <c r="I282">
        <v>270.10000000000002</v>
      </c>
      <c r="J282">
        <v>36.1</v>
      </c>
      <c r="K282">
        <v>376</v>
      </c>
      <c r="L282">
        <v>95</v>
      </c>
    </row>
    <row r="283" spans="1:12" x14ac:dyDescent="0.35">
      <c r="A283">
        <v>282</v>
      </c>
      <c r="B283" s="17" t="s">
        <v>45</v>
      </c>
      <c r="C283" s="17" t="s">
        <v>641</v>
      </c>
      <c r="D283" s="17" t="s">
        <v>191</v>
      </c>
      <c r="E283" s="17" t="s">
        <v>642</v>
      </c>
      <c r="F283">
        <v>10</v>
      </c>
      <c r="G283">
        <v>224</v>
      </c>
      <c r="H283">
        <v>296</v>
      </c>
      <c r="I283">
        <v>271.7</v>
      </c>
      <c r="J283">
        <v>16.8</v>
      </c>
      <c r="K283">
        <v>280</v>
      </c>
      <c r="L283">
        <v>-2</v>
      </c>
    </row>
    <row r="284" spans="1:12" x14ac:dyDescent="0.35">
      <c r="A284">
        <v>283</v>
      </c>
      <c r="B284" s="17" t="s">
        <v>45</v>
      </c>
      <c r="C284" s="17" t="s">
        <v>643</v>
      </c>
      <c r="D284" s="17" t="s">
        <v>124</v>
      </c>
      <c r="E284" s="17" t="s">
        <v>644</v>
      </c>
      <c r="F284">
        <v>11</v>
      </c>
      <c r="G284">
        <v>184</v>
      </c>
      <c r="H284">
        <v>290</v>
      </c>
      <c r="I284">
        <v>273.8</v>
      </c>
      <c r="J284">
        <v>17.5</v>
      </c>
      <c r="K284">
        <v>345</v>
      </c>
      <c r="L284">
        <v>62</v>
      </c>
    </row>
    <row r="285" spans="1:12" x14ac:dyDescent="0.35">
      <c r="A285">
        <v>284</v>
      </c>
      <c r="B285" s="17" t="s">
        <v>45</v>
      </c>
      <c r="C285" s="17" t="s">
        <v>645</v>
      </c>
      <c r="D285" s="17" t="s">
        <v>45</v>
      </c>
      <c r="E285" s="17" t="s">
        <v>646</v>
      </c>
      <c r="F285">
        <v>12</v>
      </c>
      <c r="G285">
        <v>166</v>
      </c>
      <c r="H285">
        <v>329</v>
      </c>
      <c r="I285">
        <v>280.60000000000002</v>
      </c>
      <c r="J285">
        <v>31.6</v>
      </c>
    </row>
    <row r="286" spans="1:12" x14ac:dyDescent="0.35">
      <c r="A286">
        <v>285</v>
      </c>
      <c r="B286" s="17" t="s">
        <v>45</v>
      </c>
      <c r="C286" s="17" t="s">
        <v>647</v>
      </c>
      <c r="D286" s="17" t="s">
        <v>104</v>
      </c>
      <c r="E286" s="17" t="s">
        <v>648</v>
      </c>
      <c r="F286">
        <v>12</v>
      </c>
      <c r="G286">
        <v>133</v>
      </c>
      <c r="H286">
        <v>346</v>
      </c>
      <c r="I286">
        <v>234.5</v>
      </c>
      <c r="J286">
        <v>68.099999999999994</v>
      </c>
      <c r="K286">
        <v>192</v>
      </c>
      <c r="L286">
        <v>-93</v>
      </c>
    </row>
    <row r="287" spans="1:12" x14ac:dyDescent="0.35">
      <c r="A287">
        <v>286</v>
      </c>
      <c r="B287" s="17" t="s">
        <v>45</v>
      </c>
      <c r="C287" s="17" t="s">
        <v>649</v>
      </c>
      <c r="D287" s="17" t="s">
        <v>186</v>
      </c>
      <c r="E287" s="17" t="s">
        <v>650</v>
      </c>
      <c r="F287">
        <v>5</v>
      </c>
      <c r="G287">
        <v>159</v>
      </c>
      <c r="H287">
        <v>331</v>
      </c>
      <c r="I287">
        <v>272.8</v>
      </c>
      <c r="J287">
        <v>34.1</v>
      </c>
      <c r="K287">
        <v>263</v>
      </c>
      <c r="L287">
        <v>-23</v>
      </c>
    </row>
    <row r="288" spans="1:12" x14ac:dyDescent="0.35">
      <c r="A288">
        <v>287</v>
      </c>
      <c r="B288" s="17" t="s">
        <v>45</v>
      </c>
      <c r="C288" s="17" t="s">
        <v>651</v>
      </c>
      <c r="D288" s="17" t="s">
        <v>533</v>
      </c>
      <c r="E288" s="17" t="s">
        <v>652</v>
      </c>
      <c r="G288">
        <v>165</v>
      </c>
      <c r="H288">
        <v>278</v>
      </c>
      <c r="I288">
        <v>237.7</v>
      </c>
      <c r="J288">
        <v>26.6</v>
      </c>
      <c r="K288">
        <v>311</v>
      </c>
      <c r="L288">
        <v>24</v>
      </c>
    </row>
    <row r="289" spans="1:12" x14ac:dyDescent="0.35">
      <c r="A289">
        <v>288</v>
      </c>
      <c r="B289" s="17" t="s">
        <v>45</v>
      </c>
      <c r="C289" s="17" t="s">
        <v>653</v>
      </c>
      <c r="D289" s="17" t="s">
        <v>127</v>
      </c>
      <c r="E289" s="17" t="s">
        <v>654</v>
      </c>
      <c r="F289">
        <v>10</v>
      </c>
      <c r="G289">
        <v>135</v>
      </c>
      <c r="H289">
        <v>386</v>
      </c>
      <c r="I289">
        <v>262.2</v>
      </c>
      <c r="J289">
        <v>66.900000000000006</v>
      </c>
      <c r="K289">
        <v>221</v>
      </c>
      <c r="L289">
        <v>-67</v>
      </c>
    </row>
    <row r="290" spans="1:12" x14ac:dyDescent="0.35">
      <c r="A290">
        <v>289</v>
      </c>
      <c r="B290" s="17" t="s">
        <v>45</v>
      </c>
      <c r="C290" s="17" t="s">
        <v>655</v>
      </c>
      <c r="D290" s="17" t="s">
        <v>533</v>
      </c>
      <c r="E290" s="17" t="s">
        <v>656</v>
      </c>
      <c r="G290">
        <v>182</v>
      </c>
      <c r="H290">
        <v>312</v>
      </c>
      <c r="I290">
        <v>264.3</v>
      </c>
      <c r="J290">
        <v>28.3</v>
      </c>
    </row>
    <row r="291" spans="1:12" x14ac:dyDescent="0.35">
      <c r="A291">
        <v>290</v>
      </c>
      <c r="B291" s="17" t="s">
        <v>45</v>
      </c>
      <c r="C291" s="17" t="s">
        <v>657</v>
      </c>
      <c r="D291" s="17" t="s">
        <v>152</v>
      </c>
      <c r="E291" s="17" t="s">
        <v>658</v>
      </c>
      <c r="F291">
        <v>11</v>
      </c>
      <c r="G291">
        <v>186</v>
      </c>
      <c r="H291">
        <v>350</v>
      </c>
      <c r="I291">
        <v>286.60000000000002</v>
      </c>
      <c r="J291">
        <v>31.5</v>
      </c>
      <c r="K291">
        <v>351</v>
      </c>
      <c r="L291">
        <v>61</v>
      </c>
    </row>
    <row r="292" spans="1:12" x14ac:dyDescent="0.35">
      <c r="A292">
        <v>291</v>
      </c>
      <c r="B292" s="17" t="s">
        <v>45</v>
      </c>
      <c r="C292" s="17" t="s">
        <v>659</v>
      </c>
      <c r="D292" s="17" t="s">
        <v>50</v>
      </c>
      <c r="E292" s="17" t="s">
        <v>660</v>
      </c>
      <c r="F292">
        <v>8</v>
      </c>
      <c r="G292">
        <v>106</v>
      </c>
      <c r="H292">
        <v>340</v>
      </c>
      <c r="I292">
        <v>262.5</v>
      </c>
      <c r="J292">
        <v>49.4</v>
      </c>
      <c r="K292">
        <v>222</v>
      </c>
      <c r="L292">
        <v>-69</v>
      </c>
    </row>
    <row r="293" spans="1:12" x14ac:dyDescent="0.35">
      <c r="A293">
        <v>292</v>
      </c>
      <c r="B293" s="17" t="s">
        <v>45</v>
      </c>
      <c r="C293" s="17" t="s">
        <v>661</v>
      </c>
      <c r="D293" s="17" t="s">
        <v>86</v>
      </c>
      <c r="E293" s="17" t="s">
        <v>662</v>
      </c>
      <c r="F293">
        <v>7</v>
      </c>
      <c r="G293">
        <v>171</v>
      </c>
      <c r="H293">
        <v>307</v>
      </c>
      <c r="I293">
        <v>280.89999999999998</v>
      </c>
      <c r="J293">
        <v>29.8</v>
      </c>
    </row>
    <row r="294" spans="1:12" x14ac:dyDescent="0.35">
      <c r="A294">
        <v>293</v>
      </c>
      <c r="B294" s="17" t="s">
        <v>45</v>
      </c>
      <c r="C294" s="17" t="s">
        <v>663</v>
      </c>
      <c r="D294" s="17" t="s">
        <v>124</v>
      </c>
      <c r="E294" s="17" t="s">
        <v>664</v>
      </c>
      <c r="F294">
        <v>11</v>
      </c>
      <c r="G294">
        <v>244</v>
      </c>
      <c r="H294">
        <v>308</v>
      </c>
      <c r="I294">
        <v>286.3</v>
      </c>
      <c r="J294">
        <v>15.3</v>
      </c>
      <c r="K294">
        <v>348</v>
      </c>
      <c r="L294">
        <v>55</v>
      </c>
    </row>
    <row r="295" spans="1:12" x14ac:dyDescent="0.35">
      <c r="A295">
        <v>294</v>
      </c>
      <c r="B295" s="17" t="s">
        <v>45</v>
      </c>
      <c r="C295" s="17" t="s">
        <v>665</v>
      </c>
      <c r="D295" s="17" t="s">
        <v>166</v>
      </c>
      <c r="E295" s="17" t="s">
        <v>666</v>
      </c>
      <c r="F295">
        <v>10</v>
      </c>
      <c r="G295">
        <v>186</v>
      </c>
      <c r="H295">
        <v>307</v>
      </c>
      <c r="I295">
        <v>282.10000000000002</v>
      </c>
      <c r="J295">
        <v>17.7</v>
      </c>
      <c r="K295">
        <v>346</v>
      </c>
      <c r="L295">
        <v>52</v>
      </c>
    </row>
    <row r="296" spans="1:12" x14ac:dyDescent="0.35">
      <c r="A296">
        <v>295</v>
      </c>
      <c r="B296" s="17" t="s">
        <v>45</v>
      </c>
      <c r="C296" s="17" t="s">
        <v>667</v>
      </c>
      <c r="D296" s="17" t="s">
        <v>86</v>
      </c>
      <c r="E296" s="17" t="s">
        <v>668</v>
      </c>
      <c r="F296">
        <v>7</v>
      </c>
      <c r="G296">
        <v>214</v>
      </c>
      <c r="H296">
        <v>321</v>
      </c>
      <c r="I296">
        <v>273.2</v>
      </c>
      <c r="J296">
        <v>21.5</v>
      </c>
      <c r="K296">
        <v>315</v>
      </c>
      <c r="L296">
        <v>20</v>
      </c>
    </row>
    <row r="297" spans="1:12" x14ac:dyDescent="0.35">
      <c r="A297">
        <v>296</v>
      </c>
      <c r="B297" s="17" t="s">
        <v>45</v>
      </c>
      <c r="C297" s="17" t="s">
        <v>669</v>
      </c>
      <c r="D297" s="17" t="s">
        <v>56</v>
      </c>
      <c r="E297" s="17" t="s">
        <v>670</v>
      </c>
      <c r="F297">
        <v>9</v>
      </c>
      <c r="G297">
        <v>240</v>
      </c>
      <c r="H297">
        <v>327</v>
      </c>
      <c r="I297">
        <v>282.10000000000002</v>
      </c>
      <c r="J297">
        <v>17.8</v>
      </c>
    </row>
    <row r="298" spans="1:12" x14ac:dyDescent="0.35">
      <c r="A298">
        <v>297</v>
      </c>
      <c r="B298" s="17" t="s">
        <v>45</v>
      </c>
      <c r="C298" s="17" t="s">
        <v>671</v>
      </c>
      <c r="D298" s="17" t="s">
        <v>45</v>
      </c>
      <c r="E298" s="17" t="s">
        <v>672</v>
      </c>
      <c r="F298">
        <v>10</v>
      </c>
      <c r="G298">
        <v>153</v>
      </c>
      <c r="H298">
        <v>351</v>
      </c>
      <c r="I298">
        <v>299.5</v>
      </c>
      <c r="J298">
        <v>45.6</v>
      </c>
      <c r="K298">
        <v>364</v>
      </c>
      <c r="L298">
        <v>67</v>
      </c>
    </row>
    <row r="299" spans="1:12" x14ac:dyDescent="0.35">
      <c r="A299">
        <v>298</v>
      </c>
      <c r="B299" s="17" t="s">
        <v>45</v>
      </c>
      <c r="C299" s="17" t="s">
        <v>673</v>
      </c>
      <c r="D299" s="17" t="s">
        <v>181</v>
      </c>
      <c r="E299" s="17" t="s">
        <v>674</v>
      </c>
      <c r="F299">
        <v>6</v>
      </c>
      <c r="G299">
        <v>179</v>
      </c>
      <c r="H299">
        <v>306</v>
      </c>
      <c r="I299">
        <v>275</v>
      </c>
      <c r="J299">
        <v>22</v>
      </c>
      <c r="K299">
        <v>316</v>
      </c>
      <c r="L299">
        <v>18</v>
      </c>
    </row>
    <row r="300" spans="1:12" x14ac:dyDescent="0.35">
      <c r="A300">
        <v>299</v>
      </c>
      <c r="B300" s="17" t="s">
        <v>45</v>
      </c>
      <c r="C300" s="17" t="s">
        <v>675</v>
      </c>
      <c r="D300" s="17" t="s">
        <v>65</v>
      </c>
      <c r="E300" s="17" t="s">
        <v>676</v>
      </c>
      <c r="F300">
        <v>11</v>
      </c>
      <c r="G300">
        <v>233</v>
      </c>
      <c r="H300">
        <v>337</v>
      </c>
      <c r="I300">
        <v>277.39999999999998</v>
      </c>
      <c r="J300">
        <v>21.8</v>
      </c>
    </row>
    <row r="301" spans="1:12" x14ac:dyDescent="0.35">
      <c r="A301">
        <v>300</v>
      </c>
      <c r="B301" s="17" t="s">
        <v>45</v>
      </c>
      <c r="C301" s="17" t="s">
        <v>677</v>
      </c>
      <c r="D301" s="17" t="s">
        <v>127</v>
      </c>
      <c r="E301" s="17" t="s">
        <v>678</v>
      </c>
      <c r="F301">
        <v>10</v>
      </c>
      <c r="G301">
        <v>178</v>
      </c>
      <c r="H301">
        <v>350</v>
      </c>
      <c r="I301">
        <v>288.5</v>
      </c>
      <c r="J301">
        <v>27</v>
      </c>
    </row>
    <row r="302" spans="1:12" x14ac:dyDescent="0.35">
      <c r="A302">
        <v>301</v>
      </c>
      <c r="B302" s="17" t="s">
        <v>45</v>
      </c>
      <c r="C302" s="17" t="s">
        <v>679</v>
      </c>
      <c r="D302" s="17" t="s">
        <v>101</v>
      </c>
      <c r="E302" s="17" t="s">
        <v>680</v>
      </c>
      <c r="F302">
        <v>6</v>
      </c>
      <c r="G302">
        <v>231</v>
      </c>
      <c r="H302">
        <v>322</v>
      </c>
      <c r="I302">
        <v>278.5</v>
      </c>
      <c r="J302">
        <v>21.1</v>
      </c>
    </row>
    <row r="303" spans="1:12" x14ac:dyDescent="0.35">
      <c r="A303">
        <v>302</v>
      </c>
      <c r="B303" s="17" t="s">
        <v>45</v>
      </c>
      <c r="C303" s="17" t="s">
        <v>681</v>
      </c>
      <c r="D303" s="17" t="s">
        <v>104</v>
      </c>
      <c r="E303" s="17" t="s">
        <v>682</v>
      </c>
      <c r="F303">
        <v>12</v>
      </c>
      <c r="G303">
        <v>166</v>
      </c>
      <c r="H303">
        <v>351</v>
      </c>
      <c r="I303">
        <v>266.2</v>
      </c>
      <c r="J303">
        <v>52.3</v>
      </c>
      <c r="K303">
        <v>213</v>
      </c>
      <c r="L303">
        <v>-89</v>
      </c>
    </row>
    <row r="304" spans="1:12" x14ac:dyDescent="0.35">
      <c r="A304">
        <v>303</v>
      </c>
      <c r="B304" s="17" t="s">
        <v>45</v>
      </c>
      <c r="C304" s="17" t="s">
        <v>683</v>
      </c>
      <c r="D304" s="17" t="s">
        <v>65</v>
      </c>
      <c r="E304" s="17" t="s">
        <v>684</v>
      </c>
      <c r="F304">
        <v>11</v>
      </c>
      <c r="G304">
        <v>217</v>
      </c>
      <c r="H304">
        <v>309</v>
      </c>
      <c r="I304">
        <v>279.7</v>
      </c>
      <c r="J304">
        <v>16.899999999999999</v>
      </c>
    </row>
    <row r="305" spans="1:12" x14ac:dyDescent="0.35">
      <c r="A305">
        <v>304</v>
      </c>
      <c r="B305" s="17" t="s">
        <v>45</v>
      </c>
      <c r="C305" s="17" t="s">
        <v>685</v>
      </c>
      <c r="D305" s="17" t="s">
        <v>107</v>
      </c>
      <c r="E305" s="17" t="s">
        <v>686</v>
      </c>
      <c r="F305">
        <v>7</v>
      </c>
      <c r="G305">
        <v>191</v>
      </c>
      <c r="H305">
        <v>341</v>
      </c>
      <c r="I305">
        <v>286.10000000000002</v>
      </c>
      <c r="J305">
        <v>34.1</v>
      </c>
      <c r="K305">
        <v>328</v>
      </c>
      <c r="L305">
        <v>24</v>
      </c>
    </row>
    <row r="306" spans="1:12" x14ac:dyDescent="0.35">
      <c r="A306">
        <v>305</v>
      </c>
      <c r="B306" s="17" t="s">
        <v>45</v>
      </c>
      <c r="C306" s="17" t="s">
        <v>687</v>
      </c>
      <c r="D306" s="17" t="s">
        <v>124</v>
      </c>
      <c r="E306" s="17" t="s">
        <v>688</v>
      </c>
      <c r="F306">
        <v>11</v>
      </c>
      <c r="G306">
        <v>163</v>
      </c>
      <c r="H306">
        <v>347</v>
      </c>
      <c r="I306">
        <v>288.39999999999998</v>
      </c>
      <c r="J306">
        <v>40.200000000000003</v>
      </c>
      <c r="K306">
        <v>359</v>
      </c>
      <c r="L306">
        <v>54</v>
      </c>
    </row>
    <row r="307" spans="1:12" x14ac:dyDescent="0.35">
      <c r="A307">
        <v>306</v>
      </c>
      <c r="B307" s="17" t="s">
        <v>45</v>
      </c>
      <c r="C307" s="17" t="s">
        <v>689</v>
      </c>
      <c r="D307" s="17" t="s">
        <v>110</v>
      </c>
      <c r="E307" s="17" t="s">
        <v>690</v>
      </c>
      <c r="F307">
        <v>6</v>
      </c>
      <c r="G307">
        <v>156</v>
      </c>
      <c r="H307">
        <v>346</v>
      </c>
      <c r="I307">
        <v>288.5</v>
      </c>
      <c r="J307">
        <v>38.200000000000003</v>
      </c>
      <c r="K307">
        <v>275</v>
      </c>
      <c r="L307">
        <v>-31</v>
      </c>
    </row>
    <row r="308" spans="1:12" x14ac:dyDescent="0.35">
      <c r="A308">
        <v>307</v>
      </c>
      <c r="B308" s="17" t="s">
        <v>45</v>
      </c>
      <c r="C308" s="17" t="s">
        <v>691</v>
      </c>
      <c r="D308" s="17" t="s">
        <v>83</v>
      </c>
      <c r="E308" s="17" t="s">
        <v>692</v>
      </c>
      <c r="F308">
        <v>9</v>
      </c>
      <c r="G308">
        <v>241</v>
      </c>
      <c r="H308">
        <v>331</v>
      </c>
      <c r="I308">
        <v>285.5</v>
      </c>
      <c r="J308">
        <v>22.5</v>
      </c>
    </row>
    <row r="309" spans="1:12" x14ac:dyDescent="0.35">
      <c r="A309">
        <v>308</v>
      </c>
      <c r="B309" s="17" t="s">
        <v>45</v>
      </c>
      <c r="C309" s="17" t="s">
        <v>693</v>
      </c>
      <c r="D309" s="17" t="s">
        <v>136</v>
      </c>
      <c r="E309" s="17" t="s">
        <v>694</v>
      </c>
      <c r="F309">
        <v>10</v>
      </c>
      <c r="G309">
        <v>190</v>
      </c>
      <c r="H309">
        <v>339</v>
      </c>
      <c r="I309">
        <v>290.8</v>
      </c>
      <c r="J309">
        <v>28.2</v>
      </c>
      <c r="K309">
        <v>305</v>
      </c>
      <c r="L309">
        <v>-3</v>
      </c>
    </row>
    <row r="310" spans="1:12" x14ac:dyDescent="0.35">
      <c r="A310">
        <v>309</v>
      </c>
      <c r="B310" s="17" t="s">
        <v>45</v>
      </c>
      <c r="C310" s="17" t="s">
        <v>695</v>
      </c>
      <c r="D310" s="17" t="s">
        <v>56</v>
      </c>
      <c r="E310" s="17" t="s">
        <v>696</v>
      </c>
      <c r="F310">
        <v>9</v>
      </c>
      <c r="G310">
        <v>233</v>
      </c>
      <c r="H310">
        <v>340</v>
      </c>
      <c r="I310">
        <v>285.7</v>
      </c>
      <c r="J310">
        <v>25.7</v>
      </c>
      <c r="K310">
        <v>388</v>
      </c>
      <c r="L310">
        <v>79</v>
      </c>
    </row>
    <row r="311" spans="1:12" x14ac:dyDescent="0.35">
      <c r="A311">
        <v>310</v>
      </c>
      <c r="B311" s="17" t="s">
        <v>45</v>
      </c>
      <c r="C311" s="17" t="s">
        <v>697</v>
      </c>
      <c r="D311" s="17" t="s">
        <v>166</v>
      </c>
      <c r="E311" s="17" t="s">
        <v>698</v>
      </c>
      <c r="F311">
        <v>10</v>
      </c>
      <c r="G311">
        <v>224</v>
      </c>
      <c r="H311">
        <v>359</v>
      </c>
      <c r="I311">
        <v>296.2</v>
      </c>
      <c r="J311">
        <v>25.6</v>
      </c>
      <c r="K311">
        <v>279</v>
      </c>
      <c r="L311">
        <v>-31</v>
      </c>
    </row>
    <row r="312" spans="1:12" x14ac:dyDescent="0.35">
      <c r="A312">
        <v>311</v>
      </c>
      <c r="B312" s="17" t="s">
        <v>45</v>
      </c>
      <c r="C312" s="17" t="s">
        <v>699</v>
      </c>
      <c r="D312" s="17" t="s">
        <v>45</v>
      </c>
      <c r="E312" s="17" t="s">
        <v>700</v>
      </c>
      <c r="F312">
        <v>5</v>
      </c>
      <c r="G312">
        <v>165</v>
      </c>
      <c r="H312">
        <v>359</v>
      </c>
      <c r="I312">
        <v>308.39999999999998</v>
      </c>
      <c r="J312">
        <v>35.700000000000003</v>
      </c>
      <c r="K312">
        <v>370</v>
      </c>
      <c r="L312">
        <v>59</v>
      </c>
    </row>
    <row r="313" spans="1:12" x14ac:dyDescent="0.35">
      <c r="A313">
        <v>312</v>
      </c>
      <c r="B313" s="17" t="s">
        <v>45</v>
      </c>
      <c r="C313" s="17" t="s">
        <v>701</v>
      </c>
      <c r="D313" s="17" t="s">
        <v>250</v>
      </c>
      <c r="E313" s="17" t="s">
        <v>702</v>
      </c>
      <c r="F313">
        <v>6</v>
      </c>
      <c r="G313">
        <v>180</v>
      </c>
      <c r="H313">
        <v>315</v>
      </c>
      <c r="I313">
        <v>299.7</v>
      </c>
      <c r="J313">
        <v>24.2</v>
      </c>
    </row>
    <row r="314" spans="1:12" x14ac:dyDescent="0.35">
      <c r="A314">
        <v>313</v>
      </c>
      <c r="B314" s="17" t="s">
        <v>45</v>
      </c>
      <c r="C314" s="17" t="s">
        <v>703</v>
      </c>
      <c r="D314" s="17" t="s">
        <v>68</v>
      </c>
      <c r="E314" s="17" t="s">
        <v>704</v>
      </c>
      <c r="F314">
        <v>12</v>
      </c>
      <c r="G314">
        <v>191</v>
      </c>
      <c r="H314">
        <v>348</v>
      </c>
      <c r="I314">
        <v>302.2</v>
      </c>
      <c r="J314">
        <v>28.9</v>
      </c>
      <c r="K314">
        <v>381</v>
      </c>
      <c r="L314">
        <v>68</v>
      </c>
    </row>
    <row r="315" spans="1:12" x14ac:dyDescent="0.35">
      <c r="A315">
        <v>314</v>
      </c>
      <c r="B315" s="17" t="s">
        <v>45</v>
      </c>
      <c r="C315" s="17" t="s">
        <v>705</v>
      </c>
      <c r="D315" s="17" t="s">
        <v>74</v>
      </c>
      <c r="E315" s="17" t="s">
        <v>706</v>
      </c>
      <c r="F315">
        <v>7</v>
      </c>
      <c r="G315">
        <v>160</v>
      </c>
      <c r="H315">
        <v>332</v>
      </c>
      <c r="I315">
        <v>243.8</v>
      </c>
      <c r="J315">
        <v>51.8</v>
      </c>
      <c r="K315">
        <v>298</v>
      </c>
      <c r="L315">
        <v>-16</v>
      </c>
    </row>
    <row r="316" spans="1:12" x14ac:dyDescent="0.35">
      <c r="A316">
        <v>315</v>
      </c>
      <c r="B316" s="17" t="s">
        <v>45</v>
      </c>
      <c r="C316" s="17" t="s">
        <v>707</v>
      </c>
      <c r="D316" s="17" t="s">
        <v>533</v>
      </c>
      <c r="E316" s="17" t="s">
        <v>708</v>
      </c>
      <c r="G316">
        <v>162</v>
      </c>
      <c r="H316">
        <v>339</v>
      </c>
      <c r="I316">
        <v>252.2</v>
      </c>
      <c r="J316">
        <v>54.8</v>
      </c>
      <c r="K316">
        <v>227</v>
      </c>
      <c r="L316">
        <v>-88</v>
      </c>
    </row>
    <row r="317" spans="1:12" x14ac:dyDescent="0.35">
      <c r="A317">
        <v>316</v>
      </c>
      <c r="B317" s="17" t="s">
        <v>45</v>
      </c>
      <c r="C317" s="17" t="s">
        <v>709</v>
      </c>
      <c r="D317" s="17" t="s">
        <v>166</v>
      </c>
      <c r="E317" s="17" t="s">
        <v>710</v>
      </c>
      <c r="F317">
        <v>10</v>
      </c>
      <c r="G317">
        <v>256</v>
      </c>
      <c r="H317">
        <v>317</v>
      </c>
      <c r="I317">
        <v>294.7</v>
      </c>
      <c r="J317">
        <v>13.6</v>
      </c>
    </row>
    <row r="318" spans="1:12" x14ac:dyDescent="0.35">
      <c r="A318">
        <v>317</v>
      </c>
      <c r="B318" s="17" t="s">
        <v>45</v>
      </c>
      <c r="C318" s="17" t="s">
        <v>711</v>
      </c>
      <c r="D318" s="17" t="s">
        <v>101</v>
      </c>
      <c r="E318" s="17" t="s">
        <v>712</v>
      </c>
      <c r="F318">
        <v>6</v>
      </c>
      <c r="G318">
        <v>177</v>
      </c>
      <c r="H318">
        <v>326</v>
      </c>
      <c r="I318">
        <v>305.39999999999998</v>
      </c>
      <c r="J318">
        <v>25.9</v>
      </c>
    </row>
    <row r="319" spans="1:12" x14ac:dyDescent="0.35">
      <c r="A319">
        <v>318</v>
      </c>
      <c r="B319" s="17" t="s">
        <v>45</v>
      </c>
      <c r="C319" s="17" t="s">
        <v>713</v>
      </c>
      <c r="D319" s="17" t="s">
        <v>107</v>
      </c>
      <c r="E319" s="17" t="s">
        <v>714</v>
      </c>
      <c r="F319">
        <v>7</v>
      </c>
      <c r="G319">
        <v>195</v>
      </c>
      <c r="H319">
        <v>327</v>
      </c>
      <c r="I319">
        <v>305.5</v>
      </c>
      <c r="J319">
        <v>20.399999999999999</v>
      </c>
    </row>
    <row r="320" spans="1:12" x14ac:dyDescent="0.35">
      <c r="A320">
        <v>319</v>
      </c>
      <c r="B320" s="17" t="s">
        <v>45</v>
      </c>
      <c r="C320" s="17" t="s">
        <v>715</v>
      </c>
      <c r="D320" s="17" t="s">
        <v>45</v>
      </c>
      <c r="E320" s="17" t="s">
        <v>716</v>
      </c>
      <c r="F320">
        <v>11</v>
      </c>
      <c r="G320">
        <v>158</v>
      </c>
      <c r="H320">
        <v>372</v>
      </c>
      <c r="I320">
        <v>317.3</v>
      </c>
      <c r="J320">
        <v>40.200000000000003</v>
      </c>
    </row>
    <row r="321" spans="1:12" x14ac:dyDescent="0.35">
      <c r="A321">
        <v>320</v>
      </c>
      <c r="B321" s="17" t="s">
        <v>45</v>
      </c>
      <c r="C321" s="17" t="s">
        <v>717</v>
      </c>
      <c r="D321" s="17" t="s">
        <v>98</v>
      </c>
      <c r="E321" s="17" t="s">
        <v>718</v>
      </c>
      <c r="F321">
        <v>4</v>
      </c>
      <c r="G321">
        <v>263</v>
      </c>
      <c r="H321">
        <v>355</v>
      </c>
      <c r="I321">
        <v>296.7</v>
      </c>
      <c r="J321">
        <v>24.5</v>
      </c>
      <c r="K321">
        <v>358</v>
      </c>
      <c r="L321">
        <v>38</v>
      </c>
    </row>
    <row r="322" spans="1:12" x14ac:dyDescent="0.35">
      <c r="A322">
        <v>321</v>
      </c>
      <c r="B322" s="17" t="s">
        <v>45</v>
      </c>
      <c r="C322" s="17" t="s">
        <v>719</v>
      </c>
      <c r="D322" s="17" t="s">
        <v>127</v>
      </c>
      <c r="E322" s="17" t="s">
        <v>720</v>
      </c>
      <c r="F322">
        <v>10</v>
      </c>
      <c r="G322">
        <v>162</v>
      </c>
      <c r="H322">
        <v>360</v>
      </c>
      <c r="I322">
        <v>307.89999999999998</v>
      </c>
      <c r="J322">
        <v>34.6</v>
      </c>
      <c r="K322">
        <v>301</v>
      </c>
      <c r="L322">
        <v>-20</v>
      </c>
    </row>
    <row r="323" spans="1:12" x14ac:dyDescent="0.35">
      <c r="A323">
        <v>322</v>
      </c>
      <c r="B323" s="17" t="s">
        <v>45</v>
      </c>
      <c r="C323" s="17" t="s">
        <v>721</v>
      </c>
      <c r="D323" s="17" t="s">
        <v>47</v>
      </c>
      <c r="E323" s="17" t="s">
        <v>722</v>
      </c>
      <c r="F323">
        <v>11</v>
      </c>
      <c r="G323">
        <v>179</v>
      </c>
      <c r="H323">
        <v>341</v>
      </c>
      <c r="I323">
        <v>307.89999999999998</v>
      </c>
      <c r="J323">
        <v>19.8</v>
      </c>
      <c r="K323">
        <v>356</v>
      </c>
      <c r="L323">
        <v>34</v>
      </c>
    </row>
    <row r="324" spans="1:12" x14ac:dyDescent="0.35">
      <c r="A324">
        <v>323</v>
      </c>
      <c r="B324" s="17" t="s">
        <v>45</v>
      </c>
      <c r="C324" s="17" t="s">
        <v>723</v>
      </c>
      <c r="D324" s="17" t="s">
        <v>65</v>
      </c>
      <c r="E324" s="17" t="s">
        <v>724</v>
      </c>
      <c r="F324">
        <v>11</v>
      </c>
      <c r="G324">
        <v>152</v>
      </c>
      <c r="H324">
        <v>346</v>
      </c>
      <c r="I324">
        <v>275.7</v>
      </c>
      <c r="J324">
        <v>43.6</v>
      </c>
      <c r="K324">
        <v>293</v>
      </c>
      <c r="L324">
        <v>-30</v>
      </c>
    </row>
    <row r="325" spans="1:12" x14ac:dyDescent="0.35">
      <c r="A325">
        <v>324</v>
      </c>
      <c r="B325" s="17" t="s">
        <v>45</v>
      </c>
      <c r="C325" s="17" t="s">
        <v>725</v>
      </c>
      <c r="D325" s="17" t="s">
        <v>98</v>
      </c>
      <c r="E325" s="17" t="s">
        <v>726</v>
      </c>
      <c r="F325">
        <v>4</v>
      </c>
      <c r="G325">
        <v>189</v>
      </c>
      <c r="H325">
        <v>349</v>
      </c>
      <c r="I325">
        <v>284.2</v>
      </c>
      <c r="J325">
        <v>36.200000000000003</v>
      </c>
      <c r="K325">
        <v>259</v>
      </c>
      <c r="L325">
        <v>-65</v>
      </c>
    </row>
    <row r="326" spans="1:12" x14ac:dyDescent="0.35">
      <c r="A326">
        <v>325</v>
      </c>
      <c r="B326" s="17" t="s">
        <v>45</v>
      </c>
      <c r="C326" s="17" t="s">
        <v>727</v>
      </c>
      <c r="D326" s="17" t="s">
        <v>74</v>
      </c>
      <c r="E326" s="17" t="s">
        <v>728</v>
      </c>
      <c r="F326">
        <v>7</v>
      </c>
      <c r="G326">
        <v>150</v>
      </c>
      <c r="H326">
        <v>385</v>
      </c>
      <c r="I326">
        <v>295.89999999999998</v>
      </c>
      <c r="J326">
        <v>47.4</v>
      </c>
      <c r="K326">
        <v>211</v>
      </c>
      <c r="L326">
        <v>-114</v>
      </c>
    </row>
    <row r="327" spans="1:12" x14ac:dyDescent="0.35">
      <c r="A327">
        <v>326</v>
      </c>
      <c r="B327" s="17" t="s">
        <v>45</v>
      </c>
      <c r="C327" s="17" t="s">
        <v>729</v>
      </c>
      <c r="D327" s="17" t="s">
        <v>45</v>
      </c>
      <c r="E327" s="17" t="s">
        <v>730</v>
      </c>
      <c r="F327">
        <v>4</v>
      </c>
      <c r="G327">
        <v>175</v>
      </c>
      <c r="H327">
        <v>338</v>
      </c>
      <c r="I327">
        <v>297.5</v>
      </c>
      <c r="J327">
        <v>35.9</v>
      </c>
      <c r="K327">
        <v>260</v>
      </c>
      <c r="L327">
        <v>-66</v>
      </c>
    </row>
    <row r="328" spans="1:12" x14ac:dyDescent="0.35">
      <c r="A328">
        <v>327</v>
      </c>
      <c r="B328" s="17" t="s">
        <v>45</v>
      </c>
      <c r="C328" s="17" t="s">
        <v>731</v>
      </c>
      <c r="D328" s="17" t="s">
        <v>50</v>
      </c>
      <c r="E328" s="17" t="s">
        <v>732</v>
      </c>
      <c r="F328">
        <v>8</v>
      </c>
      <c r="G328">
        <v>190</v>
      </c>
      <c r="H328">
        <v>330</v>
      </c>
      <c r="I328">
        <v>292.2</v>
      </c>
      <c r="J328">
        <v>37.5</v>
      </c>
      <c r="K328">
        <v>270</v>
      </c>
      <c r="L328">
        <v>-57</v>
      </c>
    </row>
    <row r="329" spans="1:12" x14ac:dyDescent="0.35">
      <c r="A329">
        <v>328</v>
      </c>
      <c r="B329" s="17" t="s">
        <v>45</v>
      </c>
      <c r="C329" s="17" t="s">
        <v>733</v>
      </c>
      <c r="D329" s="17" t="s">
        <v>89</v>
      </c>
      <c r="E329" s="17" t="s">
        <v>734</v>
      </c>
      <c r="F329">
        <v>12</v>
      </c>
      <c r="G329">
        <v>124</v>
      </c>
      <c r="H329">
        <v>367</v>
      </c>
      <c r="I329">
        <v>254.6</v>
      </c>
      <c r="J329">
        <v>69.099999999999994</v>
      </c>
      <c r="K329">
        <v>226</v>
      </c>
      <c r="L329">
        <v>-102</v>
      </c>
    </row>
    <row r="330" spans="1:12" x14ac:dyDescent="0.35">
      <c r="A330">
        <v>329</v>
      </c>
      <c r="B330" s="17" t="s">
        <v>45</v>
      </c>
      <c r="C330" s="17" t="s">
        <v>735</v>
      </c>
      <c r="D330" s="17" t="s">
        <v>110</v>
      </c>
      <c r="E330" s="17" t="s">
        <v>736</v>
      </c>
      <c r="F330">
        <v>6</v>
      </c>
      <c r="G330">
        <v>206</v>
      </c>
      <c r="H330">
        <v>357</v>
      </c>
      <c r="I330">
        <v>302.5</v>
      </c>
      <c r="J330">
        <v>32.9</v>
      </c>
      <c r="K330">
        <v>318</v>
      </c>
      <c r="L330">
        <v>-11</v>
      </c>
    </row>
    <row r="331" spans="1:12" x14ac:dyDescent="0.35">
      <c r="A331">
        <v>330</v>
      </c>
      <c r="B331" s="17" t="s">
        <v>45</v>
      </c>
      <c r="C331" s="17" t="s">
        <v>737</v>
      </c>
      <c r="D331" s="17" t="s">
        <v>47</v>
      </c>
      <c r="E331" s="17" t="s">
        <v>738</v>
      </c>
      <c r="F331">
        <v>11</v>
      </c>
      <c r="G331">
        <v>245</v>
      </c>
      <c r="H331">
        <v>344</v>
      </c>
      <c r="I331">
        <v>308.3</v>
      </c>
      <c r="J331">
        <v>22.5</v>
      </c>
      <c r="K331">
        <v>339</v>
      </c>
      <c r="L331">
        <v>9</v>
      </c>
    </row>
    <row r="332" spans="1:12" x14ac:dyDescent="0.35">
      <c r="A332">
        <v>331</v>
      </c>
      <c r="B332" s="17" t="s">
        <v>45</v>
      </c>
      <c r="C332" s="17" t="s">
        <v>739</v>
      </c>
      <c r="D332" s="17" t="s">
        <v>152</v>
      </c>
      <c r="E332" s="17" t="s">
        <v>740</v>
      </c>
      <c r="F332">
        <v>11</v>
      </c>
      <c r="G332">
        <v>171</v>
      </c>
      <c r="H332">
        <v>355</v>
      </c>
      <c r="I332">
        <v>287.7</v>
      </c>
      <c r="J332">
        <v>52.4</v>
      </c>
      <c r="K332">
        <v>371</v>
      </c>
      <c r="L332">
        <v>40</v>
      </c>
    </row>
    <row r="333" spans="1:12" x14ac:dyDescent="0.35">
      <c r="A333">
        <v>332</v>
      </c>
      <c r="B333" s="17" t="s">
        <v>45</v>
      </c>
      <c r="C333" s="17" t="s">
        <v>741</v>
      </c>
      <c r="D333" s="17" t="s">
        <v>83</v>
      </c>
      <c r="E333" s="17" t="s">
        <v>742</v>
      </c>
      <c r="F333">
        <v>9</v>
      </c>
      <c r="G333">
        <v>249</v>
      </c>
      <c r="H333">
        <v>336</v>
      </c>
      <c r="I333">
        <v>304.89999999999998</v>
      </c>
      <c r="J333">
        <v>15.8</v>
      </c>
      <c r="K333">
        <v>340</v>
      </c>
      <c r="L333">
        <v>8</v>
      </c>
    </row>
    <row r="334" spans="1:12" x14ac:dyDescent="0.35">
      <c r="A334">
        <v>333</v>
      </c>
      <c r="B334" s="17" t="s">
        <v>45</v>
      </c>
      <c r="C334" s="17" t="s">
        <v>743</v>
      </c>
      <c r="D334" s="17" t="s">
        <v>71</v>
      </c>
      <c r="E334" s="17" t="s">
        <v>744</v>
      </c>
      <c r="F334">
        <v>4</v>
      </c>
      <c r="G334">
        <v>202</v>
      </c>
      <c r="H334">
        <v>375</v>
      </c>
      <c r="I334">
        <v>320.3</v>
      </c>
      <c r="J334">
        <v>29.8</v>
      </c>
      <c r="K334">
        <v>307</v>
      </c>
      <c r="L334">
        <v>-26</v>
      </c>
    </row>
    <row r="335" spans="1:12" x14ac:dyDescent="0.35">
      <c r="A335">
        <v>334</v>
      </c>
      <c r="B335" s="17" t="s">
        <v>45</v>
      </c>
      <c r="C335" s="17" t="s">
        <v>745</v>
      </c>
      <c r="D335" s="17" t="s">
        <v>45</v>
      </c>
      <c r="E335" s="17" t="s">
        <v>746</v>
      </c>
      <c r="F335">
        <v>5</v>
      </c>
      <c r="G335">
        <v>141</v>
      </c>
      <c r="H335">
        <v>375</v>
      </c>
      <c r="I335">
        <v>322.39999999999998</v>
      </c>
      <c r="J335">
        <v>49.1</v>
      </c>
      <c r="K335">
        <v>373</v>
      </c>
      <c r="L335">
        <v>39</v>
      </c>
    </row>
    <row r="336" spans="1:12" x14ac:dyDescent="0.35">
      <c r="A336">
        <v>335</v>
      </c>
      <c r="B336" s="17" t="s">
        <v>45</v>
      </c>
      <c r="C336" s="17" t="s">
        <v>747</v>
      </c>
      <c r="D336" s="17" t="s">
        <v>98</v>
      </c>
      <c r="E336" s="17" t="s">
        <v>748</v>
      </c>
      <c r="F336">
        <v>4</v>
      </c>
      <c r="G336">
        <v>205</v>
      </c>
      <c r="H336">
        <v>350</v>
      </c>
      <c r="I336">
        <v>301.60000000000002</v>
      </c>
      <c r="J336">
        <v>33.700000000000003</v>
      </c>
    </row>
    <row r="337" spans="1:12" x14ac:dyDescent="0.35">
      <c r="A337">
        <v>336</v>
      </c>
      <c r="B337" s="17" t="s">
        <v>45</v>
      </c>
      <c r="C337" s="17" t="s">
        <v>749</v>
      </c>
      <c r="D337" s="17" t="s">
        <v>533</v>
      </c>
      <c r="E337" s="17" t="s">
        <v>750</v>
      </c>
      <c r="G337">
        <v>239</v>
      </c>
      <c r="H337">
        <v>379</v>
      </c>
      <c r="I337">
        <v>286.5</v>
      </c>
      <c r="J337">
        <v>36.9</v>
      </c>
    </row>
    <row r="338" spans="1:12" x14ac:dyDescent="0.35">
      <c r="A338">
        <v>337</v>
      </c>
      <c r="B338" s="17" t="s">
        <v>45</v>
      </c>
      <c r="C338" s="17" t="s">
        <v>751</v>
      </c>
      <c r="D338" s="17" t="s">
        <v>101</v>
      </c>
      <c r="E338" s="17" t="s">
        <v>752</v>
      </c>
      <c r="F338">
        <v>6</v>
      </c>
      <c r="G338">
        <v>136</v>
      </c>
      <c r="H338">
        <v>283</v>
      </c>
      <c r="I338">
        <v>202.5</v>
      </c>
      <c r="J338">
        <v>59</v>
      </c>
      <c r="K338">
        <v>158</v>
      </c>
      <c r="L338">
        <v>-179</v>
      </c>
    </row>
    <row r="339" spans="1:12" x14ac:dyDescent="0.35">
      <c r="A339">
        <v>338</v>
      </c>
      <c r="B339" s="17" t="s">
        <v>45</v>
      </c>
      <c r="C339" s="17" t="s">
        <v>753</v>
      </c>
      <c r="D339" s="17" t="s">
        <v>533</v>
      </c>
      <c r="E339" s="17" t="s">
        <v>754</v>
      </c>
      <c r="G339">
        <v>188</v>
      </c>
      <c r="H339">
        <v>367</v>
      </c>
      <c r="I339">
        <v>278.7</v>
      </c>
      <c r="J339">
        <v>41.8</v>
      </c>
      <c r="K339">
        <v>380</v>
      </c>
      <c r="L339">
        <v>42</v>
      </c>
    </row>
    <row r="340" spans="1:12" x14ac:dyDescent="0.35">
      <c r="A340">
        <v>339</v>
      </c>
      <c r="B340" s="17" t="s">
        <v>45</v>
      </c>
      <c r="C340" s="17" t="s">
        <v>755</v>
      </c>
      <c r="D340" s="17" t="s">
        <v>533</v>
      </c>
      <c r="E340" s="17" t="s">
        <v>756</v>
      </c>
      <c r="G340">
        <v>200</v>
      </c>
      <c r="H340">
        <v>335</v>
      </c>
      <c r="I340">
        <v>299.3</v>
      </c>
      <c r="J340">
        <v>31.8</v>
      </c>
      <c r="K340">
        <v>313</v>
      </c>
      <c r="L340">
        <v>-26</v>
      </c>
    </row>
    <row r="341" spans="1:12" x14ac:dyDescent="0.35">
      <c r="A341">
        <v>340</v>
      </c>
      <c r="B341" s="17" t="s">
        <v>45</v>
      </c>
      <c r="C341" s="17" t="s">
        <v>757</v>
      </c>
      <c r="D341" s="17" t="s">
        <v>45</v>
      </c>
      <c r="E341" s="17" t="s">
        <v>758</v>
      </c>
      <c r="F341">
        <v>4</v>
      </c>
      <c r="G341">
        <v>204</v>
      </c>
      <c r="H341">
        <v>357</v>
      </c>
      <c r="I341">
        <v>314.39999999999998</v>
      </c>
      <c r="J341">
        <v>41.8</v>
      </c>
      <c r="K341">
        <v>372</v>
      </c>
      <c r="L341">
        <v>32</v>
      </c>
    </row>
    <row r="342" spans="1:12" x14ac:dyDescent="0.35">
      <c r="A342">
        <v>341</v>
      </c>
      <c r="B342" s="17" t="s">
        <v>45</v>
      </c>
      <c r="C342" s="17" t="s">
        <v>759</v>
      </c>
      <c r="D342" s="17" t="s">
        <v>533</v>
      </c>
      <c r="E342" s="17" t="s">
        <v>760</v>
      </c>
      <c r="G342">
        <v>185</v>
      </c>
      <c r="H342">
        <v>333</v>
      </c>
      <c r="I342">
        <v>303.3</v>
      </c>
      <c r="J342">
        <v>30.5</v>
      </c>
    </row>
    <row r="343" spans="1:12" x14ac:dyDescent="0.35">
      <c r="A343">
        <v>342</v>
      </c>
      <c r="B343" s="17" t="s">
        <v>45</v>
      </c>
      <c r="C343" s="17" t="s">
        <v>761</v>
      </c>
      <c r="D343" s="17" t="s">
        <v>77</v>
      </c>
      <c r="E343" s="17" t="s">
        <v>762</v>
      </c>
      <c r="F343">
        <v>9</v>
      </c>
      <c r="G343">
        <v>228</v>
      </c>
      <c r="H343">
        <v>365</v>
      </c>
      <c r="I343">
        <v>303.60000000000002</v>
      </c>
      <c r="J343">
        <v>29</v>
      </c>
      <c r="K343">
        <v>237</v>
      </c>
      <c r="L343">
        <v>-105</v>
      </c>
    </row>
    <row r="344" spans="1:12" x14ac:dyDescent="0.35">
      <c r="A344">
        <v>343</v>
      </c>
      <c r="B344" s="17" t="s">
        <v>45</v>
      </c>
      <c r="C344" s="17" t="s">
        <v>763</v>
      </c>
      <c r="D344" s="17" t="s">
        <v>104</v>
      </c>
      <c r="E344" s="17" t="s">
        <v>764</v>
      </c>
      <c r="F344">
        <v>12</v>
      </c>
      <c r="G344">
        <v>233</v>
      </c>
      <c r="H344">
        <v>369</v>
      </c>
      <c r="I344">
        <v>325.7</v>
      </c>
      <c r="J344">
        <v>22.3</v>
      </c>
      <c r="K344">
        <v>389</v>
      </c>
      <c r="L344">
        <v>46</v>
      </c>
    </row>
    <row r="345" spans="1:12" x14ac:dyDescent="0.35">
      <c r="A345">
        <v>344</v>
      </c>
      <c r="B345" s="17" t="s">
        <v>45</v>
      </c>
      <c r="C345" s="17" t="s">
        <v>765</v>
      </c>
      <c r="D345" s="17" t="s">
        <v>161</v>
      </c>
      <c r="E345" s="17" t="s">
        <v>766</v>
      </c>
      <c r="F345">
        <v>8</v>
      </c>
      <c r="G345">
        <v>137</v>
      </c>
      <c r="H345">
        <v>365</v>
      </c>
      <c r="I345">
        <v>264.39999999999998</v>
      </c>
      <c r="J345">
        <v>67</v>
      </c>
      <c r="K345">
        <v>368</v>
      </c>
      <c r="L345">
        <v>24</v>
      </c>
    </row>
    <row r="346" spans="1:12" x14ac:dyDescent="0.35">
      <c r="A346">
        <v>345</v>
      </c>
      <c r="B346" s="17" t="s">
        <v>45</v>
      </c>
      <c r="C346" s="17" t="s">
        <v>767</v>
      </c>
      <c r="D346" s="17" t="s">
        <v>147</v>
      </c>
      <c r="E346" s="17" t="s">
        <v>768</v>
      </c>
      <c r="F346">
        <v>5</v>
      </c>
      <c r="G346">
        <v>175</v>
      </c>
      <c r="H346">
        <v>354</v>
      </c>
      <c r="I346">
        <v>314.60000000000002</v>
      </c>
      <c r="J346">
        <v>45.4</v>
      </c>
      <c r="K346">
        <v>274</v>
      </c>
      <c r="L346">
        <v>-71</v>
      </c>
    </row>
    <row r="347" spans="1:12" x14ac:dyDescent="0.35">
      <c r="A347">
        <v>346</v>
      </c>
      <c r="B347" s="17" t="s">
        <v>45</v>
      </c>
      <c r="C347" s="17" t="s">
        <v>769</v>
      </c>
      <c r="D347" s="17" t="s">
        <v>533</v>
      </c>
      <c r="E347" s="17" t="s">
        <v>770</v>
      </c>
      <c r="G347">
        <v>233</v>
      </c>
      <c r="H347">
        <v>368</v>
      </c>
      <c r="I347">
        <v>292.8</v>
      </c>
      <c r="J347">
        <v>34.1</v>
      </c>
      <c r="K347">
        <v>317</v>
      </c>
      <c r="L347">
        <v>-29</v>
      </c>
    </row>
    <row r="348" spans="1:12" x14ac:dyDescent="0.35">
      <c r="A348">
        <v>347</v>
      </c>
      <c r="B348" s="17" t="s">
        <v>45</v>
      </c>
      <c r="C348" s="17" t="s">
        <v>771</v>
      </c>
      <c r="D348" s="17" t="s">
        <v>101</v>
      </c>
      <c r="E348" s="17" t="s">
        <v>772</v>
      </c>
      <c r="F348">
        <v>6</v>
      </c>
      <c r="G348">
        <v>259</v>
      </c>
      <c r="H348">
        <v>351</v>
      </c>
      <c r="I348">
        <v>321.10000000000002</v>
      </c>
      <c r="J348">
        <v>20.9</v>
      </c>
    </row>
    <row r="349" spans="1:12" x14ac:dyDescent="0.35">
      <c r="A349">
        <v>348</v>
      </c>
      <c r="B349" s="17" t="s">
        <v>45</v>
      </c>
      <c r="C349" s="17" t="s">
        <v>773</v>
      </c>
      <c r="D349" s="17" t="s">
        <v>89</v>
      </c>
      <c r="E349" s="17" t="s">
        <v>774</v>
      </c>
      <c r="F349">
        <v>12</v>
      </c>
      <c r="G349">
        <v>107</v>
      </c>
      <c r="H349">
        <v>358</v>
      </c>
      <c r="I349">
        <v>234.5</v>
      </c>
      <c r="J349">
        <v>63.6</v>
      </c>
      <c r="K349">
        <v>273</v>
      </c>
      <c r="L349">
        <v>-75</v>
      </c>
    </row>
    <row r="350" spans="1:12" x14ac:dyDescent="0.35">
      <c r="A350">
        <v>349</v>
      </c>
      <c r="B350" s="17" t="s">
        <v>45</v>
      </c>
      <c r="C350" s="17" t="s">
        <v>775</v>
      </c>
      <c r="D350" s="17" t="s">
        <v>191</v>
      </c>
      <c r="E350" s="17" t="s">
        <v>776</v>
      </c>
      <c r="F350">
        <v>10</v>
      </c>
      <c r="G350">
        <v>203</v>
      </c>
      <c r="H350">
        <v>388</v>
      </c>
      <c r="I350">
        <v>297.7</v>
      </c>
      <c r="J350">
        <v>47.4</v>
      </c>
      <c r="K350">
        <v>242</v>
      </c>
      <c r="L350">
        <v>-107</v>
      </c>
    </row>
    <row r="351" spans="1:12" x14ac:dyDescent="0.35">
      <c r="A351">
        <v>350</v>
      </c>
      <c r="B351" s="17" t="s">
        <v>45</v>
      </c>
      <c r="C351" s="17" t="s">
        <v>777</v>
      </c>
      <c r="D351" s="17" t="s">
        <v>71</v>
      </c>
      <c r="E351" s="17" t="s">
        <v>778</v>
      </c>
      <c r="F351">
        <v>4</v>
      </c>
      <c r="G351">
        <v>170</v>
      </c>
      <c r="H351">
        <v>388</v>
      </c>
      <c r="I351">
        <v>333.1</v>
      </c>
      <c r="J351">
        <v>36.1</v>
      </c>
    </row>
    <row r="352" spans="1:12" x14ac:dyDescent="0.35">
      <c r="A352">
        <v>351</v>
      </c>
      <c r="B352" s="17" t="s">
        <v>45</v>
      </c>
      <c r="C352" s="17" t="s">
        <v>779</v>
      </c>
      <c r="D352" s="17" t="s">
        <v>533</v>
      </c>
      <c r="E352" s="17" t="s">
        <v>780</v>
      </c>
      <c r="G352">
        <v>190</v>
      </c>
      <c r="H352">
        <v>372</v>
      </c>
      <c r="I352">
        <v>299.60000000000002</v>
      </c>
      <c r="J352">
        <v>36.4</v>
      </c>
    </row>
    <row r="353" spans="1:12" x14ac:dyDescent="0.35">
      <c r="A353">
        <v>352</v>
      </c>
      <c r="B353" s="17" t="s">
        <v>45</v>
      </c>
      <c r="C353" s="17" t="s">
        <v>781</v>
      </c>
      <c r="D353" s="17" t="s">
        <v>98</v>
      </c>
      <c r="E353" s="17" t="s">
        <v>782</v>
      </c>
      <c r="F353">
        <v>4</v>
      </c>
      <c r="G353">
        <v>189</v>
      </c>
      <c r="H353">
        <v>362</v>
      </c>
      <c r="I353">
        <v>310.10000000000002</v>
      </c>
      <c r="J353">
        <v>36.6</v>
      </c>
      <c r="K353">
        <v>325</v>
      </c>
      <c r="L353">
        <v>-27</v>
      </c>
    </row>
    <row r="354" spans="1:12" x14ac:dyDescent="0.35">
      <c r="A354">
        <v>353</v>
      </c>
      <c r="B354" s="17" t="s">
        <v>45</v>
      </c>
      <c r="C354" s="17" t="s">
        <v>783</v>
      </c>
      <c r="D354" s="17" t="s">
        <v>191</v>
      </c>
      <c r="E354" s="17" t="s">
        <v>784</v>
      </c>
      <c r="F354">
        <v>10</v>
      </c>
      <c r="G354">
        <v>205</v>
      </c>
      <c r="H354">
        <v>346</v>
      </c>
      <c r="I354">
        <v>267.39999999999998</v>
      </c>
      <c r="J354">
        <v>51</v>
      </c>
      <c r="K354">
        <v>362</v>
      </c>
      <c r="L354">
        <v>9</v>
      </c>
    </row>
    <row r="355" spans="1:12" x14ac:dyDescent="0.35">
      <c r="A355">
        <v>354</v>
      </c>
      <c r="B355" s="17" t="s">
        <v>45</v>
      </c>
      <c r="C355" s="17" t="s">
        <v>785</v>
      </c>
      <c r="D355" s="17" t="s">
        <v>98</v>
      </c>
      <c r="E355" s="17" t="s">
        <v>786</v>
      </c>
      <c r="F355">
        <v>4</v>
      </c>
      <c r="G355">
        <v>214</v>
      </c>
      <c r="H355">
        <v>364</v>
      </c>
      <c r="I355">
        <v>285.10000000000002</v>
      </c>
      <c r="J355">
        <v>48</v>
      </c>
      <c r="K355">
        <v>378</v>
      </c>
      <c r="L355">
        <v>24</v>
      </c>
    </row>
    <row r="356" spans="1:12" x14ac:dyDescent="0.35">
      <c r="A356">
        <v>355</v>
      </c>
      <c r="B356" s="17" t="s">
        <v>45</v>
      </c>
      <c r="C356" s="17" t="s">
        <v>787</v>
      </c>
      <c r="D356" s="17" t="s">
        <v>45</v>
      </c>
      <c r="E356" s="17" t="s">
        <v>788</v>
      </c>
      <c r="F356">
        <v>7</v>
      </c>
      <c r="G356">
        <v>155</v>
      </c>
      <c r="H356">
        <v>373</v>
      </c>
      <c r="I356">
        <v>338.3</v>
      </c>
      <c r="J356">
        <v>23.4</v>
      </c>
    </row>
    <row r="357" spans="1:12" x14ac:dyDescent="0.35">
      <c r="A357">
        <v>356</v>
      </c>
      <c r="B357" s="17" t="s">
        <v>45</v>
      </c>
      <c r="C357" s="17" t="s">
        <v>789</v>
      </c>
      <c r="D357" s="17" t="s">
        <v>533</v>
      </c>
      <c r="E357" s="17" t="s">
        <v>790</v>
      </c>
      <c r="G357">
        <v>187</v>
      </c>
      <c r="H357">
        <v>325</v>
      </c>
      <c r="I357">
        <v>300.2</v>
      </c>
      <c r="J357">
        <v>29.3</v>
      </c>
    </row>
    <row r="358" spans="1:12" x14ac:dyDescent="0.35">
      <c r="A358">
        <v>357</v>
      </c>
      <c r="B358" s="17" t="s">
        <v>45</v>
      </c>
      <c r="C358" s="17" t="s">
        <v>791</v>
      </c>
      <c r="D358" s="17" t="s">
        <v>166</v>
      </c>
      <c r="E358" s="17" t="s">
        <v>792</v>
      </c>
      <c r="F358">
        <v>10</v>
      </c>
      <c r="G358">
        <v>184</v>
      </c>
      <c r="H358">
        <v>338</v>
      </c>
      <c r="I358">
        <v>289.8</v>
      </c>
      <c r="J358">
        <v>47.4</v>
      </c>
      <c r="K358">
        <v>342</v>
      </c>
      <c r="L358">
        <v>-15</v>
      </c>
    </row>
    <row r="359" spans="1:12" x14ac:dyDescent="0.35">
      <c r="A359">
        <v>358</v>
      </c>
      <c r="B359" s="17" t="s">
        <v>45</v>
      </c>
      <c r="C359" s="17" t="s">
        <v>793</v>
      </c>
      <c r="D359" s="17" t="s">
        <v>50</v>
      </c>
      <c r="E359" s="17" t="s">
        <v>794</v>
      </c>
      <c r="F359">
        <v>8</v>
      </c>
      <c r="G359">
        <v>247</v>
      </c>
      <c r="H359">
        <v>371</v>
      </c>
      <c r="I359">
        <v>317.8</v>
      </c>
      <c r="J359">
        <v>36.700000000000003</v>
      </c>
      <c r="K359">
        <v>251</v>
      </c>
      <c r="L359">
        <v>-107</v>
      </c>
    </row>
    <row r="360" spans="1:12" x14ac:dyDescent="0.35">
      <c r="A360">
        <v>359</v>
      </c>
      <c r="B360" s="17" t="s">
        <v>45</v>
      </c>
      <c r="C360" s="17" t="s">
        <v>795</v>
      </c>
      <c r="D360" s="17" t="s">
        <v>104</v>
      </c>
      <c r="E360" s="17" t="s">
        <v>796</v>
      </c>
      <c r="F360">
        <v>12</v>
      </c>
      <c r="G360">
        <v>239</v>
      </c>
      <c r="H360">
        <v>363</v>
      </c>
      <c r="I360">
        <v>318.5</v>
      </c>
      <c r="J360">
        <v>31.8</v>
      </c>
      <c r="K360">
        <v>331</v>
      </c>
      <c r="L360">
        <v>-28</v>
      </c>
    </row>
    <row r="361" spans="1:12" x14ac:dyDescent="0.35">
      <c r="A361">
        <v>360</v>
      </c>
      <c r="B361" s="17" t="s">
        <v>45</v>
      </c>
      <c r="C361" s="17" t="s">
        <v>797</v>
      </c>
      <c r="D361" s="17" t="s">
        <v>147</v>
      </c>
      <c r="E361" s="17" t="s">
        <v>798</v>
      </c>
      <c r="F361">
        <v>5</v>
      </c>
      <c r="G361">
        <v>227</v>
      </c>
      <c r="H361">
        <v>386</v>
      </c>
      <c r="I361">
        <v>338.5</v>
      </c>
      <c r="J361">
        <v>32.799999999999997</v>
      </c>
      <c r="K361">
        <v>267</v>
      </c>
      <c r="L361">
        <v>-93</v>
      </c>
    </row>
    <row r="362" spans="1:12" x14ac:dyDescent="0.35">
      <c r="A362">
        <v>361</v>
      </c>
      <c r="B362" s="17" t="s">
        <v>45</v>
      </c>
      <c r="C362" s="17" t="s">
        <v>799</v>
      </c>
      <c r="D362" s="17" t="s">
        <v>250</v>
      </c>
      <c r="E362" s="17" t="s">
        <v>800</v>
      </c>
      <c r="F362">
        <v>6</v>
      </c>
      <c r="G362">
        <v>223</v>
      </c>
      <c r="H362">
        <v>389</v>
      </c>
      <c r="I362">
        <v>336.4</v>
      </c>
      <c r="J362">
        <v>39.799999999999997</v>
      </c>
    </row>
    <row r="363" spans="1:12" x14ac:dyDescent="0.35">
      <c r="A363">
        <v>362</v>
      </c>
      <c r="B363" s="17" t="s">
        <v>45</v>
      </c>
      <c r="C363" s="17" t="s">
        <v>801</v>
      </c>
      <c r="D363" s="17" t="s">
        <v>533</v>
      </c>
      <c r="E363" s="17" t="s">
        <v>802</v>
      </c>
      <c r="G363">
        <v>207</v>
      </c>
      <c r="H363">
        <v>362</v>
      </c>
      <c r="I363">
        <v>315.2</v>
      </c>
      <c r="J363">
        <v>30.5</v>
      </c>
    </row>
    <row r="364" spans="1:12" x14ac:dyDescent="0.35">
      <c r="A364">
        <v>363</v>
      </c>
      <c r="B364" s="17" t="s">
        <v>45</v>
      </c>
      <c r="C364" s="17" t="s">
        <v>803</v>
      </c>
      <c r="D364" s="17" t="s">
        <v>186</v>
      </c>
      <c r="E364" s="17" t="s">
        <v>804</v>
      </c>
      <c r="F364">
        <v>5</v>
      </c>
      <c r="G364">
        <v>250</v>
      </c>
      <c r="H364">
        <v>359</v>
      </c>
      <c r="I364">
        <v>319.5</v>
      </c>
      <c r="J364">
        <v>21</v>
      </c>
    </row>
    <row r="365" spans="1:12" x14ac:dyDescent="0.35">
      <c r="A365">
        <v>364</v>
      </c>
      <c r="B365" s="17" t="s">
        <v>45</v>
      </c>
      <c r="C365" s="17" t="s">
        <v>805</v>
      </c>
      <c r="D365" s="17" t="s">
        <v>533</v>
      </c>
      <c r="E365" s="17" t="s">
        <v>806</v>
      </c>
      <c r="G365">
        <v>261</v>
      </c>
      <c r="H365">
        <v>364</v>
      </c>
      <c r="I365">
        <v>322.39999999999998</v>
      </c>
      <c r="J365">
        <v>16.899999999999999</v>
      </c>
    </row>
    <row r="366" spans="1:12" x14ac:dyDescent="0.35">
      <c r="A366">
        <v>365</v>
      </c>
      <c r="B366" s="17" t="s">
        <v>45</v>
      </c>
      <c r="C366" s="17" t="s">
        <v>807</v>
      </c>
      <c r="D366" s="17" t="s">
        <v>80</v>
      </c>
      <c r="E366" s="17" t="s">
        <v>808</v>
      </c>
      <c r="F366">
        <v>9</v>
      </c>
      <c r="G366">
        <v>165</v>
      </c>
      <c r="H366">
        <v>363</v>
      </c>
      <c r="I366">
        <v>322.60000000000002</v>
      </c>
      <c r="J366">
        <v>49.3</v>
      </c>
      <c r="K366">
        <v>290</v>
      </c>
      <c r="L366">
        <v>-75</v>
      </c>
    </row>
    <row r="367" spans="1:12" x14ac:dyDescent="0.35">
      <c r="A367">
        <v>366</v>
      </c>
      <c r="B367" s="17" t="s">
        <v>45</v>
      </c>
      <c r="C367" s="17" t="s">
        <v>809</v>
      </c>
      <c r="D367" s="17" t="s">
        <v>191</v>
      </c>
      <c r="E367" s="17" t="s">
        <v>810</v>
      </c>
      <c r="F367">
        <v>10</v>
      </c>
      <c r="G367">
        <v>284</v>
      </c>
      <c r="H367">
        <v>399</v>
      </c>
      <c r="I367">
        <v>324.3</v>
      </c>
      <c r="J367">
        <v>25.7</v>
      </c>
    </row>
    <row r="368" spans="1:12" x14ac:dyDescent="0.35">
      <c r="A368">
        <v>367</v>
      </c>
      <c r="B368" s="17" t="s">
        <v>45</v>
      </c>
      <c r="C368" s="17" t="s">
        <v>811</v>
      </c>
      <c r="D368" s="17" t="s">
        <v>53</v>
      </c>
      <c r="E368" s="17" t="s">
        <v>812</v>
      </c>
      <c r="F368">
        <v>7</v>
      </c>
      <c r="G368">
        <v>210</v>
      </c>
      <c r="H368">
        <v>384</v>
      </c>
      <c r="I368">
        <v>343.3</v>
      </c>
      <c r="J368">
        <v>21.9</v>
      </c>
      <c r="K368">
        <v>379</v>
      </c>
      <c r="L368">
        <v>12</v>
      </c>
    </row>
    <row r="369" spans="1:12" x14ac:dyDescent="0.35">
      <c r="A369">
        <v>368</v>
      </c>
      <c r="B369" s="17" t="s">
        <v>45</v>
      </c>
      <c r="C369" s="17" t="s">
        <v>813</v>
      </c>
      <c r="D369" s="17" t="s">
        <v>181</v>
      </c>
      <c r="E369" s="17" t="s">
        <v>814</v>
      </c>
      <c r="F369">
        <v>6</v>
      </c>
      <c r="G369">
        <v>209</v>
      </c>
      <c r="H369">
        <v>372</v>
      </c>
      <c r="I369">
        <v>318.3</v>
      </c>
      <c r="J369">
        <v>34.1</v>
      </c>
    </row>
    <row r="370" spans="1:12" x14ac:dyDescent="0.35">
      <c r="A370">
        <v>369</v>
      </c>
      <c r="B370" s="17" t="s">
        <v>45</v>
      </c>
      <c r="C370" s="17" t="s">
        <v>815</v>
      </c>
      <c r="D370" s="17" t="s">
        <v>191</v>
      </c>
      <c r="E370" s="17" t="s">
        <v>816</v>
      </c>
      <c r="F370">
        <v>10</v>
      </c>
      <c r="G370">
        <v>197</v>
      </c>
      <c r="H370">
        <v>378</v>
      </c>
      <c r="I370">
        <v>283.7</v>
      </c>
      <c r="J370">
        <v>56.5</v>
      </c>
      <c r="K370">
        <v>214</v>
      </c>
      <c r="L370">
        <v>-155</v>
      </c>
    </row>
    <row r="371" spans="1:12" x14ac:dyDescent="0.35">
      <c r="A371">
        <v>370</v>
      </c>
      <c r="B371" s="17" t="s">
        <v>45</v>
      </c>
      <c r="C371" s="17" t="s">
        <v>817</v>
      </c>
      <c r="D371" s="17" t="s">
        <v>50</v>
      </c>
      <c r="E371" s="17" t="s">
        <v>818</v>
      </c>
      <c r="F371">
        <v>8</v>
      </c>
      <c r="G371">
        <v>256</v>
      </c>
      <c r="H371">
        <v>370</v>
      </c>
      <c r="I371">
        <v>320.60000000000002</v>
      </c>
      <c r="J371">
        <v>28.9</v>
      </c>
      <c r="K371">
        <v>377</v>
      </c>
      <c r="L371">
        <v>7</v>
      </c>
    </row>
    <row r="372" spans="1:12" x14ac:dyDescent="0.35">
      <c r="A372">
        <v>371</v>
      </c>
      <c r="B372" s="17" t="s">
        <v>45</v>
      </c>
      <c r="C372" s="17" t="s">
        <v>819</v>
      </c>
      <c r="D372" s="17" t="s">
        <v>121</v>
      </c>
      <c r="E372" s="17" t="s">
        <v>820</v>
      </c>
      <c r="F372">
        <v>10</v>
      </c>
      <c r="G372">
        <v>122</v>
      </c>
      <c r="H372">
        <v>414</v>
      </c>
      <c r="I372">
        <v>269.8</v>
      </c>
      <c r="J372">
        <v>101.8</v>
      </c>
      <c r="K372">
        <v>384</v>
      </c>
      <c r="L372">
        <v>13</v>
      </c>
    </row>
    <row r="373" spans="1:12" x14ac:dyDescent="0.35">
      <c r="A373">
        <v>372</v>
      </c>
      <c r="B373" s="17" t="s">
        <v>45</v>
      </c>
      <c r="C373" s="17" t="s">
        <v>821</v>
      </c>
      <c r="D373" s="17" t="s">
        <v>107</v>
      </c>
      <c r="E373" s="17" t="s">
        <v>822</v>
      </c>
      <c r="F373">
        <v>7</v>
      </c>
      <c r="G373">
        <v>128</v>
      </c>
      <c r="H373">
        <v>263</v>
      </c>
      <c r="I373">
        <v>186</v>
      </c>
      <c r="J373">
        <v>56.7</v>
      </c>
      <c r="K373">
        <v>302</v>
      </c>
      <c r="L373">
        <v>-70</v>
      </c>
    </row>
    <row r="374" spans="1:12" x14ac:dyDescent="0.35">
      <c r="A374">
        <v>373</v>
      </c>
      <c r="B374" s="17" t="s">
        <v>45</v>
      </c>
      <c r="C374" s="17" t="s">
        <v>823</v>
      </c>
      <c r="D374" s="17" t="s">
        <v>56</v>
      </c>
      <c r="E374" s="17" t="s">
        <v>824</v>
      </c>
      <c r="F374">
        <v>9</v>
      </c>
      <c r="G374">
        <v>274</v>
      </c>
      <c r="H374">
        <v>343</v>
      </c>
      <c r="I374">
        <v>314.60000000000002</v>
      </c>
      <c r="J374">
        <v>21</v>
      </c>
    </row>
    <row r="375" spans="1:12" x14ac:dyDescent="0.35">
      <c r="A375">
        <v>374</v>
      </c>
      <c r="B375" s="17" t="s">
        <v>45</v>
      </c>
      <c r="C375" s="17" t="s">
        <v>825</v>
      </c>
      <c r="D375" s="17" t="s">
        <v>127</v>
      </c>
      <c r="E375" s="17" t="s">
        <v>826</v>
      </c>
      <c r="F375">
        <v>10</v>
      </c>
      <c r="G375">
        <v>193</v>
      </c>
      <c r="H375">
        <v>382</v>
      </c>
      <c r="I375">
        <v>318.60000000000002</v>
      </c>
      <c r="J375">
        <v>39.9</v>
      </c>
    </row>
    <row r="376" spans="1:12" x14ac:dyDescent="0.35">
      <c r="A376">
        <v>375</v>
      </c>
      <c r="B376" s="17" t="s">
        <v>45</v>
      </c>
      <c r="C376" s="17" t="s">
        <v>827</v>
      </c>
      <c r="D376" s="17" t="s">
        <v>533</v>
      </c>
      <c r="E376" s="17" t="s">
        <v>828</v>
      </c>
      <c r="G376">
        <v>141</v>
      </c>
      <c r="H376">
        <v>398</v>
      </c>
      <c r="I376">
        <v>252.8</v>
      </c>
      <c r="J376">
        <v>93.2</v>
      </c>
      <c r="K376">
        <v>215</v>
      </c>
      <c r="L376">
        <v>-160</v>
      </c>
    </row>
    <row r="377" spans="1:12" x14ac:dyDescent="0.35">
      <c r="A377">
        <v>376</v>
      </c>
      <c r="B377" s="17" t="s">
        <v>45</v>
      </c>
      <c r="C377" s="17" t="s">
        <v>829</v>
      </c>
      <c r="D377" s="17" t="s">
        <v>59</v>
      </c>
      <c r="E377" s="17" t="s">
        <v>830</v>
      </c>
      <c r="F377">
        <v>12</v>
      </c>
      <c r="G377">
        <v>264</v>
      </c>
      <c r="H377">
        <v>367</v>
      </c>
      <c r="I377">
        <v>312.60000000000002</v>
      </c>
      <c r="J377">
        <v>27.5</v>
      </c>
    </row>
    <row r="378" spans="1:12" x14ac:dyDescent="0.35">
      <c r="A378">
        <v>377</v>
      </c>
      <c r="B378" s="17" t="s">
        <v>45</v>
      </c>
      <c r="C378" s="17" t="s">
        <v>831</v>
      </c>
      <c r="D378" s="17" t="s">
        <v>186</v>
      </c>
      <c r="E378" s="17" t="s">
        <v>832</v>
      </c>
      <c r="F378">
        <v>5</v>
      </c>
      <c r="G378">
        <v>228</v>
      </c>
      <c r="H378">
        <v>394</v>
      </c>
      <c r="I378">
        <v>301.8</v>
      </c>
      <c r="J378">
        <v>49.6</v>
      </c>
      <c r="K378">
        <v>296</v>
      </c>
      <c r="L378">
        <v>-81</v>
      </c>
    </row>
    <row r="379" spans="1:12" x14ac:dyDescent="0.35">
      <c r="A379">
        <v>378</v>
      </c>
      <c r="B379" s="17" t="s">
        <v>45</v>
      </c>
      <c r="C379" s="17" t="s">
        <v>833</v>
      </c>
      <c r="D379" s="17" t="s">
        <v>59</v>
      </c>
      <c r="E379" s="17" t="s">
        <v>834</v>
      </c>
      <c r="F379">
        <v>12</v>
      </c>
      <c r="G379">
        <v>204</v>
      </c>
      <c r="H379">
        <v>387</v>
      </c>
      <c r="I379">
        <v>283.60000000000002</v>
      </c>
      <c r="J379">
        <v>71</v>
      </c>
      <c r="K379">
        <v>387</v>
      </c>
      <c r="L379">
        <v>9</v>
      </c>
    </row>
    <row r="380" spans="1:12" x14ac:dyDescent="0.35">
      <c r="A380">
        <v>379</v>
      </c>
      <c r="B380" s="17" t="s">
        <v>45</v>
      </c>
      <c r="C380" s="17" t="s">
        <v>835</v>
      </c>
      <c r="D380" s="17" t="s">
        <v>533</v>
      </c>
      <c r="E380" s="17" t="s">
        <v>836</v>
      </c>
      <c r="G380">
        <v>160</v>
      </c>
      <c r="H380">
        <v>374</v>
      </c>
      <c r="I380">
        <v>325</v>
      </c>
      <c r="J380">
        <v>54.3</v>
      </c>
    </row>
    <row r="381" spans="1:12" x14ac:dyDescent="0.35">
      <c r="A381">
        <v>380</v>
      </c>
      <c r="B381" s="17" t="s">
        <v>45</v>
      </c>
      <c r="C381" s="17" t="s">
        <v>837</v>
      </c>
      <c r="D381" s="17" t="s">
        <v>181</v>
      </c>
      <c r="E381" s="17" t="s">
        <v>838</v>
      </c>
      <c r="F381">
        <v>6</v>
      </c>
      <c r="G381">
        <v>222</v>
      </c>
      <c r="H381">
        <v>367</v>
      </c>
      <c r="I381">
        <v>303.3</v>
      </c>
      <c r="J381">
        <v>53.8</v>
      </c>
      <c r="K381">
        <v>284</v>
      </c>
      <c r="L381">
        <v>-96</v>
      </c>
    </row>
    <row r="382" spans="1:12" x14ac:dyDescent="0.35">
      <c r="A382">
        <v>381</v>
      </c>
      <c r="B382" s="17" t="s">
        <v>45</v>
      </c>
      <c r="C382" s="17" t="s">
        <v>839</v>
      </c>
      <c r="D382" s="17" t="s">
        <v>47</v>
      </c>
      <c r="E382" s="17" t="s">
        <v>840</v>
      </c>
      <c r="F382">
        <v>11</v>
      </c>
      <c r="G382">
        <v>190</v>
      </c>
      <c r="H382">
        <v>373</v>
      </c>
      <c r="I382">
        <v>303.7</v>
      </c>
      <c r="J382">
        <v>35.4</v>
      </c>
      <c r="K382">
        <v>360</v>
      </c>
      <c r="L382">
        <v>-21</v>
      </c>
    </row>
    <row r="383" spans="1:12" x14ac:dyDescent="0.35">
      <c r="A383">
        <v>382</v>
      </c>
      <c r="B383" s="17" t="s">
        <v>45</v>
      </c>
      <c r="C383" s="17" t="s">
        <v>841</v>
      </c>
      <c r="D383" s="17" t="s">
        <v>56</v>
      </c>
      <c r="E383" s="17" t="s">
        <v>842</v>
      </c>
      <c r="F383">
        <v>9</v>
      </c>
      <c r="G383">
        <v>262</v>
      </c>
      <c r="H383">
        <v>369</v>
      </c>
      <c r="I383">
        <v>305</v>
      </c>
      <c r="J383">
        <v>29.1</v>
      </c>
    </row>
    <row r="384" spans="1:12" x14ac:dyDescent="0.35">
      <c r="A384">
        <v>383</v>
      </c>
      <c r="B384" s="17" t="s">
        <v>45</v>
      </c>
      <c r="C384" s="17" t="s">
        <v>843</v>
      </c>
      <c r="D384" s="17" t="s">
        <v>152</v>
      </c>
      <c r="E384" s="17" t="s">
        <v>844</v>
      </c>
      <c r="F384">
        <v>11</v>
      </c>
      <c r="G384">
        <v>199</v>
      </c>
      <c r="H384">
        <v>385</v>
      </c>
      <c r="I384">
        <v>267.3</v>
      </c>
      <c r="J384">
        <v>70.599999999999994</v>
      </c>
      <c r="K384">
        <v>361</v>
      </c>
      <c r="L384">
        <v>-22</v>
      </c>
    </row>
    <row r="385" spans="1:12" x14ac:dyDescent="0.35">
      <c r="A385">
        <v>384</v>
      </c>
      <c r="B385" s="17" t="s">
        <v>45</v>
      </c>
      <c r="C385" s="17" t="s">
        <v>845</v>
      </c>
      <c r="D385" s="17" t="s">
        <v>107</v>
      </c>
      <c r="E385" s="17" t="s">
        <v>846</v>
      </c>
      <c r="F385">
        <v>7</v>
      </c>
      <c r="G385">
        <v>209</v>
      </c>
      <c r="H385">
        <v>352</v>
      </c>
      <c r="I385">
        <v>312.8</v>
      </c>
      <c r="J385">
        <v>40</v>
      </c>
    </row>
    <row r="386" spans="1:12" x14ac:dyDescent="0.35">
      <c r="A386">
        <v>385</v>
      </c>
      <c r="B386" s="17" t="s">
        <v>45</v>
      </c>
      <c r="C386" s="17" t="s">
        <v>847</v>
      </c>
      <c r="D386" s="17" t="s">
        <v>533</v>
      </c>
      <c r="E386" s="17" t="s">
        <v>848</v>
      </c>
      <c r="G386">
        <v>235</v>
      </c>
      <c r="H386">
        <v>389</v>
      </c>
      <c r="I386">
        <v>334.3</v>
      </c>
      <c r="J386">
        <v>38.799999999999997</v>
      </c>
    </row>
    <row r="387" spans="1:12" x14ac:dyDescent="0.35">
      <c r="A387">
        <v>386</v>
      </c>
      <c r="B387" s="17" t="s">
        <v>45</v>
      </c>
      <c r="C387" s="17" t="s">
        <v>849</v>
      </c>
      <c r="D387" s="17" t="s">
        <v>65</v>
      </c>
      <c r="E387" s="17" t="s">
        <v>850</v>
      </c>
      <c r="F387">
        <v>11</v>
      </c>
      <c r="G387">
        <v>238</v>
      </c>
      <c r="H387">
        <v>390</v>
      </c>
      <c r="I387">
        <v>300.39999999999998</v>
      </c>
      <c r="J387">
        <v>55.2</v>
      </c>
      <c r="K387">
        <v>314</v>
      </c>
      <c r="L387">
        <v>-72</v>
      </c>
    </row>
    <row r="388" spans="1:12" x14ac:dyDescent="0.35">
      <c r="A388">
        <v>387</v>
      </c>
      <c r="B388" s="17" t="s">
        <v>45</v>
      </c>
      <c r="C388" s="17" t="s">
        <v>851</v>
      </c>
      <c r="D388" s="17" t="s">
        <v>53</v>
      </c>
      <c r="E388" s="17" t="s">
        <v>852</v>
      </c>
      <c r="F388">
        <v>7</v>
      </c>
      <c r="G388">
        <v>137</v>
      </c>
      <c r="H388">
        <v>384</v>
      </c>
      <c r="I388">
        <v>285.5</v>
      </c>
      <c r="J388">
        <v>91</v>
      </c>
      <c r="K388">
        <v>329</v>
      </c>
      <c r="L388">
        <v>-58</v>
      </c>
    </row>
    <row r="389" spans="1:12" x14ac:dyDescent="0.35">
      <c r="A389">
        <v>388</v>
      </c>
      <c r="B389" s="17" t="s">
        <v>45</v>
      </c>
      <c r="C389" s="17" t="s">
        <v>853</v>
      </c>
      <c r="D389" s="17" t="s">
        <v>191</v>
      </c>
      <c r="E389" s="17" t="s">
        <v>854</v>
      </c>
      <c r="F389">
        <v>10</v>
      </c>
      <c r="G389">
        <v>246</v>
      </c>
      <c r="H389">
        <v>412</v>
      </c>
      <c r="I389">
        <v>341.3</v>
      </c>
      <c r="J389">
        <v>40.6</v>
      </c>
    </row>
    <row r="390" spans="1:12" x14ac:dyDescent="0.35">
      <c r="A390">
        <v>389</v>
      </c>
      <c r="B390" s="17" t="s">
        <v>45</v>
      </c>
      <c r="C390" s="17" t="s">
        <v>855</v>
      </c>
      <c r="D390" s="17" t="s">
        <v>83</v>
      </c>
      <c r="E390" s="17" t="s">
        <v>856</v>
      </c>
      <c r="F390">
        <v>9</v>
      </c>
      <c r="G390">
        <v>227</v>
      </c>
      <c r="H390">
        <v>397</v>
      </c>
      <c r="I390">
        <v>346.8</v>
      </c>
      <c r="J390">
        <v>23.6</v>
      </c>
    </row>
    <row r="391" spans="1:12" x14ac:dyDescent="0.35">
      <c r="A391">
        <v>390</v>
      </c>
      <c r="B391" s="17" t="s">
        <v>45</v>
      </c>
      <c r="C391" s="17" t="s">
        <v>857</v>
      </c>
      <c r="D391" s="17" t="s">
        <v>101</v>
      </c>
      <c r="E391" s="17" t="s">
        <v>858</v>
      </c>
      <c r="F391">
        <v>6</v>
      </c>
      <c r="G391">
        <v>170</v>
      </c>
      <c r="H391">
        <v>212</v>
      </c>
      <c r="I391">
        <v>191</v>
      </c>
      <c r="J391">
        <v>21</v>
      </c>
      <c r="K391">
        <v>386</v>
      </c>
      <c r="L391">
        <v>-4</v>
      </c>
    </row>
    <row r="392" spans="1:12" x14ac:dyDescent="0.35">
      <c r="A392">
        <v>391</v>
      </c>
      <c r="B392" s="17" t="s">
        <v>45</v>
      </c>
      <c r="C392" s="17" t="s">
        <v>859</v>
      </c>
      <c r="D392" s="17" t="s">
        <v>166</v>
      </c>
      <c r="E392" s="17" t="s">
        <v>860</v>
      </c>
      <c r="F392">
        <v>10</v>
      </c>
      <c r="G392">
        <v>185</v>
      </c>
      <c r="H392">
        <v>313</v>
      </c>
      <c r="I392">
        <v>258.3</v>
      </c>
      <c r="J392">
        <v>53.9</v>
      </c>
      <c r="K392">
        <v>334</v>
      </c>
      <c r="L392">
        <v>-57</v>
      </c>
    </row>
    <row r="393" spans="1:12" x14ac:dyDescent="0.35">
      <c r="A393">
        <v>392</v>
      </c>
      <c r="B393" s="17" t="s">
        <v>45</v>
      </c>
      <c r="C393" s="17" t="s">
        <v>861</v>
      </c>
      <c r="D393" s="17" t="s">
        <v>533</v>
      </c>
      <c r="E393" s="17" t="s">
        <v>862</v>
      </c>
      <c r="G393">
        <v>272</v>
      </c>
      <c r="H393">
        <v>379</v>
      </c>
      <c r="I393">
        <v>335.7</v>
      </c>
      <c r="J393">
        <v>19.399999999999999</v>
      </c>
    </row>
    <row r="394" spans="1:12" x14ac:dyDescent="0.35">
      <c r="A394">
        <v>393</v>
      </c>
      <c r="B394" s="17" t="s">
        <v>45</v>
      </c>
      <c r="C394" s="17" t="s">
        <v>863</v>
      </c>
      <c r="D394" s="17" t="s">
        <v>74</v>
      </c>
      <c r="E394" s="17" t="s">
        <v>864</v>
      </c>
      <c r="F394">
        <v>7</v>
      </c>
      <c r="G394">
        <v>124</v>
      </c>
      <c r="H394">
        <v>369</v>
      </c>
      <c r="I394">
        <v>327.2</v>
      </c>
      <c r="J394">
        <v>41.6</v>
      </c>
    </row>
    <row r="395" spans="1:12" x14ac:dyDescent="0.35">
      <c r="A395">
        <v>394</v>
      </c>
      <c r="B395" s="17" t="s">
        <v>45</v>
      </c>
      <c r="C395" s="17" t="s">
        <v>865</v>
      </c>
      <c r="D395" s="17" t="s">
        <v>152</v>
      </c>
      <c r="E395" s="17" t="s">
        <v>866</v>
      </c>
      <c r="F395">
        <v>11</v>
      </c>
      <c r="G395">
        <v>231</v>
      </c>
      <c r="H395">
        <v>393</v>
      </c>
      <c r="I395">
        <v>315.60000000000002</v>
      </c>
      <c r="J395">
        <v>66.099999999999994</v>
      </c>
      <c r="K395">
        <v>321</v>
      </c>
      <c r="L395">
        <v>-73</v>
      </c>
    </row>
    <row r="396" spans="1:12" x14ac:dyDescent="0.35">
      <c r="A396">
        <v>395</v>
      </c>
      <c r="B396" s="17" t="s">
        <v>45</v>
      </c>
      <c r="C396" s="17" t="s">
        <v>867</v>
      </c>
      <c r="D396" s="17" t="s">
        <v>250</v>
      </c>
      <c r="E396" s="17" t="s">
        <v>868</v>
      </c>
      <c r="F396">
        <v>6</v>
      </c>
      <c r="G396">
        <v>259</v>
      </c>
      <c r="H396">
        <v>355</v>
      </c>
      <c r="I396">
        <v>315.39999999999998</v>
      </c>
      <c r="J396">
        <v>35.700000000000003</v>
      </c>
      <c r="K396">
        <v>312</v>
      </c>
      <c r="L396">
        <v>-83</v>
      </c>
    </row>
    <row r="397" spans="1:12" x14ac:dyDescent="0.35">
      <c r="A397">
        <v>396</v>
      </c>
      <c r="B397" s="17" t="s">
        <v>45</v>
      </c>
      <c r="C397" s="17" t="s">
        <v>869</v>
      </c>
      <c r="D397" s="17" t="s">
        <v>71</v>
      </c>
      <c r="E397" s="17" t="s">
        <v>870</v>
      </c>
      <c r="F397">
        <v>4</v>
      </c>
      <c r="G397">
        <v>256</v>
      </c>
      <c r="H397">
        <v>388</v>
      </c>
      <c r="I397">
        <v>328.3</v>
      </c>
      <c r="J397">
        <v>34.4</v>
      </c>
    </row>
    <row r="398" spans="1:12" x14ac:dyDescent="0.35">
      <c r="A398">
        <v>397</v>
      </c>
      <c r="B398" s="17" t="s">
        <v>45</v>
      </c>
      <c r="C398" s="17" t="s">
        <v>871</v>
      </c>
      <c r="D398" s="17" t="s">
        <v>80</v>
      </c>
      <c r="E398" s="17" t="s">
        <v>872</v>
      </c>
      <c r="F398">
        <v>9</v>
      </c>
      <c r="G398">
        <v>303</v>
      </c>
      <c r="H398">
        <v>413</v>
      </c>
      <c r="I398">
        <v>333.8</v>
      </c>
      <c r="J398">
        <v>36.4</v>
      </c>
      <c r="K398">
        <v>335</v>
      </c>
      <c r="L398">
        <v>-62</v>
      </c>
    </row>
    <row r="399" spans="1:12" x14ac:dyDescent="0.35">
      <c r="A399">
        <v>398</v>
      </c>
      <c r="B399" s="17" t="s">
        <v>45</v>
      </c>
      <c r="C399" s="17" t="s">
        <v>873</v>
      </c>
      <c r="D399" s="17" t="s">
        <v>80</v>
      </c>
      <c r="E399" s="17" t="s">
        <v>874</v>
      </c>
      <c r="F399">
        <v>9</v>
      </c>
      <c r="G399">
        <v>252</v>
      </c>
      <c r="H399">
        <v>384</v>
      </c>
      <c r="I399">
        <v>333</v>
      </c>
      <c r="J399">
        <v>35.4</v>
      </c>
      <c r="K399">
        <v>252</v>
      </c>
      <c r="L399">
        <v>-146</v>
      </c>
    </row>
    <row r="400" spans="1:12" x14ac:dyDescent="0.35">
      <c r="A400">
        <v>399</v>
      </c>
      <c r="B400" s="17" t="s">
        <v>45</v>
      </c>
      <c r="C400" s="17" t="s">
        <v>875</v>
      </c>
      <c r="D400" s="17" t="s">
        <v>98</v>
      </c>
      <c r="E400" s="17" t="s">
        <v>876</v>
      </c>
      <c r="F400">
        <v>4</v>
      </c>
      <c r="G400">
        <v>284</v>
      </c>
      <c r="H400">
        <v>419</v>
      </c>
      <c r="I400">
        <v>327.60000000000002</v>
      </c>
      <c r="J400">
        <v>47.2</v>
      </c>
    </row>
    <row r="401" spans="1:12" x14ac:dyDescent="0.35">
      <c r="A401">
        <v>400</v>
      </c>
      <c r="B401" s="17" t="s">
        <v>45</v>
      </c>
      <c r="C401" s="17" t="s">
        <v>877</v>
      </c>
      <c r="D401" s="17" t="s">
        <v>533</v>
      </c>
      <c r="E401" s="17" t="s">
        <v>878</v>
      </c>
      <c r="G401">
        <v>263</v>
      </c>
      <c r="H401">
        <v>383</v>
      </c>
      <c r="I401">
        <v>333.8</v>
      </c>
      <c r="J401">
        <v>23.1</v>
      </c>
      <c r="K401">
        <v>355</v>
      </c>
      <c r="L401">
        <v>-45</v>
      </c>
    </row>
    <row r="402" spans="1:12" x14ac:dyDescent="0.35">
      <c r="A402">
        <v>401</v>
      </c>
      <c r="B402" s="17" t="s">
        <v>45</v>
      </c>
      <c r="C402" s="17" t="s">
        <v>879</v>
      </c>
      <c r="D402" s="17" t="s">
        <v>152</v>
      </c>
      <c r="E402" s="17" t="s">
        <v>880</v>
      </c>
      <c r="F402">
        <v>11</v>
      </c>
      <c r="G402">
        <v>170</v>
      </c>
      <c r="H402">
        <v>391</v>
      </c>
      <c r="I402">
        <v>324.39999999999998</v>
      </c>
      <c r="J402">
        <v>78</v>
      </c>
    </row>
    <row r="403" spans="1:12" x14ac:dyDescent="0.35">
      <c r="A403">
        <v>402</v>
      </c>
      <c r="B403" s="17" t="s">
        <v>45</v>
      </c>
      <c r="C403" s="17" t="s">
        <v>881</v>
      </c>
      <c r="D403" s="17" t="s">
        <v>533</v>
      </c>
      <c r="E403" s="17" t="s">
        <v>882</v>
      </c>
      <c r="G403">
        <v>275</v>
      </c>
      <c r="H403">
        <v>375</v>
      </c>
      <c r="I403">
        <v>336</v>
      </c>
      <c r="J403">
        <v>19.399999999999999</v>
      </c>
      <c r="K403">
        <v>357</v>
      </c>
      <c r="L403">
        <v>-45</v>
      </c>
    </row>
    <row r="404" spans="1:12" x14ac:dyDescent="0.35">
      <c r="A404">
        <v>403</v>
      </c>
      <c r="B404" s="17" t="s">
        <v>45</v>
      </c>
      <c r="C404" s="17" t="s">
        <v>883</v>
      </c>
      <c r="D404" s="17" t="s">
        <v>62</v>
      </c>
      <c r="E404" s="17" t="s">
        <v>884</v>
      </c>
      <c r="F404">
        <v>10</v>
      </c>
      <c r="G404">
        <v>262</v>
      </c>
      <c r="H404">
        <v>395</v>
      </c>
      <c r="I404">
        <v>350.5</v>
      </c>
      <c r="J404">
        <v>20.7</v>
      </c>
      <c r="K404">
        <v>353</v>
      </c>
      <c r="L404">
        <v>-50</v>
      </c>
    </row>
    <row r="405" spans="1:12" x14ac:dyDescent="0.35">
      <c r="A405">
        <v>404</v>
      </c>
      <c r="B405" s="17" t="s">
        <v>45</v>
      </c>
      <c r="C405" s="17" t="s">
        <v>885</v>
      </c>
      <c r="D405" s="17" t="s">
        <v>68</v>
      </c>
      <c r="E405" s="17" t="s">
        <v>886</v>
      </c>
      <c r="F405">
        <v>12</v>
      </c>
      <c r="G405">
        <v>237</v>
      </c>
      <c r="H405">
        <v>400</v>
      </c>
      <c r="I405">
        <v>312.8</v>
      </c>
      <c r="J405">
        <v>63.3</v>
      </c>
      <c r="K405">
        <v>300</v>
      </c>
      <c r="L405">
        <v>-104</v>
      </c>
    </row>
    <row r="406" spans="1:12" x14ac:dyDescent="0.35">
      <c r="A406">
        <v>405</v>
      </c>
      <c r="B406" s="17" t="s">
        <v>45</v>
      </c>
      <c r="C406" s="17" t="s">
        <v>887</v>
      </c>
      <c r="D406" s="17" t="s">
        <v>62</v>
      </c>
      <c r="E406" s="17" t="s">
        <v>888</v>
      </c>
      <c r="F406">
        <v>10</v>
      </c>
      <c r="G406">
        <v>264</v>
      </c>
      <c r="H406">
        <v>406</v>
      </c>
      <c r="I406">
        <v>348.7</v>
      </c>
      <c r="J406">
        <v>31.8</v>
      </c>
    </row>
    <row r="407" spans="1:12" x14ac:dyDescent="0.35">
      <c r="A407">
        <v>406</v>
      </c>
      <c r="B407" s="17" t="s">
        <v>45</v>
      </c>
      <c r="C407" s="17" t="s">
        <v>889</v>
      </c>
      <c r="D407" s="17" t="s">
        <v>80</v>
      </c>
      <c r="E407" s="17" t="s">
        <v>890</v>
      </c>
      <c r="F407">
        <v>9</v>
      </c>
      <c r="G407">
        <v>222</v>
      </c>
      <c r="H407">
        <v>377</v>
      </c>
      <c r="I407">
        <v>329.2</v>
      </c>
      <c r="J407">
        <v>31.5</v>
      </c>
      <c r="K407">
        <v>203</v>
      </c>
      <c r="L407">
        <v>-203</v>
      </c>
    </row>
    <row r="408" spans="1:12" x14ac:dyDescent="0.35">
      <c r="A408">
        <v>407</v>
      </c>
      <c r="B408" s="17" t="s">
        <v>45</v>
      </c>
      <c r="C408" s="17" t="s">
        <v>891</v>
      </c>
      <c r="D408" s="17" t="s">
        <v>101</v>
      </c>
      <c r="E408" s="17" t="s">
        <v>892</v>
      </c>
      <c r="F408">
        <v>6</v>
      </c>
      <c r="G408">
        <v>185</v>
      </c>
      <c r="H408">
        <v>291</v>
      </c>
      <c r="I408">
        <v>238</v>
      </c>
      <c r="J408">
        <v>53</v>
      </c>
    </row>
    <row r="409" spans="1:12" x14ac:dyDescent="0.35">
      <c r="A409">
        <v>408</v>
      </c>
      <c r="B409" s="17" t="s">
        <v>45</v>
      </c>
      <c r="C409" s="17" t="s">
        <v>893</v>
      </c>
      <c r="D409" s="17" t="s">
        <v>161</v>
      </c>
      <c r="E409" s="17" t="s">
        <v>894</v>
      </c>
      <c r="F409">
        <v>8</v>
      </c>
      <c r="G409">
        <v>229</v>
      </c>
      <c r="H409">
        <v>396</v>
      </c>
      <c r="I409">
        <v>292.7</v>
      </c>
      <c r="J409">
        <v>73.7</v>
      </c>
    </row>
    <row r="410" spans="1:12" x14ac:dyDescent="0.35">
      <c r="A410">
        <v>409</v>
      </c>
      <c r="B410" s="17" t="s">
        <v>45</v>
      </c>
      <c r="C410" s="17" t="s">
        <v>895</v>
      </c>
      <c r="D410" s="17" t="s">
        <v>136</v>
      </c>
      <c r="E410" s="17" t="s">
        <v>896</v>
      </c>
      <c r="F410">
        <v>10</v>
      </c>
      <c r="G410">
        <v>246</v>
      </c>
      <c r="H410">
        <v>392</v>
      </c>
      <c r="I410">
        <v>358</v>
      </c>
      <c r="J410">
        <v>25.8</v>
      </c>
    </row>
    <row r="411" spans="1:12" x14ac:dyDescent="0.35">
      <c r="A411">
        <v>410</v>
      </c>
      <c r="B411" s="17" t="s">
        <v>45</v>
      </c>
      <c r="C411" s="17" t="s">
        <v>897</v>
      </c>
      <c r="D411" s="17" t="s">
        <v>250</v>
      </c>
      <c r="E411" s="17" t="s">
        <v>898</v>
      </c>
      <c r="F411">
        <v>6</v>
      </c>
      <c r="G411">
        <v>292</v>
      </c>
      <c r="H411">
        <v>347</v>
      </c>
      <c r="I411">
        <v>318.3</v>
      </c>
      <c r="J411">
        <v>24.5</v>
      </c>
    </row>
    <row r="412" spans="1:12" x14ac:dyDescent="0.35">
      <c r="A412">
        <v>411</v>
      </c>
      <c r="B412" s="17" t="s">
        <v>45</v>
      </c>
      <c r="C412" s="17" t="s">
        <v>899</v>
      </c>
      <c r="D412" s="17" t="s">
        <v>47</v>
      </c>
      <c r="E412" s="17" t="s">
        <v>900</v>
      </c>
      <c r="F412">
        <v>11</v>
      </c>
      <c r="G412">
        <v>244</v>
      </c>
      <c r="H412">
        <v>401</v>
      </c>
      <c r="I412">
        <v>301.7</v>
      </c>
      <c r="J412">
        <v>70.5</v>
      </c>
    </row>
    <row r="413" spans="1:12" x14ac:dyDescent="0.35">
      <c r="A413">
        <v>412</v>
      </c>
      <c r="B413" s="17" t="s">
        <v>45</v>
      </c>
      <c r="C413" s="17" t="s">
        <v>901</v>
      </c>
      <c r="D413" s="17" t="s">
        <v>62</v>
      </c>
      <c r="E413" s="17" t="s">
        <v>902</v>
      </c>
      <c r="F413">
        <v>10</v>
      </c>
      <c r="G413">
        <v>288</v>
      </c>
      <c r="H413">
        <v>346</v>
      </c>
      <c r="I413">
        <v>321.8</v>
      </c>
      <c r="J413">
        <v>21.2</v>
      </c>
    </row>
    <row r="414" spans="1:12" x14ac:dyDescent="0.35">
      <c r="A414">
        <v>413</v>
      </c>
      <c r="B414" s="17" t="s">
        <v>45</v>
      </c>
      <c r="C414" s="17" t="s">
        <v>903</v>
      </c>
      <c r="D414" s="17" t="s">
        <v>161</v>
      </c>
      <c r="E414" s="17" t="s">
        <v>904</v>
      </c>
      <c r="F414">
        <v>8</v>
      </c>
      <c r="G414">
        <v>256</v>
      </c>
      <c r="H414">
        <v>403</v>
      </c>
      <c r="I414">
        <v>306</v>
      </c>
      <c r="J414">
        <v>68.599999999999994</v>
      </c>
      <c r="K414">
        <v>326</v>
      </c>
      <c r="L414">
        <v>-87</v>
      </c>
    </row>
    <row r="415" spans="1:12" x14ac:dyDescent="0.35">
      <c r="A415">
        <v>414</v>
      </c>
      <c r="B415" s="17" t="s">
        <v>45</v>
      </c>
      <c r="C415" s="17" t="s">
        <v>905</v>
      </c>
      <c r="D415" s="17" t="s">
        <v>53</v>
      </c>
      <c r="E415" s="17" t="s">
        <v>906</v>
      </c>
      <c r="F415">
        <v>7</v>
      </c>
      <c r="G415">
        <v>257</v>
      </c>
      <c r="H415">
        <v>415</v>
      </c>
      <c r="I415">
        <v>343</v>
      </c>
      <c r="J415">
        <v>52.3</v>
      </c>
      <c r="K415">
        <v>320</v>
      </c>
      <c r="L415">
        <v>-94</v>
      </c>
    </row>
    <row r="416" spans="1:12" x14ac:dyDescent="0.35">
      <c r="A416">
        <v>415</v>
      </c>
      <c r="B416" s="17" t="s">
        <v>45</v>
      </c>
      <c r="C416" s="17" t="s">
        <v>907</v>
      </c>
      <c r="D416" s="17" t="s">
        <v>53</v>
      </c>
      <c r="E416" s="17" t="s">
        <v>908</v>
      </c>
      <c r="F416">
        <v>7</v>
      </c>
      <c r="G416">
        <v>261</v>
      </c>
      <c r="H416">
        <v>404</v>
      </c>
      <c r="I416">
        <v>310</v>
      </c>
      <c r="J416">
        <v>66.5</v>
      </c>
    </row>
    <row r="417" spans="1:12" x14ac:dyDescent="0.35">
      <c r="A417">
        <v>416</v>
      </c>
      <c r="B417" s="17" t="s">
        <v>45</v>
      </c>
      <c r="C417" s="17" t="s">
        <v>909</v>
      </c>
      <c r="D417" s="17" t="s">
        <v>56</v>
      </c>
      <c r="E417" s="17" t="s">
        <v>910</v>
      </c>
      <c r="F417">
        <v>9</v>
      </c>
      <c r="G417">
        <v>272</v>
      </c>
      <c r="H417">
        <v>411</v>
      </c>
      <c r="I417">
        <v>353.2</v>
      </c>
      <c r="J417">
        <v>33.4</v>
      </c>
    </row>
    <row r="418" spans="1:12" x14ac:dyDescent="0.35">
      <c r="A418">
        <v>417</v>
      </c>
      <c r="B418" s="17" t="s">
        <v>45</v>
      </c>
      <c r="C418" s="17" t="s">
        <v>911</v>
      </c>
      <c r="D418" s="17" t="s">
        <v>45</v>
      </c>
      <c r="E418" s="17" t="s">
        <v>912</v>
      </c>
      <c r="F418">
        <v>6</v>
      </c>
      <c r="G418">
        <v>261</v>
      </c>
      <c r="H418">
        <v>416</v>
      </c>
      <c r="I418">
        <v>363.3</v>
      </c>
      <c r="J418">
        <v>25.7</v>
      </c>
    </row>
    <row r="419" spans="1:12" x14ac:dyDescent="0.35">
      <c r="A419">
        <v>418</v>
      </c>
      <c r="B419" s="17" t="s">
        <v>45</v>
      </c>
      <c r="C419" s="17" t="s">
        <v>913</v>
      </c>
      <c r="D419" s="17" t="s">
        <v>45</v>
      </c>
      <c r="E419" s="17" t="s">
        <v>914</v>
      </c>
      <c r="F419">
        <v>9</v>
      </c>
      <c r="G419">
        <v>327</v>
      </c>
      <c r="H419">
        <v>376</v>
      </c>
      <c r="I419">
        <v>356.1</v>
      </c>
      <c r="J419">
        <v>12.6</v>
      </c>
    </row>
    <row r="420" spans="1:12" x14ac:dyDescent="0.35">
      <c r="A420">
        <v>419</v>
      </c>
      <c r="B420" s="17" t="s">
        <v>45</v>
      </c>
      <c r="C420" s="17" t="s">
        <v>915</v>
      </c>
      <c r="D420" s="17" t="s">
        <v>127</v>
      </c>
      <c r="E420" s="17" t="s">
        <v>916</v>
      </c>
      <c r="F420">
        <v>10</v>
      </c>
      <c r="G420">
        <v>258</v>
      </c>
      <c r="H420">
        <v>297</v>
      </c>
      <c r="I420">
        <v>277.5</v>
      </c>
      <c r="J420">
        <v>19.5</v>
      </c>
      <c r="K420">
        <v>354</v>
      </c>
      <c r="L420">
        <v>-65</v>
      </c>
    </row>
    <row r="421" spans="1:12" x14ac:dyDescent="0.35">
      <c r="A421">
        <v>420</v>
      </c>
      <c r="B421" s="17" t="s">
        <v>45</v>
      </c>
      <c r="C421" s="17" t="s">
        <v>917</v>
      </c>
      <c r="D421" s="17" t="s">
        <v>533</v>
      </c>
      <c r="E421" s="17" t="s">
        <v>918</v>
      </c>
      <c r="G421">
        <v>187</v>
      </c>
      <c r="H421">
        <v>409</v>
      </c>
      <c r="I421">
        <v>351.6</v>
      </c>
      <c r="J421">
        <v>30.7</v>
      </c>
    </row>
    <row r="422" spans="1:12" x14ac:dyDescent="0.35">
      <c r="A422">
        <v>421</v>
      </c>
      <c r="B422" s="17" t="s">
        <v>45</v>
      </c>
      <c r="C422" s="17" t="s">
        <v>919</v>
      </c>
      <c r="D422" s="17" t="s">
        <v>68</v>
      </c>
      <c r="E422" s="17" t="s">
        <v>920</v>
      </c>
      <c r="F422">
        <v>12</v>
      </c>
      <c r="G422">
        <v>307</v>
      </c>
      <c r="H422">
        <v>420</v>
      </c>
      <c r="I422">
        <v>346.5</v>
      </c>
      <c r="J422">
        <v>44.3</v>
      </c>
    </row>
    <row r="423" spans="1:12" x14ac:dyDescent="0.35">
      <c r="A423">
        <v>422</v>
      </c>
      <c r="B423" s="17" t="s">
        <v>45</v>
      </c>
      <c r="C423" s="17" t="s">
        <v>921</v>
      </c>
      <c r="D423" s="17" t="s">
        <v>77</v>
      </c>
      <c r="E423" s="17" t="s">
        <v>922</v>
      </c>
      <c r="F423">
        <v>9</v>
      </c>
      <c r="G423">
        <v>272</v>
      </c>
      <c r="H423">
        <v>405</v>
      </c>
      <c r="I423">
        <v>353</v>
      </c>
      <c r="J423">
        <v>47.9</v>
      </c>
    </row>
    <row r="424" spans="1:12" x14ac:dyDescent="0.35">
      <c r="A424">
        <v>423</v>
      </c>
      <c r="B424" s="17" t="s">
        <v>45</v>
      </c>
      <c r="C424" s="17" t="s">
        <v>923</v>
      </c>
      <c r="D424" s="17" t="s">
        <v>47</v>
      </c>
      <c r="E424" s="17" t="s">
        <v>924</v>
      </c>
      <c r="F424">
        <v>11</v>
      </c>
      <c r="G424">
        <v>320</v>
      </c>
      <c r="H424">
        <v>421</v>
      </c>
      <c r="I424">
        <v>356.2</v>
      </c>
      <c r="J424">
        <v>36.5</v>
      </c>
      <c r="K424">
        <v>390</v>
      </c>
      <c r="L424">
        <v>-33</v>
      </c>
    </row>
    <row r="425" spans="1:12" x14ac:dyDescent="0.35">
      <c r="A425">
        <v>424</v>
      </c>
      <c r="B425" s="17" t="s">
        <v>45</v>
      </c>
      <c r="C425" s="17" t="s">
        <v>925</v>
      </c>
      <c r="D425" s="17" t="s">
        <v>50</v>
      </c>
      <c r="E425" s="17" t="s">
        <v>926</v>
      </c>
      <c r="F425">
        <v>8</v>
      </c>
      <c r="G425">
        <v>205</v>
      </c>
      <c r="H425">
        <v>377</v>
      </c>
      <c r="I425">
        <v>291</v>
      </c>
      <c r="J425">
        <v>86</v>
      </c>
      <c r="K425">
        <v>299</v>
      </c>
      <c r="L425">
        <v>-125</v>
      </c>
    </row>
    <row r="426" spans="1:12" x14ac:dyDescent="0.35">
      <c r="A426">
        <v>425</v>
      </c>
      <c r="B426" s="17" t="s">
        <v>45</v>
      </c>
      <c r="C426" s="17" t="s">
        <v>927</v>
      </c>
      <c r="D426" s="17" t="s">
        <v>533</v>
      </c>
      <c r="E426" s="17" t="s">
        <v>928</v>
      </c>
      <c r="G426">
        <v>245</v>
      </c>
      <c r="H426">
        <v>339</v>
      </c>
      <c r="I426">
        <v>292</v>
      </c>
      <c r="J426">
        <v>47</v>
      </c>
      <c r="K426">
        <v>268</v>
      </c>
      <c r="L426">
        <v>-157</v>
      </c>
    </row>
    <row r="427" spans="1:12" x14ac:dyDescent="0.35">
      <c r="A427">
        <v>426</v>
      </c>
      <c r="B427" s="17" t="s">
        <v>45</v>
      </c>
      <c r="C427" s="17" t="s">
        <v>929</v>
      </c>
      <c r="D427" s="17" t="s">
        <v>107</v>
      </c>
      <c r="E427" s="17" t="s">
        <v>930</v>
      </c>
      <c r="F427">
        <v>7</v>
      </c>
      <c r="G427">
        <v>305</v>
      </c>
      <c r="H427">
        <v>338</v>
      </c>
      <c r="I427">
        <v>326</v>
      </c>
      <c r="J427">
        <v>14.9</v>
      </c>
    </row>
    <row r="428" spans="1:12" x14ac:dyDescent="0.35">
      <c r="A428">
        <v>427</v>
      </c>
      <c r="B428" s="17" t="s">
        <v>45</v>
      </c>
      <c r="C428" s="17" t="s">
        <v>931</v>
      </c>
      <c r="D428" s="17" t="s">
        <v>250</v>
      </c>
      <c r="E428" s="17" t="s">
        <v>932</v>
      </c>
      <c r="F428">
        <v>6</v>
      </c>
      <c r="G428">
        <v>313</v>
      </c>
      <c r="H428">
        <v>422</v>
      </c>
      <c r="I428">
        <v>359</v>
      </c>
      <c r="J428">
        <v>35.299999999999997</v>
      </c>
    </row>
    <row r="429" spans="1:12" x14ac:dyDescent="0.35">
      <c r="A429">
        <v>428</v>
      </c>
      <c r="B429" s="17" t="s">
        <v>45</v>
      </c>
      <c r="C429" s="17" t="s">
        <v>933</v>
      </c>
      <c r="D429" s="17" t="s">
        <v>53</v>
      </c>
      <c r="E429" s="17" t="s">
        <v>934</v>
      </c>
      <c r="F429">
        <v>7</v>
      </c>
      <c r="G429">
        <v>274</v>
      </c>
      <c r="H429">
        <v>332</v>
      </c>
      <c r="I429">
        <v>303</v>
      </c>
      <c r="J429">
        <v>29</v>
      </c>
    </row>
    <row r="430" spans="1:12" x14ac:dyDescent="0.35">
      <c r="A430">
        <v>429</v>
      </c>
      <c r="B430" s="17" t="s">
        <v>45</v>
      </c>
      <c r="C430" s="17" t="s">
        <v>935</v>
      </c>
      <c r="D430" s="17" t="s">
        <v>181</v>
      </c>
      <c r="E430" s="17" t="s">
        <v>936</v>
      </c>
      <c r="F430">
        <v>6</v>
      </c>
      <c r="G430">
        <v>326</v>
      </c>
      <c r="H430">
        <v>341</v>
      </c>
      <c r="I430">
        <v>334.3</v>
      </c>
      <c r="J430">
        <v>6.2</v>
      </c>
    </row>
    <row r="431" spans="1:12" x14ac:dyDescent="0.35">
      <c r="A431">
        <v>430</v>
      </c>
      <c r="B431" s="17" t="s">
        <v>45</v>
      </c>
      <c r="C431" s="17" t="s">
        <v>937</v>
      </c>
      <c r="D431" s="17" t="s">
        <v>121</v>
      </c>
      <c r="E431" s="17" t="s">
        <v>938</v>
      </c>
      <c r="F431">
        <v>10</v>
      </c>
      <c r="G431">
        <v>247</v>
      </c>
      <c r="H431">
        <v>371</v>
      </c>
      <c r="I431">
        <v>309</v>
      </c>
      <c r="J431">
        <v>62</v>
      </c>
    </row>
    <row r="432" spans="1:12" x14ac:dyDescent="0.35">
      <c r="A432">
        <v>431</v>
      </c>
      <c r="B432" s="17" t="s">
        <v>45</v>
      </c>
      <c r="C432" s="17" t="s">
        <v>939</v>
      </c>
      <c r="D432" s="17" t="s">
        <v>89</v>
      </c>
      <c r="E432" s="17" t="s">
        <v>940</v>
      </c>
      <c r="F432">
        <v>12</v>
      </c>
      <c r="G432">
        <v>241</v>
      </c>
      <c r="H432">
        <v>410</v>
      </c>
      <c r="I432">
        <v>367.2</v>
      </c>
      <c r="J432">
        <v>31.5</v>
      </c>
    </row>
    <row r="433" spans="1:12" x14ac:dyDescent="0.35">
      <c r="A433">
        <v>432</v>
      </c>
      <c r="B433" s="17" t="s">
        <v>45</v>
      </c>
      <c r="C433" s="17" t="s">
        <v>941</v>
      </c>
      <c r="D433" s="17" t="s">
        <v>186</v>
      </c>
      <c r="E433" s="17" t="s">
        <v>942</v>
      </c>
      <c r="F433">
        <v>5</v>
      </c>
      <c r="G433">
        <v>264</v>
      </c>
      <c r="H433">
        <v>358</v>
      </c>
      <c r="I433">
        <v>311</v>
      </c>
      <c r="J433">
        <v>47</v>
      </c>
    </row>
    <row r="434" spans="1:12" x14ac:dyDescent="0.35">
      <c r="A434">
        <v>433</v>
      </c>
      <c r="B434" s="17" t="s">
        <v>45</v>
      </c>
      <c r="C434" s="17" t="s">
        <v>943</v>
      </c>
      <c r="D434" s="17" t="s">
        <v>533</v>
      </c>
      <c r="E434" s="17" t="s">
        <v>944</v>
      </c>
      <c r="G434">
        <v>312</v>
      </c>
      <c r="H434">
        <v>407</v>
      </c>
      <c r="I434">
        <v>355</v>
      </c>
      <c r="J434">
        <v>33.9</v>
      </c>
    </row>
    <row r="435" spans="1:12" x14ac:dyDescent="0.35">
      <c r="A435">
        <v>434</v>
      </c>
      <c r="B435" s="17" t="s">
        <v>45</v>
      </c>
      <c r="C435" s="17" t="s">
        <v>945</v>
      </c>
      <c r="D435" s="17" t="s">
        <v>250</v>
      </c>
      <c r="E435" s="17" t="s">
        <v>946</v>
      </c>
      <c r="F435">
        <v>6</v>
      </c>
      <c r="G435">
        <v>262</v>
      </c>
      <c r="H435">
        <v>361</v>
      </c>
      <c r="I435">
        <v>311.5</v>
      </c>
      <c r="J435">
        <v>49.5</v>
      </c>
      <c r="K435">
        <v>333</v>
      </c>
      <c r="L435">
        <v>-101</v>
      </c>
    </row>
    <row r="436" spans="1:12" x14ac:dyDescent="0.35">
      <c r="A436">
        <v>435</v>
      </c>
      <c r="B436" s="17" t="s">
        <v>45</v>
      </c>
      <c r="C436" s="17" t="s">
        <v>947</v>
      </c>
      <c r="D436" s="17" t="s">
        <v>101</v>
      </c>
      <c r="E436" s="17" t="s">
        <v>948</v>
      </c>
      <c r="F436">
        <v>6</v>
      </c>
      <c r="G436">
        <v>250</v>
      </c>
      <c r="H436">
        <v>374</v>
      </c>
      <c r="I436">
        <v>312</v>
      </c>
      <c r="J436">
        <v>62</v>
      </c>
    </row>
    <row r="437" spans="1:12" x14ac:dyDescent="0.35">
      <c r="A437">
        <v>436</v>
      </c>
      <c r="B437" s="17" t="s">
        <v>45</v>
      </c>
      <c r="C437" s="17" t="s">
        <v>949</v>
      </c>
      <c r="D437" s="17" t="s">
        <v>533</v>
      </c>
      <c r="E437" s="17" t="s">
        <v>950</v>
      </c>
      <c r="G437">
        <v>334</v>
      </c>
      <c r="H437">
        <v>402</v>
      </c>
      <c r="I437">
        <v>354.5</v>
      </c>
      <c r="J437">
        <v>27.8</v>
      </c>
      <c r="K437">
        <v>383</v>
      </c>
      <c r="L437">
        <v>-53</v>
      </c>
    </row>
    <row r="438" spans="1:12" x14ac:dyDescent="0.35">
      <c r="A438">
        <v>437</v>
      </c>
      <c r="B438" s="17" t="s">
        <v>45</v>
      </c>
      <c r="C438" s="17" t="s">
        <v>951</v>
      </c>
      <c r="D438" s="17" t="s">
        <v>50</v>
      </c>
      <c r="E438" s="17" t="s">
        <v>952</v>
      </c>
      <c r="F438">
        <v>8</v>
      </c>
      <c r="G438">
        <v>258</v>
      </c>
      <c r="H438">
        <v>370</v>
      </c>
      <c r="I438">
        <v>314</v>
      </c>
      <c r="J438">
        <v>56</v>
      </c>
    </row>
    <row r="439" spans="1:12" x14ac:dyDescent="0.35">
      <c r="A439">
        <v>438</v>
      </c>
      <c r="B439" s="17" t="s">
        <v>45</v>
      </c>
      <c r="C439" s="17" t="s">
        <v>953</v>
      </c>
      <c r="D439" s="17" t="s">
        <v>56</v>
      </c>
      <c r="E439" s="17" t="s">
        <v>954</v>
      </c>
      <c r="F439">
        <v>9</v>
      </c>
      <c r="G439">
        <v>319</v>
      </c>
      <c r="H439">
        <v>356</v>
      </c>
      <c r="I439">
        <v>342.7</v>
      </c>
      <c r="J439">
        <v>16.8</v>
      </c>
    </row>
    <row r="440" spans="1:12" x14ac:dyDescent="0.35">
      <c r="A440">
        <v>439</v>
      </c>
      <c r="B440" s="17" t="s">
        <v>45</v>
      </c>
      <c r="C440" s="17" t="s">
        <v>955</v>
      </c>
      <c r="D440" s="17" t="s">
        <v>110</v>
      </c>
      <c r="E440" s="17" t="s">
        <v>956</v>
      </c>
      <c r="F440">
        <v>6</v>
      </c>
      <c r="G440">
        <v>305</v>
      </c>
      <c r="H440">
        <v>338</v>
      </c>
      <c r="I440">
        <v>321.5</v>
      </c>
      <c r="J440">
        <v>16.5</v>
      </c>
    </row>
    <row r="441" spans="1:12" x14ac:dyDescent="0.35">
      <c r="A441">
        <v>440</v>
      </c>
      <c r="B441" s="17" t="s">
        <v>45</v>
      </c>
      <c r="C441" s="17" t="s">
        <v>957</v>
      </c>
      <c r="D441" s="17" t="s">
        <v>101</v>
      </c>
      <c r="E441" s="17" t="s">
        <v>958</v>
      </c>
      <c r="F441">
        <v>6</v>
      </c>
      <c r="G441">
        <v>263</v>
      </c>
      <c r="H441">
        <v>408</v>
      </c>
      <c r="I441">
        <v>367.4</v>
      </c>
      <c r="J441">
        <v>39.200000000000003</v>
      </c>
    </row>
    <row r="442" spans="1:12" x14ac:dyDescent="0.35">
      <c r="A442">
        <v>441</v>
      </c>
      <c r="B442" s="17" t="s">
        <v>45</v>
      </c>
      <c r="C442" s="17" t="s">
        <v>959</v>
      </c>
      <c r="D442" s="17" t="s">
        <v>533</v>
      </c>
      <c r="E442" s="17" t="s">
        <v>960</v>
      </c>
      <c r="G442">
        <v>281</v>
      </c>
      <c r="H442">
        <v>376</v>
      </c>
      <c r="I442">
        <v>328.5</v>
      </c>
      <c r="J442">
        <v>47.5</v>
      </c>
    </row>
    <row r="443" spans="1:12" x14ac:dyDescent="0.35">
      <c r="A443">
        <v>442</v>
      </c>
      <c r="B443" s="17" t="s">
        <v>45</v>
      </c>
      <c r="C443" s="17" t="s">
        <v>961</v>
      </c>
      <c r="D443" s="17" t="s">
        <v>186</v>
      </c>
      <c r="E443" s="17" t="s">
        <v>962</v>
      </c>
      <c r="F443">
        <v>5</v>
      </c>
      <c r="G443">
        <v>323</v>
      </c>
      <c r="H443">
        <v>423</v>
      </c>
      <c r="I443">
        <v>366</v>
      </c>
      <c r="J443">
        <v>42</v>
      </c>
    </row>
    <row r="444" spans="1:12" x14ac:dyDescent="0.35">
      <c r="A444">
        <v>443</v>
      </c>
      <c r="B444" s="17" t="s">
        <v>45</v>
      </c>
      <c r="C444" s="17" t="s">
        <v>963</v>
      </c>
      <c r="D444" s="17" t="s">
        <v>136</v>
      </c>
      <c r="E444" s="17" t="s">
        <v>964</v>
      </c>
      <c r="F444">
        <v>10</v>
      </c>
      <c r="G444">
        <v>363</v>
      </c>
      <c r="H444">
        <v>371</v>
      </c>
      <c r="I444">
        <v>367</v>
      </c>
      <c r="J444">
        <v>4</v>
      </c>
    </row>
    <row r="445" spans="1:12" x14ac:dyDescent="0.35">
      <c r="B445" s="17" t="s">
        <v>45</v>
      </c>
      <c r="C445" s="17" t="s">
        <v>45</v>
      </c>
      <c r="D445" s="17" t="s">
        <v>45</v>
      </c>
      <c r="E445" s="17" t="s">
        <v>45</v>
      </c>
    </row>
    <row r="446" spans="1:12" x14ac:dyDescent="0.35">
      <c r="B446" s="17" t="s">
        <v>45</v>
      </c>
      <c r="C446" s="17" t="s">
        <v>45</v>
      </c>
      <c r="D446" s="17" t="s">
        <v>45</v>
      </c>
      <c r="E446" s="17" t="s">
        <v>45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7BC1-C84E-44A7-A320-A427F2BF72A1}">
  <dimension ref="B1:AD77"/>
  <sheetViews>
    <sheetView topLeftCell="I1" workbookViewId="0">
      <selection activeCell="AB5" sqref="AB5"/>
    </sheetView>
  </sheetViews>
  <sheetFormatPr defaultRowHeight="14.5" x14ac:dyDescent="0.35"/>
  <cols>
    <col min="1" max="1" width="1.6328125" style="1" customWidth="1"/>
    <col min="2" max="2" width="3.26953125" style="1" bestFit="1" customWidth="1"/>
    <col min="3" max="3" width="19.7265625" style="1" bestFit="1" customWidth="1"/>
    <col min="4" max="4" width="4.36328125" style="1" bestFit="1" customWidth="1"/>
    <col min="5" max="5" width="6.90625" style="1" bestFit="1" customWidth="1"/>
    <col min="6" max="6" width="1.7265625" style="1" customWidth="1"/>
    <col min="7" max="7" width="3" style="1" bestFit="1" customWidth="1"/>
    <col min="8" max="8" width="21.26953125" style="1" bestFit="1" customWidth="1"/>
    <col min="9" max="9" width="4.36328125" style="1" bestFit="1" customWidth="1"/>
    <col min="10" max="10" width="6.90625" style="1" bestFit="1" customWidth="1"/>
    <col min="11" max="11" width="1.453125" style="1" customWidth="1"/>
    <col min="12" max="12" width="3.7265625" style="1" bestFit="1" customWidth="1"/>
    <col min="13" max="13" width="25.36328125" style="1" bestFit="1" customWidth="1"/>
    <col min="14" max="14" width="4.36328125" style="1" bestFit="1" customWidth="1"/>
    <col min="15" max="15" width="6.90625" style="1" bestFit="1" customWidth="1"/>
    <col min="16" max="16" width="1.7265625" style="1" customWidth="1"/>
    <col min="17" max="17" width="2.81640625" style="1" bestFit="1" customWidth="1"/>
    <col min="18" max="18" width="23" style="1" bestFit="1" customWidth="1"/>
    <col min="19" max="19" width="4.36328125" style="1" bestFit="1" customWidth="1"/>
    <col min="20" max="20" width="6.90625" style="1" bestFit="1" customWidth="1"/>
    <col min="21" max="21" width="1.54296875" style="1" customWidth="1"/>
    <col min="22" max="22" width="4" style="1" bestFit="1" customWidth="1"/>
    <col min="23" max="23" width="16.1796875" style="1" bestFit="1" customWidth="1"/>
    <col min="24" max="24" width="4.36328125" style="1" bestFit="1" customWidth="1"/>
    <col min="25" max="25" width="6.90625" style="1" bestFit="1" customWidth="1"/>
    <col min="26" max="26" width="1.90625" style="1" customWidth="1"/>
    <col min="27" max="27" width="2.81640625" style="1" bestFit="1" customWidth="1"/>
    <col min="28" max="28" width="20.453125" style="1" bestFit="1" customWidth="1"/>
    <col min="29" max="16384" width="8.7265625" style="1"/>
  </cols>
  <sheetData>
    <row r="1" spans="2:30" ht="10" customHeight="1" thickBot="1" x14ac:dyDescent="0.4"/>
    <row r="2" spans="2:30" s="27" customFormat="1" ht="29" x14ac:dyDescent="0.35">
      <c r="B2" s="28" t="s">
        <v>3</v>
      </c>
      <c r="C2" s="29" t="s">
        <v>966</v>
      </c>
      <c r="D2" s="29" t="s">
        <v>965</v>
      </c>
      <c r="E2" s="30" t="s">
        <v>968</v>
      </c>
      <c r="G2" s="28" t="s">
        <v>4</v>
      </c>
      <c r="H2" s="29" t="s">
        <v>966</v>
      </c>
      <c r="I2" s="29" t="s">
        <v>965</v>
      </c>
      <c r="J2" s="30" t="s">
        <v>968</v>
      </c>
      <c r="L2" s="28" t="s">
        <v>5</v>
      </c>
      <c r="M2" s="29" t="s">
        <v>966</v>
      </c>
      <c r="N2" s="29" t="s">
        <v>965</v>
      </c>
      <c r="O2" s="30" t="s">
        <v>968</v>
      </c>
      <c r="Q2" s="28" t="s">
        <v>7</v>
      </c>
      <c r="R2" s="29" t="s">
        <v>966</v>
      </c>
      <c r="S2" s="29" t="s">
        <v>965</v>
      </c>
      <c r="T2" s="30" t="s">
        <v>968</v>
      </c>
      <c r="V2" s="28" t="s">
        <v>8</v>
      </c>
      <c r="W2" s="29" t="s">
        <v>966</v>
      </c>
      <c r="X2" s="29" t="s">
        <v>965</v>
      </c>
      <c r="Y2" s="30" t="s">
        <v>968</v>
      </c>
      <c r="AA2" s="28" t="s">
        <v>9</v>
      </c>
      <c r="AB2" s="29" t="s">
        <v>966</v>
      </c>
      <c r="AC2" s="29" t="s">
        <v>965</v>
      </c>
      <c r="AD2" s="30" t="s">
        <v>968</v>
      </c>
    </row>
    <row r="3" spans="2:30" x14ac:dyDescent="0.35">
      <c r="B3" s="12">
        <v>1</v>
      </c>
      <c r="C3" s="20" t="s">
        <v>967</v>
      </c>
      <c r="D3" s="46">
        <f>IF(ISBLANK(C3),"",VLOOKUP(C3,'Default Rankings'!$H$3:$I$32,2,FALSE))</f>
        <v>37</v>
      </c>
      <c r="E3" s="47">
        <f>IF(ISBLANK(C3),"",INDEX('Default Rankings'!$G$3:$G77,MATCH(C3,'Default Rankings'!$H$3:$H$32,0),1))</f>
        <v>1</v>
      </c>
      <c r="G3" s="12">
        <v>1</v>
      </c>
      <c r="H3" s="20" t="s">
        <v>970</v>
      </c>
      <c r="I3" s="46">
        <f>IF(ISBLANK(H3),"",VLOOKUP(H3,'Default Rankings'!$L$3:$M$77,2,FALSE))</f>
        <v>1</v>
      </c>
      <c r="J3" s="47">
        <f>IF(ISBLANK(H3),"",INDEX('Default Rankings'!$K$3:$K77,MATCH(H3,'Default Rankings'!$L$3:$L$32,0),1))</f>
        <v>1</v>
      </c>
      <c r="L3" s="12">
        <v>1</v>
      </c>
      <c r="M3" s="20" t="s">
        <v>973</v>
      </c>
      <c r="N3" s="46">
        <f>IF(ISBLANK(M3),"",VLOOKUP(M3,'Default Rankings'!$P$3:$Q$77,2,FALSE))</f>
        <v>6</v>
      </c>
      <c r="O3" s="47">
        <f>IF(ISBLANK(M3),"",INDEX('Default Rankings'!$O$3:$O77,MATCH(M3,'Default Rankings'!$P$3:$P$32,0),1))</f>
        <v>1</v>
      </c>
      <c r="Q3" s="12">
        <v>1</v>
      </c>
      <c r="R3" s="20" t="s">
        <v>975</v>
      </c>
      <c r="S3" s="46">
        <f>IF(ISBLANK(R3),"",VLOOKUP(R3,'Default Rankings'!$T$3:$U$77,2,FALSE))</f>
        <v>15</v>
      </c>
      <c r="T3" s="47">
        <f>IF(ISBLANK(R3),"",INDEX('Default Rankings'!$S$3:$S77,MATCH(R3,'Default Rankings'!$T$3:$T$32,0),1))</f>
        <v>1</v>
      </c>
      <c r="V3" s="12">
        <v>1</v>
      </c>
      <c r="W3" s="20" t="s">
        <v>976</v>
      </c>
      <c r="X3" s="46">
        <f>IF(ISBLANK(W3),"",VLOOKUP(W3,'Default Rankings'!$X$3:$Y$77,2,FALSE))</f>
        <v>166</v>
      </c>
      <c r="Y3" s="47">
        <f>IF(ISBLANK(W3),"",INDEX('Default Rankings'!$W$3:$W77,MATCH(W3,'Default Rankings'!$X$3:$X$32,0),1))</f>
        <v>1</v>
      </c>
      <c r="AA3" s="12">
        <v>1</v>
      </c>
      <c r="AB3" s="20" t="s">
        <v>978</v>
      </c>
      <c r="AC3" s="46">
        <f>IF(ISBLANK(AB3),"",VLOOKUP(AB3,'Default Rankings'!$AB$3:$AC$77,2,FALSE))</f>
        <v>199</v>
      </c>
      <c r="AD3" s="47">
        <f>IF(ISBLANK(AB3),"",INDEX('Default Rankings'!$AA$3:$AA77,MATCH(AB3,'Default Rankings'!$AB$3:$AB$32,0),1))</f>
        <v>1</v>
      </c>
    </row>
    <row r="4" spans="2:30" x14ac:dyDescent="0.35">
      <c r="B4" s="12">
        <f>B3+1</f>
        <v>2</v>
      </c>
      <c r="C4" s="20" t="s">
        <v>969</v>
      </c>
      <c r="D4" s="46">
        <f>IF(ISBLANK(C4),"",VLOOKUP(C4,'Default Rankings'!H4:I33,2,FALSE))</f>
        <v>71</v>
      </c>
      <c r="E4" s="47">
        <f>IF(ISBLANK(C4),"",INDEX('Default Rankings'!$G$3:$G78,MATCH(C4,'Default Rankings'!$H$3:$H$32,0),1))</f>
        <v>6</v>
      </c>
      <c r="G4" s="12">
        <f>G3+1</f>
        <v>2</v>
      </c>
      <c r="H4" s="20" t="s">
        <v>971</v>
      </c>
      <c r="I4" s="46">
        <f>IF(ISBLANK(H4),"",VLOOKUP(H4,'Default Rankings'!$L$3:$M$77,2,FALSE))</f>
        <v>3</v>
      </c>
      <c r="J4" s="47">
        <f>IF(ISBLANK(H4),"",INDEX('Default Rankings'!$K$3:$K78,MATCH(H4,'Default Rankings'!$L$3:$L$32,0),1))</f>
        <v>3</v>
      </c>
      <c r="L4" s="12">
        <f>L3+1</f>
        <v>2</v>
      </c>
      <c r="M4" s="20" t="s">
        <v>974</v>
      </c>
      <c r="N4" s="46">
        <f>IF(ISBLANK(M4),"",VLOOKUP(M4,'Default Rankings'!$P$3:$Q$77,2,FALSE))</f>
        <v>7</v>
      </c>
      <c r="O4" s="47">
        <f>IF(ISBLANK(M4),"",INDEX('Default Rankings'!$O$3:$O78,MATCH(M4,'Default Rankings'!$P$3:$P$32,0),1))</f>
        <v>2</v>
      </c>
      <c r="Q4" s="12">
        <f>Q3+1</f>
        <v>2</v>
      </c>
      <c r="R4" s="20"/>
      <c r="S4" s="46" t="str">
        <f>IF(ISBLANK(R4),"",VLOOKUP(R4,'Default Rankings'!$T$3:$U$77,2,FALSE))</f>
        <v/>
      </c>
      <c r="T4" s="47" t="str">
        <f>IF(ISBLANK(R4),"",INDEX('Default Rankings'!$S$3:$S78,MATCH(R4,'Default Rankings'!$T$3:$T$32,0),1))</f>
        <v/>
      </c>
      <c r="V4" s="12">
        <f>V3+1</f>
        <v>2</v>
      </c>
      <c r="W4" s="20" t="s">
        <v>977</v>
      </c>
      <c r="X4" s="46">
        <f>IF(ISBLANK(W4),"",VLOOKUP(W4,'Default Rankings'!$X$3:$Y$77,2,FALSE))</f>
        <v>181</v>
      </c>
      <c r="Y4" s="47">
        <f>IF(ISBLANK(W4),"",INDEX('Default Rankings'!$W$3:$W78,MATCH(W4,'Default Rankings'!$X$3:$X$32,0),1))</f>
        <v>3</v>
      </c>
      <c r="AA4" s="12">
        <f>AA3+1</f>
        <v>2</v>
      </c>
      <c r="AB4" s="20" t="s">
        <v>979</v>
      </c>
      <c r="AC4" s="46">
        <f>IF(ISBLANK(AB4),"",VLOOKUP(AB4,'Default Rankings'!$AB$3:$AC$77,2,FALSE))</f>
        <v>205</v>
      </c>
      <c r="AD4" s="47">
        <f>IF(ISBLANK(AB4),"",INDEX('Default Rankings'!$AA$3:$AA78,MATCH(AB4,'Default Rankings'!$AB$3:$AB$32,0),1))</f>
        <v>2</v>
      </c>
    </row>
    <row r="5" spans="2:30" x14ac:dyDescent="0.35">
      <c r="B5" s="12">
        <f t="shared" ref="B5:B32" si="0">B4+1</f>
        <v>3</v>
      </c>
      <c r="C5" s="20"/>
      <c r="D5" s="46" t="str">
        <f>IF(ISBLANK(C5),"",VLOOKUP(C5,'Default Rankings'!H5:I34,2,FALSE))</f>
        <v/>
      </c>
      <c r="E5" s="47" t="str">
        <f>IF(ISBLANK(C5),"",INDEX('Default Rankings'!$G$3:$G79,MATCH(C5,'Default Rankings'!$H$3:$H$32,0),1))</f>
        <v/>
      </c>
      <c r="G5" s="12">
        <f t="shared" ref="G5:G68" si="1">G4+1</f>
        <v>3</v>
      </c>
      <c r="H5" s="20" t="s">
        <v>972</v>
      </c>
      <c r="I5" s="46">
        <f>IF(ISBLANK(H5),"",VLOOKUP(H5,'Default Rankings'!$L$3:$M$77,2,FALSE))</f>
        <v>9</v>
      </c>
      <c r="J5" s="47">
        <f>IF(ISBLANK(H5),"",INDEX('Default Rankings'!$K$3:$K79,MATCH(H5,'Default Rankings'!$L$3:$L$32,0),1))</f>
        <v>7</v>
      </c>
      <c r="L5" s="12">
        <f t="shared" ref="L5:L68" si="2">L4+1</f>
        <v>3</v>
      </c>
      <c r="M5" s="20"/>
      <c r="N5" s="46" t="str">
        <f>IF(ISBLANK(M5),"",VLOOKUP(M5,'Default Rankings'!$P$3:$Q$77,2,FALSE))</f>
        <v/>
      </c>
      <c r="O5" s="47" t="str">
        <f>IF(ISBLANK(M5),"",INDEX('Default Rankings'!$O$3:$O79,MATCH(M5,'Default Rankings'!$P$3:$P$32,0),1))</f>
        <v/>
      </c>
      <c r="Q5" s="12">
        <f t="shared" ref="Q5:Q32" si="3">Q4+1</f>
        <v>3</v>
      </c>
      <c r="R5" s="20"/>
      <c r="S5" s="46" t="str">
        <f>IF(ISBLANK(R5),"",VLOOKUP(R5,'Default Rankings'!$T$3:$U$77,2,FALSE))</f>
        <v/>
      </c>
      <c r="T5" s="47" t="str">
        <f>IF(ISBLANK(R5),"",INDEX('Default Rankings'!$S$3:$S79,MATCH(R5,'Default Rankings'!$T$3:$T$32,0),1))</f>
        <v/>
      </c>
      <c r="V5" s="12">
        <f t="shared" ref="V5:V22" si="4">V4+1</f>
        <v>3</v>
      </c>
      <c r="W5" s="20"/>
      <c r="X5" s="46" t="str">
        <f>IF(ISBLANK(W5),"",VLOOKUP(W5,'Default Rankings'!$X$3:$Y$77,2,FALSE))</f>
        <v/>
      </c>
      <c r="Y5" s="47" t="str">
        <f>IF(ISBLANK(W5),"",INDEX('Default Rankings'!$W$3:$W79,MATCH(W5,'Default Rankings'!$X$3:$X$32,0),1))</f>
        <v/>
      </c>
      <c r="AA5" s="12">
        <f t="shared" ref="AA5:AA22" si="5">AA4+1</f>
        <v>3</v>
      </c>
      <c r="AB5" s="20" t="s">
        <v>986</v>
      </c>
      <c r="AC5" s="46">
        <f>IF(ISBLANK(AB5),"",VLOOKUP(AB5,'Default Rankings'!$AB$3:$AC$77,2,FALSE))</f>
        <v>206</v>
      </c>
      <c r="AD5" s="47">
        <f>IF(ISBLANK(AB5),"",INDEX('Default Rankings'!$AA$3:$AA79,MATCH(AB5,'Default Rankings'!$AB$3:$AB$32,0),1))</f>
        <v>3</v>
      </c>
    </row>
    <row r="6" spans="2:30" x14ac:dyDescent="0.35">
      <c r="B6" s="12">
        <f t="shared" si="0"/>
        <v>4</v>
      </c>
      <c r="C6" s="20"/>
      <c r="D6" s="46" t="str">
        <f>IF(ISBLANK(C6),"",VLOOKUP(C6,'Default Rankings'!H6:I35,2,FALSE))</f>
        <v/>
      </c>
      <c r="E6" s="47" t="str">
        <f>IF(ISBLANK(C6),"",INDEX('Default Rankings'!$G$3:$G80,MATCH(C6,'Default Rankings'!$H$3:$H$32,0),1))</f>
        <v/>
      </c>
      <c r="G6" s="12">
        <f t="shared" si="1"/>
        <v>4</v>
      </c>
      <c r="H6" s="20"/>
      <c r="I6" s="46" t="str">
        <f>IF(ISBLANK(H6),"",VLOOKUP(H6,'Default Rankings'!$L$3:$M$77,2,FALSE))</f>
        <v/>
      </c>
      <c r="J6" s="47" t="str">
        <f>IF(ISBLANK(H6),"",INDEX('Default Rankings'!$K$3:$K80,MATCH(H6,'Default Rankings'!$L$3:$L$32,0),1))</f>
        <v/>
      </c>
      <c r="L6" s="12">
        <f t="shared" si="2"/>
        <v>4</v>
      </c>
      <c r="M6" s="20"/>
      <c r="N6" s="46" t="str">
        <f>IF(ISBLANK(M6),"",VLOOKUP(M6,'Default Rankings'!$P$3:$Q$77,2,FALSE))</f>
        <v/>
      </c>
      <c r="O6" s="47" t="str">
        <f>IF(ISBLANK(M6),"",INDEX('Default Rankings'!$O$3:$O80,MATCH(M6,'Default Rankings'!$P$3:$P$32,0),1))</f>
        <v/>
      </c>
      <c r="Q6" s="12">
        <f t="shared" si="3"/>
        <v>4</v>
      </c>
      <c r="R6" s="20"/>
      <c r="S6" s="46" t="str">
        <f>IF(ISBLANK(R6),"",VLOOKUP(R6,'Default Rankings'!$T$3:$U$77,2,FALSE))</f>
        <v/>
      </c>
      <c r="T6" s="47" t="str">
        <f>IF(ISBLANK(R6),"",INDEX('Default Rankings'!$S$3:$S80,MATCH(R6,'Default Rankings'!$T$3:$T$32,0),1))</f>
        <v/>
      </c>
      <c r="V6" s="12">
        <f t="shared" si="4"/>
        <v>4</v>
      </c>
      <c r="W6" s="20"/>
      <c r="X6" s="46" t="str">
        <f>IF(ISBLANK(W6),"",VLOOKUP(W6,'Default Rankings'!$X$3:$Y$77,2,FALSE))</f>
        <v/>
      </c>
      <c r="Y6" s="47" t="str">
        <f>IF(ISBLANK(W6),"",INDEX('Default Rankings'!$W$3:$W80,MATCH(W6,'Default Rankings'!$X$3:$X$32,0),1))</f>
        <v/>
      </c>
      <c r="AA6" s="12">
        <f t="shared" si="5"/>
        <v>4</v>
      </c>
      <c r="AB6" s="20"/>
      <c r="AC6" s="46" t="str">
        <f>IF(ISBLANK(AB6),"",VLOOKUP(AB6,'Default Rankings'!$AB$3:$AC$77,2,FALSE))</f>
        <v/>
      </c>
      <c r="AD6" s="47" t="str">
        <f>IF(ISBLANK(AB6),"",INDEX('Default Rankings'!$AA$3:$AA80,MATCH(AB6,'Default Rankings'!$AB$3:$AB$32,0),1))</f>
        <v/>
      </c>
    </row>
    <row r="7" spans="2:30" x14ac:dyDescent="0.35">
      <c r="B7" s="12">
        <f t="shared" si="0"/>
        <v>5</v>
      </c>
      <c r="C7" s="20"/>
      <c r="D7" s="46" t="str">
        <f>IF(ISBLANK(C7),"",VLOOKUP(C7,'Default Rankings'!H7:I36,2,FALSE))</f>
        <v/>
      </c>
      <c r="E7" s="47" t="str">
        <f>IF(ISBLANK(C7),"",INDEX('Default Rankings'!$G$3:$G81,MATCH(C7,'Default Rankings'!$H$3:$H$32,0),1))</f>
        <v/>
      </c>
      <c r="G7" s="12">
        <f t="shared" si="1"/>
        <v>5</v>
      </c>
      <c r="H7" s="20"/>
      <c r="I7" s="46" t="str">
        <f>IF(ISBLANK(H7),"",VLOOKUP(H7,'Default Rankings'!$L$3:$M$77,2,FALSE))</f>
        <v/>
      </c>
      <c r="J7" s="47" t="str">
        <f>IF(ISBLANK(H7),"",INDEX('Default Rankings'!$K$3:$K81,MATCH(H7,'Default Rankings'!$L$3:$L$32,0),1))</f>
        <v/>
      </c>
      <c r="L7" s="12">
        <f t="shared" si="2"/>
        <v>5</v>
      </c>
      <c r="M7" s="20"/>
      <c r="N7" s="46" t="str">
        <f>IF(ISBLANK(M7),"",VLOOKUP(M7,'Default Rankings'!$P$3:$Q$77,2,FALSE))</f>
        <v/>
      </c>
      <c r="O7" s="47" t="str">
        <f>IF(ISBLANK(M7),"",INDEX('Default Rankings'!$O$3:$O81,MATCH(M7,'Default Rankings'!$P$3:$P$32,0),1))</f>
        <v/>
      </c>
      <c r="Q7" s="12">
        <f t="shared" si="3"/>
        <v>5</v>
      </c>
      <c r="R7" s="20"/>
      <c r="S7" s="46" t="str">
        <f>IF(ISBLANK(R7),"",VLOOKUP(R7,'Default Rankings'!$T$3:$U$77,2,FALSE))</f>
        <v/>
      </c>
      <c r="T7" s="47" t="str">
        <f>IF(ISBLANK(R7),"",INDEX('Default Rankings'!$S$3:$S81,MATCH(R7,'Default Rankings'!$T$3:$T$32,0),1))</f>
        <v/>
      </c>
      <c r="V7" s="12">
        <f t="shared" si="4"/>
        <v>5</v>
      </c>
      <c r="W7" s="20"/>
      <c r="X7" s="46" t="str">
        <f>IF(ISBLANK(W7),"",VLOOKUP(W7,'Default Rankings'!$X$3:$Y$77,2,FALSE))</f>
        <v/>
      </c>
      <c r="Y7" s="47" t="str">
        <f>IF(ISBLANK(W7),"",INDEX('Default Rankings'!$W$3:$W81,MATCH(W7,'Default Rankings'!$X$3:$X$32,0),1))</f>
        <v/>
      </c>
      <c r="AA7" s="12">
        <f t="shared" si="5"/>
        <v>5</v>
      </c>
      <c r="AB7" s="20"/>
      <c r="AC7" s="46" t="str">
        <f>IF(ISBLANK(AB7),"",VLOOKUP(AB7,'Default Rankings'!$AB$3:$AC$77,2,FALSE))</f>
        <v/>
      </c>
      <c r="AD7" s="47" t="str">
        <f>IF(ISBLANK(AB7),"",INDEX('Default Rankings'!$AA$3:$AA81,MATCH(AB7,'Default Rankings'!$AB$3:$AB$32,0),1))</f>
        <v/>
      </c>
    </row>
    <row r="8" spans="2:30" x14ac:dyDescent="0.35">
      <c r="B8" s="12">
        <f t="shared" si="0"/>
        <v>6</v>
      </c>
      <c r="C8" s="20"/>
      <c r="D8" s="46" t="str">
        <f>IF(ISBLANK(C8),"",VLOOKUP(C8,'Default Rankings'!H8:I37,2,FALSE))</f>
        <v/>
      </c>
      <c r="E8" s="47" t="str">
        <f>IF(ISBLANK(C8),"",INDEX('Default Rankings'!$G$3:$G82,MATCH(C8,'Default Rankings'!$H$3:$H$32,0),1))</f>
        <v/>
      </c>
      <c r="G8" s="12">
        <f t="shared" si="1"/>
        <v>6</v>
      </c>
      <c r="H8" s="20"/>
      <c r="I8" s="46" t="str">
        <f>IF(ISBLANK(H8),"",VLOOKUP(H8,'Default Rankings'!$L$3:$M$77,2,FALSE))</f>
        <v/>
      </c>
      <c r="J8" s="47" t="str">
        <f>IF(ISBLANK(H8),"",INDEX('Default Rankings'!$K$3:$K82,MATCH(H8,'Default Rankings'!$L$3:$L$32,0),1))</f>
        <v/>
      </c>
      <c r="L8" s="12">
        <f t="shared" si="2"/>
        <v>6</v>
      </c>
      <c r="M8" s="20"/>
      <c r="N8" s="46" t="str">
        <f>IF(ISBLANK(M8),"",VLOOKUP(M8,'Default Rankings'!$P$3:$Q$77,2,FALSE))</f>
        <v/>
      </c>
      <c r="O8" s="47" t="str">
        <f>IF(ISBLANK(M8),"",INDEX('Default Rankings'!$O$3:$O82,MATCH(M8,'Default Rankings'!$P$3:$P$32,0),1))</f>
        <v/>
      </c>
      <c r="Q8" s="12">
        <f t="shared" si="3"/>
        <v>6</v>
      </c>
      <c r="R8" s="20"/>
      <c r="S8" s="46" t="str">
        <f>IF(ISBLANK(R8),"",VLOOKUP(R8,'Default Rankings'!$T$3:$U$77,2,FALSE))</f>
        <v/>
      </c>
      <c r="T8" s="47" t="str">
        <f>IF(ISBLANK(R8),"",INDEX('Default Rankings'!$S$3:$S82,MATCH(R8,'Default Rankings'!$T$3:$T$32,0),1))</f>
        <v/>
      </c>
      <c r="V8" s="12">
        <f t="shared" si="4"/>
        <v>6</v>
      </c>
      <c r="W8" s="20"/>
      <c r="X8" s="46" t="str">
        <f>IF(ISBLANK(W8),"",VLOOKUP(W8,'Default Rankings'!$X$3:$Y$77,2,FALSE))</f>
        <v/>
      </c>
      <c r="Y8" s="47" t="str">
        <f>IF(ISBLANK(W8),"",INDEX('Default Rankings'!$W$3:$W82,MATCH(W8,'Default Rankings'!$X$3:$X$32,0),1))</f>
        <v/>
      </c>
      <c r="AA8" s="12">
        <f t="shared" si="5"/>
        <v>6</v>
      </c>
      <c r="AB8" s="20"/>
      <c r="AC8" s="46" t="str">
        <f>IF(ISBLANK(AB8),"",VLOOKUP(AB8,'Default Rankings'!$AB$3:$AC$77,2,FALSE))</f>
        <v/>
      </c>
      <c r="AD8" s="47" t="str">
        <f>IF(ISBLANK(AB8),"",INDEX('Default Rankings'!$AA$3:$AA82,MATCH(AB8,'Default Rankings'!$AB$3:$AB$32,0),1))</f>
        <v/>
      </c>
    </row>
    <row r="9" spans="2:30" x14ac:dyDescent="0.35">
      <c r="B9" s="12">
        <f t="shared" si="0"/>
        <v>7</v>
      </c>
      <c r="C9" s="20"/>
      <c r="D9" s="46" t="str">
        <f>IF(ISBLANK(C9),"",VLOOKUP(C9,'Default Rankings'!H9:I38,2,FALSE))</f>
        <v/>
      </c>
      <c r="E9" s="47" t="str">
        <f>IF(ISBLANK(C9),"",INDEX('Default Rankings'!$G$3:$G83,MATCH(C9,'Default Rankings'!$H$3:$H$32,0),1))</f>
        <v/>
      </c>
      <c r="G9" s="12">
        <f t="shared" si="1"/>
        <v>7</v>
      </c>
      <c r="H9" s="20"/>
      <c r="I9" s="46" t="str">
        <f>IF(ISBLANK(H9),"",VLOOKUP(H9,'Default Rankings'!$L$3:$M$77,2,FALSE))</f>
        <v/>
      </c>
      <c r="J9" s="47" t="str">
        <f>IF(ISBLANK(H9),"",INDEX('Default Rankings'!$K$3:$K83,MATCH(H9,'Default Rankings'!$L$3:$L$32,0),1))</f>
        <v/>
      </c>
      <c r="L9" s="12">
        <f t="shared" si="2"/>
        <v>7</v>
      </c>
      <c r="M9" s="20"/>
      <c r="N9" s="46" t="str">
        <f>IF(ISBLANK(M9),"",VLOOKUP(M9,'Default Rankings'!$P$3:$Q$77,2,FALSE))</f>
        <v/>
      </c>
      <c r="O9" s="47" t="str">
        <f>IF(ISBLANK(M9),"",INDEX('Default Rankings'!$O$3:$O83,MATCH(M9,'Default Rankings'!$P$3:$P$32,0),1))</f>
        <v/>
      </c>
      <c r="Q9" s="12">
        <f t="shared" si="3"/>
        <v>7</v>
      </c>
      <c r="R9" s="20"/>
      <c r="S9" s="46" t="str">
        <f>IF(ISBLANK(R9),"",VLOOKUP(R9,'Default Rankings'!$T$3:$U$77,2,FALSE))</f>
        <v/>
      </c>
      <c r="T9" s="47" t="str">
        <f>IF(ISBLANK(R9),"",INDEX('Default Rankings'!$S$3:$S83,MATCH(R9,'Default Rankings'!$T$3:$T$32,0),1))</f>
        <v/>
      </c>
      <c r="V9" s="12">
        <f t="shared" si="4"/>
        <v>7</v>
      </c>
      <c r="W9" s="20"/>
      <c r="X9" s="46" t="str">
        <f>IF(ISBLANK(W9),"",VLOOKUP(W9,'Default Rankings'!$X$3:$Y$77,2,FALSE))</f>
        <v/>
      </c>
      <c r="Y9" s="47" t="str">
        <f>IF(ISBLANK(W9),"",INDEX('Default Rankings'!$W$3:$W83,MATCH(W9,'Default Rankings'!$X$3:$X$32,0),1))</f>
        <v/>
      </c>
      <c r="AA9" s="12">
        <f t="shared" si="5"/>
        <v>7</v>
      </c>
      <c r="AB9" s="20"/>
      <c r="AC9" s="46" t="str">
        <f>IF(ISBLANK(AB9),"",VLOOKUP(AB9,'Default Rankings'!$AB$3:$AC$77,2,FALSE))</f>
        <v/>
      </c>
      <c r="AD9" s="47" t="str">
        <f>IF(ISBLANK(AB9),"",INDEX('Default Rankings'!$AA$3:$AA83,MATCH(AB9,'Default Rankings'!$AB$3:$AB$32,0),1))</f>
        <v/>
      </c>
    </row>
    <row r="10" spans="2:30" x14ac:dyDescent="0.35">
      <c r="B10" s="12">
        <f t="shared" si="0"/>
        <v>8</v>
      </c>
      <c r="C10" s="20"/>
      <c r="D10" s="46" t="str">
        <f>IF(ISBLANK(C10),"",VLOOKUP(C10,'Default Rankings'!H10:I39,2,FALSE))</f>
        <v/>
      </c>
      <c r="E10" s="47" t="str">
        <f>IF(ISBLANK(C10),"",INDEX('Default Rankings'!$G$3:$G84,MATCH(C10,'Default Rankings'!$H$3:$H$32,0),1))</f>
        <v/>
      </c>
      <c r="G10" s="12">
        <f t="shared" si="1"/>
        <v>8</v>
      </c>
      <c r="H10" s="20"/>
      <c r="I10" s="46" t="str">
        <f>IF(ISBLANK(H10),"",VLOOKUP(H10,'Default Rankings'!$L$3:$M$77,2,FALSE))</f>
        <v/>
      </c>
      <c r="J10" s="47" t="str">
        <f>IF(ISBLANK(H10),"",INDEX('Default Rankings'!$K$3:$K84,MATCH(H10,'Default Rankings'!$L$3:$L$32,0),1))</f>
        <v/>
      </c>
      <c r="L10" s="12">
        <f t="shared" si="2"/>
        <v>8</v>
      </c>
      <c r="M10" s="20"/>
      <c r="N10" s="46" t="str">
        <f>IF(ISBLANK(M10),"",VLOOKUP(M10,'Default Rankings'!$P$3:$Q$77,2,FALSE))</f>
        <v/>
      </c>
      <c r="O10" s="47" t="str">
        <f>IF(ISBLANK(M10),"",INDEX('Default Rankings'!$O$3:$O84,MATCH(M10,'Default Rankings'!$P$3:$P$32,0),1))</f>
        <v/>
      </c>
      <c r="Q10" s="12">
        <f t="shared" si="3"/>
        <v>8</v>
      </c>
      <c r="R10" s="20"/>
      <c r="S10" s="46" t="str">
        <f>IF(ISBLANK(R10),"",VLOOKUP(R10,'Default Rankings'!$T$3:$U$77,2,FALSE))</f>
        <v/>
      </c>
      <c r="T10" s="47" t="str">
        <f>IF(ISBLANK(R10),"",INDEX('Default Rankings'!$S$3:$S84,MATCH(R10,'Default Rankings'!$T$3:$T$32,0),1))</f>
        <v/>
      </c>
      <c r="V10" s="12">
        <f t="shared" si="4"/>
        <v>8</v>
      </c>
      <c r="W10" s="20"/>
      <c r="X10" s="46" t="str">
        <f>IF(ISBLANK(W10),"",VLOOKUP(W10,'Default Rankings'!$X$3:$Y$77,2,FALSE))</f>
        <v/>
      </c>
      <c r="Y10" s="47" t="str">
        <f>IF(ISBLANK(W10),"",INDEX('Default Rankings'!$W$3:$W84,MATCH(W10,'Default Rankings'!$X$3:$X$32,0),1))</f>
        <v/>
      </c>
      <c r="AA10" s="12">
        <f t="shared" si="5"/>
        <v>8</v>
      </c>
      <c r="AB10" s="20"/>
      <c r="AC10" s="46" t="str">
        <f>IF(ISBLANK(AB10),"",VLOOKUP(AB10,'Default Rankings'!$AB$3:$AC$77,2,FALSE))</f>
        <v/>
      </c>
      <c r="AD10" s="47" t="str">
        <f>IF(ISBLANK(AB10),"",INDEX('Default Rankings'!$AA$3:$AA84,MATCH(AB10,'Default Rankings'!$AB$3:$AB$32,0),1))</f>
        <v/>
      </c>
    </row>
    <row r="11" spans="2:30" x14ac:dyDescent="0.35">
      <c r="B11" s="12">
        <f t="shared" si="0"/>
        <v>9</v>
      </c>
      <c r="C11" s="20"/>
      <c r="D11" s="46" t="str">
        <f>IF(ISBLANK(C11),"",VLOOKUP(C11,'Default Rankings'!H11:I40,2,FALSE))</f>
        <v/>
      </c>
      <c r="E11" s="47" t="str">
        <f>IF(ISBLANK(C11),"",INDEX('Default Rankings'!$G$3:$G85,MATCH(C11,'Default Rankings'!$H$3:$H$32,0),1))</f>
        <v/>
      </c>
      <c r="G11" s="12">
        <f t="shared" si="1"/>
        <v>9</v>
      </c>
      <c r="H11" s="20"/>
      <c r="I11" s="46" t="str">
        <f>IF(ISBLANK(H11),"",VLOOKUP(H11,'Default Rankings'!$L$3:$M$77,2,FALSE))</f>
        <v/>
      </c>
      <c r="J11" s="47" t="str">
        <f>IF(ISBLANK(H11),"",INDEX('Default Rankings'!$K$3:$K85,MATCH(H11,'Default Rankings'!$L$3:$L$32,0),1))</f>
        <v/>
      </c>
      <c r="L11" s="12">
        <f t="shared" si="2"/>
        <v>9</v>
      </c>
      <c r="M11" s="20"/>
      <c r="N11" s="46" t="str">
        <f>IF(ISBLANK(M11),"",VLOOKUP(M11,'Default Rankings'!$P$3:$Q$77,2,FALSE))</f>
        <v/>
      </c>
      <c r="O11" s="47" t="str">
        <f>IF(ISBLANK(M11),"",INDEX('Default Rankings'!$O$3:$O85,MATCH(M11,'Default Rankings'!$P$3:$P$32,0),1))</f>
        <v/>
      </c>
      <c r="Q11" s="12">
        <f t="shared" si="3"/>
        <v>9</v>
      </c>
      <c r="R11" s="20"/>
      <c r="S11" s="46" t="str">
        <f>IF(ISBLANK(R11),"",VLOOKUP(R11,'Default Rankings'!$T$3:$U$77,2,FALSE))</f>
        <v/>
      </c>
      <c r="T11" s="47" t="str">
        <f>IF(ISBLANK(R11),"",INDEX('Default Rankings'!$S$3:$S85,MATCH(R11,'Default Rankings'!$T$3:$T$32,0),1))</f>
        <v/>
      </c>
      <c r="V11" s="12">
        <f t="shared" si="4"/>
        <v>9</v>
      </c>
      <c r="W11" s="20"/>
      <c r="X11" s="46" t="str">
        <f>IF(ISBLANK(W11),"",VLOOKUP(W11,'Default Rankings'!$X$3:$Y$77,2,FALSE))</f>
        <v/>
      </c>
      <c r="Y11" s="47" t="str">
        <f>IF(ISBLANK(W11),"",INDEX('Default Rankings'!$W$3:$W85,MATCH(W11,'Default Rankings'!$X$3:$X$32,0),1))</f>
        <v/>
      </c>
      <c r="AA11" s="12">
        <f t="shared" si="5"/>
        <v>9</v>
      </c>
      <c r="AB11" s="20"/>
      <c r="AC11" s="46" t="str">
        <f>IF(ISBLANK(AB11),"",VLOOKUP(AB11,'Default Rankings'!$AB$3:$AC$77,2,FALSE))</f>
        <v/>
      </c>
      <c r="AD11" s="47" t="str">
        <f>IF(ISBLANK(AB11),"",INDEX('Default Rankings'!$AA$3:$AA85,MATCH(AB11,'Default Rankings'!$AB$3:$AB$32,0),1))</f>
        <v/>
      </c>
    </row>
    <row r="12" spans="2:30" x14ac:dyDescent="0.35">
      <c r="B12" s="12">
        <f t="shared" si="0"/>
        <v>10</v>
      </c>
      <c r="C12" s="20"/>
      <c r="D12" s="46" t="str">
        <f>IF(ISBLANK(C12),"",VLOOKUP(C12,'Default Rankings'!H12:I41,2,FALSE))</f>
        <v/>
      </c>
      <c r="E12" s="47" t="str">
        <f>IF(ISBLANK(C12),"",INDEX('Default Rankings'!$G$3:$G86,MATCH(C12,'Default Rankings'!$H$3:$H$32,0),1))</f>
        <v/>
      </c>
      <c r="G12" s="12">
        <f t="shared" si="1"/>
        <v>10</v>
      </c>
      <c r="H12" s="20"/>
      <c r="I12" s="46" t="str">
        <f>IF(ISBLANK(H12),"",VLOOKUP(H12,'Default Rankings'!$L$3:$M$77,2,FALSE))</f>
        <v/>
      </c>
      <c r="J12" s="47" t="str">
        <f>IF(ISBLANK(H12),"",INDEX('Default Rankings'!$K$3:$K86,MATCH(H12,'Default Rankings'!$L$3:$L$32,0),1))</f>
        <v/>
      </c>
      <c r="L12" s="12">
        <f t="shared" si="2"/>
        <v>10</v>
      </c>
      <c r="M12" s="20"/>
      <c r="N12" s="46" t="str">
        <f>IF(ISBLANK(M12),"",VLOOKUP(M12,'Default Rankings'!$P$3:$Q$77,2,FALSE))</f>
        <v/>
      </c>
      <c r="O12" s="47" t="str">
        <f>IF(ISBLANK(M12),"",INDEX('Default Rankings'!$O$3:$O86,MATCH(M12,'Default Rankings'!$P$3:$P$32,0),1))</f>
        <v/>
      </c>
      <c r="Q12" s="12">
        <f t="shared" si="3"/>
        <v>10</v>
      </c>
      <c r="R12" s="20"/>
      <c r="S12" s="46" t="str">
        <f>IF(ISBLANK(R12),"",VLOOKUP(R12,'Default Rankings'!$T$3:$U$77,2,FALSE))</f>
        <v/>
      </c>
      <c r="T12" s="47" t="str">
        <f>IF(ISBLANK(R12),"",INDEX('Default Rankings'!$S$3:$S86,MATCH(R12,'Default Rankings'!$T$3:$T$32,0),1))</f>
        <v/>
      </c>
      <c r="V12" s="12">
        <f t="shared" si="4"/>
        <v>10</v>
      </c>
      <c r="W12" s="20"/>
      <c r="X12" s="46" t="str">
        <f>IF(ISBLANK(W12),"",VLOOKUP(W12,'Default Rankings'!$X$3:$Y$77,2,FALSE))</f>
        <v/>
      </c>
      <c r="Y12" s="47" t="str">
        <f>IF(ISBLANK(W12),"",INDEX('Default Rankings'!$W$3:$W86,MATCH(W12,'Default Rankings'!$X$3:$X$32,0),1))</f>
        <v/>
      </c>
      <c r="AA12" s="12">
        <f t="shared" si="5"/>
        <v>10</v>
      </c>
      <c r="AB12" s="20"/>
      <c r="AC12" s="46" t="str">
        <f>IF(ISBLANK(AB12),"",VLOOKUP(AB12,'Default Rankings'!$AB$3:$AC$77,2,FALSE))</f>
        <v/>
      </c>
      <c r="AD12" s="47" t="str">
        <f>IF(ISBLANK(AB12),"",INDEX('Default Rankings'!$AA$3:$AA86,MATCH(AB12,'Default Rankings'!$AB$3:$AB$32,0),1))</f>
        <v/>
      </c>
    </row>
    <row r="13" spans="2:30" x14ac:dyDescent="0.35">
      <c r="B13" s="12">
        <f t="shared" si="0"/>
        <v>11</v>
      </c>
      <c r="C13" s="20"/>
      <c r="D13" s="46" t="str">
        <f>IF(ISBLANK(C13),"",VLOOKUP(C13,'Default Rankings'!H13:I42,2,FALSE))</f>
        <v/>
      </c>
      <c r="E13" s="47" t="str">
        <f>IF(ISBLANK(C13),"",INDEX('Default Rankings'!$G$3:$G87,MATCH(C13,'Default Rankings'!$H$3:$H$32,0),1))</f>
        <v/>
      </c>
      <c r="G13" s="12">
        <f t="shared" si="1"/>
        <v>11</v>
      </c>
      <c r="H13" s="20"/>
      <c r="I13" s="46" t="str">
        <f>IF(ISBLANK(H13),"",VLOOKUP(H13,'Default Rankings'!$L$3:$M$77,2,FALSE))</f>
        <v/>
      </c>
      <c r="J13" s="47" t="str">
        <f>IF(ISBLANK(H13),"",INDEX('Default Rankings'!$K$3:$K87,MATCH(H13,'Default Rankings'!$L$3:$L$32,0),1))</f>
        <v/>
      </c>
      <c r="L13" s="12">
        <f t="shared" si="2"/>
        <v>11</v>
      </c>
      <c r="M13" s="20"/>
      <c r="N13" s="46" t="str">
        <f>IF(ISBLANK(M13),"",VLOOKUP(M13,'Default Rankings'!$P$3:$Q$77,2,FALSE))</f>
        <v/>
      </c>
      <c r="O13" s="47" t="str">
        <f>IF(ISBLANK(M13),"",INDEX('Default Rankings'!$O$3:$O87,MATCH(M13,'Default Rankings'!$P$3:$P$32,0),1))</f>
        <v/>
      </c>
      <c r="Q13" s="12">
        <f t="shared" si="3"/>
        <v>11</v>
      </c>
      <c r="R13" s="20"/>
      <c r="S13" s="46" t="str">
        <f>IF(ISBLANK(R13),"",VLOOKUP(R13,'Default Rankings'!$T$3:$U$77,2,FALSE))</f>
        <v/>
      </c>
      <c r="T13" s="47" t="str">
        <f>IF(ISBLANK(R13),"",INDEX('Default Rankings'!$S$3:$S87,MATCH(R13,'Default Rankings'!$T$3:$T$32,0),1))</f>
        <v/>
      </c>
      <c r="V13" s="12">
        <f t="shared" si="4"/>
        <v>11</v>
      </c>
      <c r="W13" s="20"/>
      <c r="X13" s="46" t="str">
        <f>IF(ISBLANK(W13),"",VLOOKUP(W13,'Default Rankings'!$X$3:$Y$77,2,FALSE))</f>
        <v/>
      </c>
      <c r="Y13" s="47" t="str">
        <f>IF(ISBLANK(W13),"",INDEX('Default Rankings'!$W$3:$W87,MATCH(W13,'Default Rankings'!$X$3:$X$32,0),1))</f>
        <v/>
      </c>
      <c r="AA13" s="12">
        <f t="shared" si="5"/>
        <v>11</v>
      </c>
      <c r="AB13" s="20"/>
      <c r="AC13" s="46" t="str">
        <f>IF(ISBLANK(AB13),"",VLOOKUP(AB13,'Default Rankings'!$AB$3:$AC$77,2,FALSE))</f>
        <v/>
      </c>
      <c r="AD13" s="47" t="str">
        <f>IF(ISBLANK(AB13),"",INDEX('Default Rankings'!$AA$3:$AA87,MATCH(AB13,'Default Rankings'!$AB$3:$AB$32,0),1))</f>
        <v/>
      </c>
    </row>
    <row r="14" spans="2:30" x14ac:dyDescent="0.35">
      <c r="B14" s="12">
        <f t="shared" si="0"/>
        <v>12</v>
      </c>
      <c r="C14" s="20"/>
      <c r="D14" s="46" t="str">
        <f>IF(ISBLANK(C14),"",VLOOKUP(C14,'Default Rankings'!H14:I43,2,FALSE))</f>
        <v/>
      </c>
      <c r="E14" s="47" t="str">
        <f>IF(ISBLANK(C14),"",INDEX('Default Rankings'!$G$3:$G88,MATCH(C14,'Default Rankings'!$H$3:$H$32,0),1))</f>
        <v/>
      </c>
      <c r="G14" s="12">
        <f t="shared" si="1"/>
        <v>12</v>
      </c>
      <c r="H14" s="20"/>
      <c r="I14" s="46" t="str">
        <f>IF(ISBLANK(H14),"",VLOOKUP(H14,'Default Rankings'!$L$3:$M$77,2,FALSE))</f>
        <v/>
      </c>
      <c r="J14" s="47" t="str">
        <f>IF(ISBLANK(H14),"",INDEX('Default Rankings'!$K$3:$K88,MATCH(H14,'Default Rankings'!$L$3:$L$32,0),1))</f>
        <v/>
      </c>
      <c r="L14" s="12">
        <f t="shared" si="2"/>
        <v>12</v>
      </c>
      <c r="M14" s="20"/>
      <c r="N14" s="46" t="str">
        <f>IF(ISBLANK(M14),"",VLOOKUP(M14,'Default Rankings'!$P$3:$Q$77,2,FALSE))</f>
        <v/>
      </c>
      <c r="O14" s="47" t="str">
        <f>IF(ISBLANK(M14),"",INDEX('Default Rankings'!$O$3:$O88,MATCH(M14,'Default Rankings'!$P$3:$P$32,0),1))</f>
        <v/>
      </c>
      <c r="Q14" s="12">
        <f t="shared" si="3"/>
        <v>12</v>
      </c>
      <c r="R14" s="20"/>
      <c r="S14" s="46" t="str">
        <f>IF(ISBLANK(R14),"",VLOOKUP(R14,'Default Rankings'!$T$3:$U$77,2,FALSE))</f>
        <v/>
      </c>
      <c r="T14" s="47" t="str">
        <f>IF(ISBLANK(R14),"",INDEX('Default Rankings'!$S$3:$S88,MATCH(R14,'Default Rankings'!$T$3:$T$32,0),1))</f>
        <v/>
      </c>
      <c r="V14" s="12">
        <f t="shared" si="4"/>
        <v>12</v>
      </c>
      <c r="W14" s="20"/>
      <c r="X14" s="46" t="str">
        <f>IF(ISBLANK(W14),"",VLOOKUP(W14,'Default Rankings'!$X$3:$Y$77,2,FALSE))</f>
        <v/>
      </c>
      <c r="Y14" s="47" t="str">
        <f>IF(ISBLANK(W14),"",INDEX('Default Rankings'!$W$3:$W88,MATCH(W14,'Default Rankings'!$X$3:$X$32,0),1))</f>
        <v/>
      </c>
      <c r="AA14" s="12">
        <f t="shared" si="5"/>
        <v>12</v>
      </c>
      <c r="AB14" s="20"/>
      <c r="AC14" s="46" t="str">
        <f>IF(ISBLANK(AB14),"",VLOOKUP(AB14,'Default Rankings'!$AB$3:$AC$77,2,FALSE))</f>
        <v/>
      </c>
      <c r="AD14" s="47" t="str">
        <f>IF(ISBLANK(AB14),"",INDEX('Default Rankings'!$AA$3:$AA88,MATCH(AB14,'Default Rankings'!$AB$3:$AB$32,0),1))</f>
        <v/>
      </c>
    </row>
    <row r="15" spans="2:30" x14ac:dyDescent="0.35">
      <c r="B15" s="12">
        <f t="shared" si="0"/>
        <v>13</v>
      </c>
      <c r="C15" s="20"/>
      <c r="D15" s="46" t="str">
        <f>IF(ISBLANK(C15),"",VLOOKUP(C15,'Default Rankings'!H15:I44,2,FALSE))</f>
        <v/>
      </c>
      <c r="E15" s="47" t="str">
        <f>IF(ISBLANK(C15),"",INDEX('Default Rankings'!$G$3:$G89,MATCH(C15,'Default Rankings'!$H$3:$H$32,0),1))</f>
        <v/>
      </c>
      <c r="G15" s="12">
        <f t="shared" si="1"/>
        <v>13</v>
      </c>
      <c r="H15" s="20"/>
      <c r="I15" s="46" t="str">
        <f>IF(ISBLANK(H15),"",VLOOKUP(H15,'Default Rankings'!$L$3:$M$77,2,FALSE))</f>
        <v/>
      </c>
      <c r="J15" s="47" t="str">
        <f>IF(ISBLANK(H15),"",INDEX('Default Rankings'!$K$3:$K89,MATCH(H15,'Default Rankings'!$L$3:$L$32,0),1))</f>
        <v/>
      </c>
      <c r="L15" s="12">
        <f t="shared" si="2"/>
        <v>13</v>
      </c>
      <c r="M15" s="20"/>
      <c r="N15" s="46" t="str">
        <f>IF(ISBLANK(M15),"",VLOOKUP(M15,'Default Rankings'!$P$3:$Q$77,2,FALSE))</f>
        <v/>
      </c>
      <c r="O15" s="47" t="str">
        <f>IF(ISBLANK(M15),"",INDEX('Default Rankings'!$O$3:$O89,MATCH(M15,'Default Rankings'!$P$3:$P$32,0),1))</f>
        <v/>
      </c>
      <c r="Q15" s="12">
        <f t="shared" si="3"/>
        <v>13</v>
      </c>
      <c r="R15" s="20"/>
      <c r="S15" s="46" t="str">
        <f>IF(ISBLANK(R15),"",VLOOKUP(R15,'Default Rankings'!$T$3:$U$77,2,FALSE))</f>
        <v/>
      </c>
      <c r="T15" s="47" t="str">
        <f>IF(ISBLANK(R15),"",INDEX('Default Rankings'!$S$3:$S89,MATCH(R15,'Default Rankings'!$T$3:$T$32,0),1))</f>
        <v/>
      </c>
      <c r="V15" s="12">
        <f t="shared" si="4"/>
        <v>13</v>
      </c>
      <c r="W15" s="20"/>
      <c r="X15" s="46" t="str">
        <f>IF(ISBLANK(W15),"",VLOOKUP(W15,'Default Rankings'!$X$3:$Y$77,2,FALSE))</f>
        <v/>
      </c>
      <c r="Y15" s="47" t="str">
        <f>IF(ISBLANK(W15),"",INDEX('Default Rankings'!$W$3:$W89,MATCH(W15,'Default Rankings'!$X$3:$X$32,0),1))</f>
        <v/>
      </c>
      <c r="AA15" s="12">
        <f t="shared" si="5"/>
        <v>13</v>
      </c>
      <c r="AB15" s="20"/>
      <c r="AC15" s="46" t="str">
        <f>IF(ISBLANK(AB15),"",VLOOKUP(AB15,'Default Rankings'!$AB$3:$AC$77,2,FALSE))</f>
        <v/>
      </c>
      <c r="AD15" s="47" t="str">
        <f>IF(ISBLANK(AB15),"",INDEX('Default Rankings'!$AA$3:$AA89,MATCH(AB15,'Default Rankings'!$AB$3:$AB$32,0),1))</f>
        <v/>
      </c>
    </row>
    <row r="16" spans="2:30" x14ac:dyDescent="0.35">
      <c r="B16" s="12">
        <f t="shared" si="0"/>
        <v>14</v>
      </c>
      <c r="C16" s="20"/>
      <c r="D16" s="46" t="str">
        <f>IF(ISBLANK(C16),"",VLOOKUP(C16,'Default Rankings'!H16:I45,2,FALSE))</f>
        <v/>
      </c>
      <c r="E16" s="47" t="str">
        <f>IF(ISBLANK(C16),"",INDEX('Default Rankings'!$G$3:$G90,MATCH(C16,'Default Rankings'!$H$3:$H$32,0),1))</f>
        <v/>
      </c>
      <c r="G16" s="12">
        <f t="shared" si="1"/>
        <v>14</v>
      </c>
      <c r="H16" s="20"/>
      <c r="I16" s="46" t="str">
        <f>IF(ISBLANK(H16),"",VLOOKUP(H16,'Default Rankings'!$L$3:$M$77,2,FALSE))</f>
        <v/>
      </c>
      <c r="J16" s="47" t="str">
        <f>IF(ISBLANK(H16),"",INDEX('Default Rankings'!$K$3:$K90,MATCH(H16,'Default Rankings'!$L$3:$L$32,0),1))</f>
        <v/>
      </c>
      <c r="L16" s="12">
        <f t="shared" si="2"/>
        <v>14</v>
      </c>
      <c r="M16" s="20"/>
      <c r="N16" s="46" t="str">
        <f>IF(ISBLANK(M16),"",VLOOKUP(M16,'Default Rankings'!$P$3:$Q$77,2,FALSE))</f>
        <v/>
      </c>
      <c r="O16" s="47" t="str">
        <f>IF(ISBLANK(M16),"",INDEX('Default Rankings'!$O$3:$O90,MATCH(M16,'Default Rankings'!$P$3:$P$32,0),1))</f>
        <v/>
      </c>
      <c r="Q16" s="12">
        <f t="shared" si="3"/>
        <v>14</v>
      </c>
      <c r="R16" s="20"/>
      <c r="S16" s="46" t="str">
        <f>IF(ISBLANK(R16),"",VLOOKUP(R16,'Default Rankings'!$T$3:$U$77,2,FALSE))</f>
        <v/>
      </c>
      <c r="T16" s="47" t="str">
        <f>IF(ISBLANK(R16),"",INDEX('Default Rankings'!$S$3:$S90,MATCH(R16,'Default Rankings'!$T$3:$T$32,0),1))</f>
        <v/>
      </c>
      <c r="V16" s="12">
        <f t="shared" si="4"/>
        <v>14</v>
      </c>
      <c r="W16" s="20"/>
      <c r="X16" s="46" t="str">
        <f>IF(ISBLANK(W16),"",VLOOKUP(W16,'Default Rankings'!$X$3:$Y$77,2,FALSE))</f>
        <v/>
      </c>
      <c r="Y16" s="47" t="str">
        <f>IF(ISBLANK(W16),"",INDEX('Default Rankings'!$W$3:$W90,MATCH(W16,'Default Rankings'!$X$3:$X$32,0),1))</f>
        <v/>
      </c>
      <c r="AA16" s="12">
        <f t="shared" si="5"/>
        <v>14</v>
      </c>
      <c r="AB16" s="20"/>
      <c r="AC16" s="46" t="str">
        <f>IF(ISBLANK(AB16),"",VLOOKUP(AB16,'Default Rankings'!$AB$3:$AC$77,2,FALSE))</f>
        <v/>
      </c>
      <c r="AD16" s="47" t="str">
        <f>IF(ISBLANK(AB16),"",INDEX('Default Rankings'!$AA$3:$AA90,MATCH(AB16,'Default Rankings'!$AB$3:$AB$32,0),1))</f>
        <v/>
      </c>
    </row>
    <row r="17" spans="2:30" x14ac:dyDescent="0.35">
      <c r="B17" s="12">
        <f t="shared" si="0"/>
        <v>15</v>
      </c>
      <c r="C17" s="20"/>
      <c r="D17" s="46" t="str">
        <f>IF(ISBLANK(C17),"",VLOOKUP(C17,'Default Rankings'!H17:I46,2,FALSE))</f>
        <v/>
      </c>
      <c r="E17" s="47" t="str">
        <f>IF(ISBLANK(C17),"",INDEX('Default Rankings'!$G$3:$G91,MATCH(C17,'Default Rankings'!$H$3:$H$32,0),1))</f>
        <v/>
      </c>
      <c r="G17" s="12">
        <f t="shared" si="1"/>
        <v>15</v>
      </c>
      <c r="H17" s="20"/>
      <c r="I17" s="46" t="str">
        <f>IF(ISBLANK(H17),"",VLOOKUP(H17,'Default Rankings'!$L$3:$M$77,2,FALSE))</f>
        <v/>
      </c>
      <c r="J17" s="47" t="str">
        <f>IF(ISBLANK(H17),"",INDEX('Default Rankings'!$K$3:$K91,MATCH(H17,'Default Rankings'!$L$3:$L$32,0),1))</f>
        <v/>
      </c>
      <c r="L17" s="12">
        <f t="shared" si="2"/>
        <v>15</v>
      </c>
      <c r="M17" s="20"/>
      <c r="N17" s="46" t="str">
        <f>IF(ISBLANK(M17),"",VLOOKUP(M17,'Default Rankings'!$P$3:$Q$77,2,FALSE))</f>
        <v/>
      </c>
      <c r="O17" s="47" t="str">
        <f>IF(ISBLANK(M17),"",INDEX('Default Rankings'!$O$3:$O91,MATCH(M17,'Default Rankings'!$P$3:$P$32,0),1))</f>
        <v/>
      </c>
      <c r="Q17" s="12">
        <f t="shared" si="3"/>
        <v>15</v>
      </c>
      <c r="R17" s="20"/>
      <c r="S17" s="46" t="str">
        <f>IF(ISBLANK(R17),"",VLOOKUP(R17,'Default Rankings'!$T$3:$U$77,2,FALSE))</f>
        <v/>
      </c>
      <c r="T17" s="47" t="str">
        <f>IF(ISBLANK(R17),"",INDEX('Default Rankings'!$S$3:$S91,MATCH(R17,'Default Rankings'!$T$3:$T$32,0),1))</f>
        <v/>
      </c>
      <c r="V17" s="12">
        <f t="shared" si="4"/>
        <v>15</v>
      </c>
      <c r="W17" s="20"/>
      <c r="X17" s="46" t="str">
        <f>IF(ISBLANK(W17),"",VLOOKUP(W17,'Default Rankings'!$X$3:$Y$77,2,FALSE))</f>
        <v/>
      </c>
      <c r="Y17" s="47" t="str">
        <f>IF(ISBLANK(W17),"",INDEX('Default Rankings'!$W$3:$W91,MATCH(W17,'Default Rankings'!$X$3:$X$32,0),1))</f>
        <v/>
      </c>
      <c r="AA17" s="12">
        <f t="shared" si="5"/>
        <v>15</v>
      </c>
      <c r="AB17" s="20"/>
      <c r="AC17" s="46" t="str">
        <f>IF(ISBLANK(AB17),"",VLOOKUP(AB17,'Default Rankings'!$AB$3:$AC$77,2,FALSE))</f>
        <v/>
      </c>
      <c r="AD17" s="47" t="str">
        <f>IF(ISBLANK(AB17),"",INDEX('Default Rankings'!$AA$3:$AA91,MATCH(AB17,'Default Rankings'!$AB$3:$AB$32,0),1))</f>
        <v/>
      </c>
    </row>
    <row r="18" spans="2:30" x14ac:dyDescent="0.35">
      <c r="B18" s="12">
        <f t="shared" si="0"/>
        <v>16</v>
      </c>
      <c r="C18" s="20"/>
      <c r="D18" s="46" t="str">
        <f>IF(ISBLANK(C18),"",VLOOKUP(C18,'Default Rankings'!H18:I47,2,FALSE))</f>
        <v/>
      </c>
      <c r="E18" s="47" t="str">
        <f>IF(ISBLANK(C18),"",INDEX('Default Rankings'!$G$3:$G92,MATCH(C18,'Default Rankings'!$H$3:$H$32,0),1))</f>
        <v/>
      </c>
      <c r="G18" s="12">
        <f t="shared" si="1"/>
        <v>16</v>
      </c>
      <c r="H18" s="20"/>
      <c r="I18" s="46" t="str">
        <f>IF(ISBLANK(H18),"",VLOOKUP(H18,'Default Rankings'!$L$3:$M$77,2,FALSE))</f>
        <v/>
      </c>
      <c r="J18" s="47" t="str">
        <f>IF(ISBLANK(H18),"",INDEX('Default Rankings'!$K$3:$K92,MATCH(H18,'Default Rankings'!$L$3:$L$32,0),1))</f>
        <v/>
      </c>
      <c r="L18" s="12">
        <f t="shared" si="2"/>
        <v>16</v>
      </c>
      <c r="M18" s="20"/>
      <c r="N18" s="46" t="str">
        <f>IF(ISBLANK(M18),"",VLOOKUP(M18,'Default Rankings'!$P$3:$Q$77,2,FALSE))</f>
        <v/>
      </c>
      <c r="O18" s="47" t="str">
        <f>IF(ISBLANK(M18),"",INDEX('Default Rankings'!$O$3:$O92,MATCH(M18,'Default Rankings'!$P$3:$P$32,0),1))</f>
        <v/>
      </c>
      <c r="Q18" s="12">
        <f t="shared" si="3"/>
        <v>16</v>
      </c>
      <c r="R18" s="20"/>
      <c r="S18" s="46" t="str">
        <f>IF(ISBLANK(R18),"",VLOOKUP(R18,'Default Rankings'!$T$3:$U$77,2,FALSE))</f>
        <v/>
      </c>
      <c r="T18" s="47" t="str">
        <f>IF(ISBLANK(R18),"",INDEX('Default Rankings'!$S$3:$S92,MATCH(R18,'Default Rankings'!$T$3:$T$32,0),1))</f>
        <v/>
      </c>
      <c r="V18" s="12">
        <f t="shared" si="4"/>
        <v>16</v>
      </c>
      <c r="W18" s="20"/>
      <c r="X18" s="46" t="str">
        <f>IF(ISBLANK(W18),"",VLOOKUP(W18,'Default Rankings'!$X$3:$Y$77,2,FALSE))</f>
        <v/>
      </c>
      <c r="Y18" s="47" t="str">
        <f>IF(ISBLANK(W18),"",INDEX('Default Rankings'!$W$3:$W92,MATCH(W18,'Default Rankings'!$X$3:$X$32,0),1))</f>
        <v/>
      </c>
      <c r="AA18" s="12">
        <f t="shared" si="5"/>
        <v>16</v>
      </c>
      <c r="AB18" s="20"/>
      <c r="AC18" s="46" t="str">
        <f>IF(ISBLANK(AB18),"",VLOOKUP(AB18,'Default Rankings'!$AB$3:$AC$77,2,FALSE))</f>
        <v/>
      </c>
      <c r="AD18" s="47" t="str">
        <f>IF(ISBLANK(AB18),"",INDEX('Default Rankings'!$AA$3:$AA92,MATCH(AB18,'Default Rankings'!$AB$3:$AB$32,0),1))</f>
        <v/>
      </c>
    </row>
    <row r="19" spans="2:30" x14ac:dyDescent="0.35">
      <c r="B19" s="12">
        <f t="shared" si="0"/>
        <v>17</v>
      </c>
      <c r="C19" s="20"/>
      <c r="D19" s="46" t="str">
        <f>IF(ISBLANK(C19),"",VLOOKUP(C19,'Default Rankings'!H19:I48,2,FALSE))</f>
        <v/>
      </c>
      <c r="E19" s="47" t="str">
        <f>IF(ISBLANK(C19),"",INDEX('Default Rankings'!$G$3:$G93,MATCH(C19,'Default Rankings'!$H$3:$H$32,0),1))</f>
        <v/>
      </c>
      <c r="G19" s="12">
        <f t="shared" si="1"/>
        <v>17</v>
      </c>
      <c r="H19" s="20"/>
      <c r="I19" s="46" t="str">
        <f>IF(ISBLANK(H19),"",VLOOKUP(H19,'Default Rankings'!$L$3:$M$77,2,FALSE))</f>
        <v/>
      </c>
      <c r="J19" s="47" t="str">
        <f>IF(ISBLANK(H19),"",INDEX('Default Rankings'!$K$3:$K93,MATCH(H19,'Default Rankings'!$L$3:$L$32,0),1))</f>
        <v/>
      </c>
      <c r="L19" s="12">
        <f t="shared" si="2"/>
        <v>17</v>
      </c>
      <c r="M19" s="20"/>
      <c r="N19" s="46" t="str">
        <f>IF(ISBLANK(M19),"",VLOOKUP(M19,'Default Rankings'!$P$3:$Q$77,2,FALSE))</f>
        <v/>
      </c>
      <c r="O19" s="47" t="str">
        <f>IF(ISBLANK(M19),"",INDEX('Default Rankings'!$O$3:$O93,MATCH(M19,'Default Rankings'!$P$3:$P$32,0),1))</f>
        <v/>
      </c>
      <c r="Q19" s="12">
        <f t="shared" si="3"/>
        <v>17</v>
      </c>
      <c r="R19" s="20"/>
      <c r="S19" s="46" t="str">
        <f>IF(ISBLANK(R19),"",VLOOKUP(R19,'Default Rankings'!$T$3:$U$77,2,FALSE))</f>
        <v/>
      </c>
      <c r="T19" s="47" t="str">
        <f>IF(ISBLANK(R19),"",INDEX('Default Rankings'!$S$3:$S93,MATCH(R19,'Default Rankings'!$T$3:$T$32,0),1))</f>
        <v/>
      </c>
      <c r="V19" s="12">
        <f t="shared" si="4"/>
        <v>17</v>
      </c>
      <c r="W19" s="20"/>
      <c r="X19" s="46" t="str">
        <f>IF(ISBLANK(W19),"",VLOOKUP(W19,'Default Rankings'!$X$3:$Y$77,2,FALSE))</f>
        <v/>
      </c>
      <c r="Y19" s="47" t="str">
        <f>IF(ISBLANK(W19),"",INDEX('Default Rankings'!$W$3:$W93,MATCH(W19,'Default Rankings'!$X$3:$X$32,0),1))</f>
        <v/>
      </c>
      <c r="AA19" s="12">
        <f t="shared" si="5"/>
        <v>17</v>
      </c>
      <c r="AB19" s="20"/>
      <c r="AC19" s="46" t="str">
        <f>IF(ISBLANK(AB19),"",VLOOKUP(AB19,'Default Rankings'!$AB$3:$AC$77,2,FALSE))</f>
        <v/>
      </c>
      <c r="AD19" s="47" t="str">
        <f>IF(ISBLANK(AB19),"",INDEX('Default Rankings'!$AA$3:$AA93,MATCH(AB19,'Default Rankings'!$AB$3:$AB$32,0),1))</f>
        <v/>
      </c>
    </row>
    <row r="20" spans="2:30" x14ac:dyDescent="0.35">
      <c r="B20" s="12">
        <f t="shared" si="0"/>
        <v>18</v>
      </c>
      <c r="C20" s="20"/>
      <c r="D20" s="46" t="str">
        <f>IF(ISBLANK(C20),"",VLOOKUP(C20,'Default Rankings'!H20:I49,2,FALSE))</f>
        <v/>
      </c>
      <c r="E20" s="47" t="str">
        <f>IF(ISBLANK(C20),"",INDEX('Default Rankings'!$G$3:$G94,MATCH(C20,'Default Rankings'!$H$3:$H$32,0),1))</f>
        <v/>
      </c>
      <c r="G20" s="12">
        <f t="shared" si="1"/>
        <v>18</v>
      </c>
      <c r="H20" s="20"/>
      <c r="I20" s="46" t="str">
        <f>IF(ISBLANK(H20),"",VLOOKUP(H20,'Default Rankings'!$L$3:$M$77,2,FALSE))</f>
        <v/>
      </c>
      <c r="J20" s="47" t="str">
        <f>IF(ISBLANK(H20),"",INDEX('Default Rankings'!$K$3:$K94,MATCH(H20,'Default Rankings'!$L$3:$L$32,0),1))</f>
        <v/>
      </c>
      <c r="L20" s="12">
        <f t="shared" si="2"/>
        <v>18</v>
      </c>
      <c r="M20" s="20"/>
      <c r="N20" s="46" t="str">
        <f>IF(ISBLANK(M20),"",VLOOKUP(M20,'Default Rankings'!$P$3:$Q$77,2,FALSE))</f>
        <v/>
      </c>
      <c r="O20" s="47" t="str">
        <f>IF(ISBLANK(M20),"",INDEX('Default Rankings'!$O$3:$O94,MATCH(M20,'Default Rankings'!$P$3:$P$32,0),1))</f>
        <v/>
      </c>
      <c r="Q20" s="12">
        <f t="shared" si="3"/>
        <v>18</v>
      </c>
      <c r="R20" s="20"/>
      <c r="S20" s="46" t="str">
        <f>IF(ISBLANK(R20),"",VLOOKUP(R20,'Default Rankings'!$T$3:$U$77,2,FALSE))</f>
        <v/>
      </c>
      <c r="T20" s="47" t="str">
        <f>IF(ISBLANK(R20),"",INDEX('Default Rankings'!$S$3:$S94,MATCH(R20,'Default Rankings'!$T$3:$T$32,0),1))</f>
        <v/>
      </c>
      <c r="V20" s="12">
        <f t="shared" si="4"/>
        <v>18</v>
      </c>
      <c r="W20" s="20"/>
      <c r="X20" s="46" t="str">
        <f>IF(ISBLANK(W20),"",VLOOKUP(W20,'Default Rankings'!$X$3:$Y$77,2,FALSE))</f>
        <v/>
      </c>
      <c r="Y20" s="47" t="str">
        <f>IF(ISBLANK(W20),"",INDEX('Default Rankings'!$W$3:$W94,MATCH(W20,'Default Rankings'!$X$3:$X$32,0),1))</f>
        <v/>
      </c>
      <c r="AA20" s="12">
        <f t="shared" si="5"/>
        <v>18</v>
      </c>
      <c r="AB20" s="20"/>
      <c r="AC20" s="46" t="str">
        <f>IF(ISBLANK(AB20),"",VLOOKUP(AB20,'Default Rankings'!$AB$3:$AC$77,2,FALSE))</f>
        <v/>
      </c>
      <c r="AD20" s="47" t="str">
        <f>IF(ISBLANK(AB20),"",INDEX('Default Rankings'!$AA$3:$AA94,MATCH(AB20,'Default Rankings'!$AB$3:$AB$32,0),1))</f>
        <v/>
      </c>
    </row>
    <row r="21" spans="2:30" x14ac:dyDescent="0.35">
      <c r="B21" s="12">
        <f t="shared" si="0"/>
        <v>19</v>
      </c>
      <c r="C21" s="20"/>
      <c r="D21" s="46" t="str">
        <f>IF(ISBLANK(C21),"",VLOOKUP(C21,'Default Rankings'!H21:I50,2,FALSE))</f>
        <v/>
      </c>
      <c r="E21" s="47" t="str">
        <f>IF(ISBLANK(C21),"",INDEX('Default Rankings'!$G$3:$G95,MATCH(C21,'Default Rankings'!$H$3:$H$32,0),1))</f>
        <v/>
      </c>
      <c r="G21" s="12">
        <f t="shared" si="1"/>
        <v>19</v>
      </c>
      <c r="H21" s="20"/>
      <c r="I21" s="46" t="str">
        <f>IF(ISBLANK(H21),"",VLOOKUP(H21,'Default Rankings'!$L$3:$M$77,2,FALSE))</f>
        <v/>
      </c>
      <c r="J21" s="47" t="str">
        <f>IF(ISBLANK(H21),"",INDEX('Default Rankings'!$K$3:$K95,MATCH(H21,'Default Rankings'!$L$3:$L$32,0),1))</f>
        <v/>
      </c>
      <c r="L21" s="12">
        <f t="shared" si="2"/>
        <v>19</v>
      </c>
      <c r="M21" s="20"/>
      <c r="N21" s="46" t="str">
        <f>IF(ISBLANK(M21),"",VLOOKUP(M21,'Default Rankings'!$P$3:$Q$77,2,FALSE))</f>
        <v/>
      </c>
      <c r="O21" s="47" t="str">
        <f>IF(ISBLANK(M21),"",INDEX('Default Rankings'!$O$3:$O95,MATCH(M21,'Default Rankings'!$P$3:$P$32,0),1))</f>
        <v/>
      </c>
      <c r="Q21" s="12">
        <f t="shared" si="3"/>
        <v>19</v>
      </c>
      <c r="R21" s="20"/>
      <c r="S21" s="46" t="str">
        <f>IF(ISBLANK(R21),"",VLOOKUP(R21,'Default Rankings'!$T$3:$U$77,2,FALSE))</f>
        <v/>
      </c>
      <c r="T21" s="47" t="str">
        <f>IF(ISBLANK(R21),"",INDEX('Default Rankings'!$S$3:$S95,MATCH(R21,'Default Rankings'!$T$3:$T$32,0),1))</f>
        <v/>
      </c>
      <c r="V21" s="12">
        <f t="shared" si="4"/>
        <v>19</v>
      </c>
      <c r="W21" s="20"/>
      <c r="X21" s="46" t="str">
        <f>IF(ISBLANK(W21),"",VLOOKUP(W21,'Default Rankings'!$X$3:$Y$77,2,FALSE))</f>
        <v/>
      </c>
      <c r="Y21" s="47" t="str">
        <f>IF(ISBLANK(W21),"",INDEX('Default Rankings'!$W$3:$W95,MATCH(W21,'Default Rankings'!$X$3:$X$32,0),1))</f>
        <v/>
      </c>
      <c r="AA21" s="12">
        <f t="shared" si="5"/>
        <v>19</v>
      </c>
      <c r="AB21" s="20"/>
      <c r="AC21" s="46" t="str">
        <f>IF(ISBLANK(AB21),"",VLOOKUP(AB21,'Default Rankings'!$AB$3:$AC$77,2,FALSE))</f>
        <v/>
      </c>
      <c r="AD21" s="47" t="str">
        <f>IF(ISBLANK(AB21),"",INDEX('Default Rankings'!$AA$3:$AA95,MATCH(AB21,'Default Rankings'!$AB$3:$AB$32,0),1))</f>
        <v/>
      </c>
    </row>
    <row r="22" spans="2:30" ht="15" thickBot="1" x14ac:dyDescent="0.4">
      <c r="B22" s="12">
        <f t="shared" si="0"/>
        <v>20</v>
      </c>
      <c r="C22" s="20"/>
      <c r="D22" s="46" t="str">
        <f>IF(ISBLANK(C22),"",VLOOKUP(C22,'Default Rankings'!H22:I51,2,FALSE))</f>
        <v/>
      </c>
      <c r="E22" s="47" t="str">
        <f>IF(ISBLANK(C22),"",INDEX('Default Rankings'!$G$3:$G96,MATCH(C22,'Default Rankings'!$H$3:$H$32,0),1))</f>
        <v/>
      </c>
      <c r="G22" s="12">
        <f t="shared" si="1"/>
        <v>20</v>
      </c>
      <c r="H22" s="20"/>
      <c r="I22" s="46" t="str">
        <f>IF(ISBLANK(H22),"",VLOOKUP(H22,'Default Rankings'!$L$3:$M$77,2,FALSE))</f>
        <v/>
      </c>
      <c r="J22" s="47" t="str">
        <f>IF(ISBLANK(H22),"",INDEX('Default Rankings'!$K$3:$K96,MATCH(H22,'Default Rankings'!$L$3:$L$32,0),1))</f>
        <v/>
      </c>
      <c r="L22" s="12">
        <f t="shared" si="2"/>
        <v>20</v>
      </c>
      <c r="M22" s="20"/>
      <c r="N22" s="46" t="str">
        <f>IF(ISBLANK(M22),"",VLOOKUP(M22,'Default Rankings'!$P$3:$Q$77,2,FALSE))</f>
        <v/>
      </c>
      <c r="O22" s="47" t="str">
        <f>IF(ISBLANK(M22),"",INDEX('Default Rankings'!$O$3:$O96,MATCH(M22,'Default Rankings'!$P$3:$P$32,0),1))</f>
        <v/>
      </c>
      <c r="Q22" s="12">
        <f t="shared" si="3"/>
        <v>20</v>
      </c>
      <c r="R22" s="20"/>
      <c r="S22" s="46" t="str">
        <f>IF(ISBLANK(R22),"",VLOOKUP(R22,'Default Rankings'!$T$3:$U$77,2,FALSE))</f>
        <v/>
      </c>
      <c r="T22" s="47" t="str">
        <f>IF(ISBLANK(R22),"",INDEX('Default Rankings'!$S$3:$S96,MATCH(R22,'Default Rankings'!$T$3:$T$32,0),1))</f>
        <v/>
      </c>
      <c r="V22" s="13">
        <f t="shared" si="4"/>
        <v>20</v>
      </c>
      <c r="W22" s="21"/>
      <c r="X22" s="48" t="str">
        <f>IF(ISBLANK(W22),"",VLOOKUP(W22,'Default Rankings'!$X$3:$Y$77,2,FALSE))</f>
        <v/>
      </c>
      <c r="Y22" s="49" t="str">
        <f>IF(ISBLANK(W22),"",INDEX('Default Rankings'!$W$3:$W96,MATCH(W22,'Default Rankings'!$X$3:$X$32,0),1))</f>
        <v/>
      </c>
      <c r="AA22" s="13">
        <f t="shared" si="5"/>
        <v>20</v>
      </c>
      <c r="AB22" s="21"/>
      <c r="AC22" s="48" t="str">
        <f>IF(ISBLANK(AB22),"",VLOOKUP(AB22,'Default Rankings'!$AB$3:$AC$77,2,FALSE))</f>
        <v/>
      </c>
      <c r="AD22" s="49" t="str">
        <f>IF(ISBLANK(AB22),"",INDEX('Default Rankings'!$AA$3:$AA96,MATCH(AB22,'Default Rankings'!$AB$3:$AB$32,0),1))</f>
        <v/>
      </c>
    </row>
    <row r="23" spans="2:30" x14ac:dyDescent="0.35">
      <c r="B23" s="12">
        <f t="shared" si="0"/>
        <v>21</v>
      </c>
      <c r="C23" s="20"/>
      <c r="D23" s="46" t="str">
        <f>IF(ISBLANK(C23),"",VLOOKUP(C23,'Default Rankings'!H23:I52,2,FALSE))</f>
        <v/>
      </c>
      <c r="E23" s="47" t="str">
        <f>IF(ISBLANK(C23),"",INDEX('Default Rankings'!$G$3:$G97,MATCH(C23,'Default Rankings'!$H$3:$H$32,0),1))</f>
        <v/>
      </c>
      <c r="G23" s="12">
        <f t="shared" si="1"/>
        <v>21</v>
      </c>
      <c r="H23" s="20"/>
      <c r="I23" s="46" t="str">
        <f>IF(ISBLANK(H23),"",VLOOKUP(H23,'Default Rankings'!$L$3:$M$77,2,FALSE))</f>
        <v/>
      </c>
      <c r="J23" s="47" t="str">
        <f>IF(ISBLANK(H23),"",INDEX('Default Rankings'!$K$3:$K97,MATCH(H23,'Default Rankings'!$L$3:$L$32,0),1))</f>
        <v/>
      </c>
      <c r="L23" s="12">
        <f t="shared" si="2"/>
        <v>21</v>
      </c>
      <c r="M23" s="20"/>
      <c r="N23" s="46" t="str">
        <f>IF(ISBLANK(M23),"",VLOOKUP(M23,'Default Rankings'!$P$3:$Q$77,2,FALSE))</f>
        <v/>
      </c>
      <c r="O23" s="47" t="str">
        <f>IF(ISBLANK(M23),"",INDEX('Default Rankings'!$O$3:$O97,MATCH(M23,'Default Rankings'!$P$3:$P$32,0),1))</f>
        <v/>
      </c>
      <c r="Q23" s="12">
        <f t="shared" si="3"/>
        <v>21</v>
      </c>
      <c r="R23" s="20"/>
      <c r="S23" s="46" t="str">
        <f>IF(ISBLANK(R23),"",VLOOKUP(R23,'Default Rankings'!$T$3:$U$77,2,FALSE))</f>
        <v/>
      </c>
      <c r="T23" s="47" t="str">
        <f>IF(ISBLANK(R23),"",INDEX('Default Rankings'!$S$3:$S97,MATCH(R23,'Default Rankings'!$T$3:$T$32,0),1))</f>
        <v/>
      </c>
    </row>
    <row r="24" spans="2:30" x14ac:dyDescent="0.35">
      <c r="B24" s="12">
        <f t="shared" si="0"/>
        <v>22</v>
      </c>
      <c r="C24" s="20"/>
      <c r="D24" s="46" t="str">
        <f>IF(ISBLANK(C24),"",VLOOKUP(C24,'Default Rankings'!H24:I53,2,FALSE))</f>
        <v/>
      </c>
      <c r="E24" s="47" t="str">
        <f>IF(ISBLANK(C24),"",INDEX('Default Rankings'!$G$3:$G98,MATCH(C24,'Default Rankings'!$H$3:$H$32,0),1))</f>
        <v/>
      </c>
      <c r="G24" s="12">
        <f t="shared" si="1"/>
        <v>22</v>
      </c>
      <c r="H24" s="20"/>
      <c r="I24" s="46" t="str">
        <f>IF(ISBLANK(H24),"",VLOOKUP(H24,'Default Rankings'!$L$3:$M$77,2,FALSE))</f>
        <v/>
      </c>
      <c r="J24" s="47" t="str">
        <f>IF(ISBLANK(H24),"",INDEX('Default Rankings'!$K$3:$K98,MATCH(H24,'Default Rankings'!$L$3:$L$32,0),1))</f>
        <v/>
      </c>
      <c r="L24" s="12">
        <f t="shared" si="2"/>
        <v>22</v>
      </c>
      <c r="M24" s="20"/>
      <c r="N24" s="46" t="str">
        <f>IF(ISBLANK(M24),"",VLOOKUP(M24,'Default Rankings'!$P$3:$Q$77,2,FALSE))</f>
        <v/>
      </c>
      <c r="O24" s="47" t="str">
        <f>IF(ISBLANK(M24),"",INDEX('Default Rankings'!$O$3:$O98,MATCH(M24,'Default Rankings'!$P$3:$P$32,0),1))</f>
        <v/>
      </c>
      <c r="Q24" s="12">
        <f t="shared" si="3"/>
        <v>22</v>
      </c>
      <c r="R24" s="20"/>
      <c r="S24" s="46" t="str">
        <f>IF(ISBLANK(R24),"",VLOOKUP(R24,'Default Rankings'!$T$3:$U$77,2,FALSE))</f>
        <v/>
      </c>
      <c r="T24" s="47" t="str">
        <f>IF(ISBLANK(R24),"",INDEX('Default Rankings'!$S$3:$S98,MATCH(R24,'Default Rankings'!$T$3:$T$32,0),1))</f>
        <v/>
      </c>
    </row>
    <row r="25" spans="2:30" x14ac:dyDescent="0.35">
      <c r="B25" s="12">
        <f t="shared" si="0"/>
        <v>23</v>
      </c>
      <c r="C25" s="20"/>
      <c r="D25" s="46" t="str">
        <f>IF(ISBLANK(C25),"",VLOOKUP(C25,'Default Rankings'!H25:I54,2,FALSE))</f>
        <v/>
      </c>
      <c r="E25" s="47" t="str">
        <f>IF(ISBLANK(C25),"",INDEX('Default Rankings'!$G$3:$G99,MATCH(C25,'Default Rankings'!$H$3:$H$32,0),1))</f>
        <v/>
      </c>
      <c r="G25" s="12">
        <f t="shared" si="1"/>
        <v>23</v>
      </c>
      <c r="H25" s="20"/>
      <c r="I25" s="46" t="str">
        <f>IF(ISBLANK(H25),"",VLOOKUP(H25,'Default Rankings'!$L$3:$M$77,2,FALSE))</f>
        <v/>
      </c>
      <c r="J25" s="47" t="str">
        <f>IF(ISBLANK(H25),"",INDEX('Default Rankings'!$K$3:$K99,MATCH(H25,'Default Rankings'!$L$3:$L$32,0),1))</f>
        <v/>
      </c>
      <c r="L25" s="12">
        <f t="shared" si="2"/>
        <v>23</v>
      </c>
      <c r="M25" s="20"/>
      <c r="N25" s="46" t="str">
        <f>IF(ISBLANK(M25),"",VLOOKUP(M25,'Default Rankings'!$P$3:$Q$77,2,FALSE))</f>
        <v/>
      </c>
      <c r="O25" s="47" t="str">
        <f>IF(ISBLANK(M25),"",INDEX('Default Rankings'!$O$3:$O99,MATCH(M25,'Default Rankings'!$P$3:$P$32,0),1))</f>
        <v/>
      </c>
      <c r="Q25" s="12">
        <f t="shared" si="3"/>
        <v>23</v>
      </c>
      <c r="R25" s="20"/>
      <c r="S25" s="46" t="str">
        <f>IF(ISBLANK(R25),"",VLOOKUP(R25,'Default Rankings'!$T$3:$U$77,2,FALSE))</f>
        <v/>
      </c>
      <c r="T25" s="47" t="str">
        <f>IF(ISBLANK(R25),"",INDEX('Default Rankings'!$S$3:$S99,MATCH(R25,'Default Rankings'!$T$3:$T$32,0),1))</f>
        <v/>
      </c>
    </row>
    <row r="26" spans="2:30" x14ac:dyDescent="0.35">
      <c r="B26" s="12">
        <f t="shared" si="0"/>
        <v>24</v>
      </c>
      <c r="C26" s="20"/>
      <c r="D26" s="46" t="str">
        <f>IF(ISBLANK(C26),"",VLOOKUP(C26,'Default Rankings'!H26:I55,2,FALSE))</f>
        <v/>
      </c>
      <c r="E26" s="47" t="str">
        <f>IF(ISBLANK(C26),"",INDEX('Default Rankings'!$G$3:$G100,MATCH(C26,'Default Rankings'!$H$3:$H$32,0),1))</f>
        <v/>
      </c>
      <c r="G26" s="12">
        <f t="shared" si="1"/>
        <v>24</v>
      </c>
      <c r="H26" s="20"/>
      <c r="I26" s="46" t="str">
        <f>IF(ISBLANK(H26),"",VLOOKUP(H26,'Default Rankings'!$L$3:$M$77,2,FALSE))</f>
        <v/>
      </c>
      <c r="J26" s="47" t="str">
        <f>IF(ISBLANK(H26),"",INDEX('Default Rankings'!$K$3:$K100,MATCH(H26,'Default Rankings'!$L$3:$L$32,0),1))</f>
        <v/>
      </c>
      <c r="L26" s="12">
        <f t="shared" si="2"/>
        <v>24</v>
      </c>
      <c r="M26" s="20"/>
      <c r="N26" s="46" t="str">
        <f>IF(ISBLANK(M26),"",VLOOKUP(M26,'Default Rankings'!$P$3:$Q$77,2,FALSE))</f>
        <v/>
      </c>
      <c r="O26" s="47" t="str">
        <f>IF(ISBLANK(M26),"",INDEX('Default Rankings'!$O$3:$O100,MATCH(M26,'Default Rankings'!$P$3:$P$32,0),1))</f>
        <v/>
      </c>
      <c r="Q26" s="12">
        <f t="shared" si="3"/>
        <v>24</v>
      </c>
      <c r="R26" s="20"/>
      <c r="S26" s="46" t="str">
        <f>IF(ISBLANK(R26),"",VLOOKUP(R26,'Default Rankings'!$T$3:$U$77,2,FALSE))</f>
        <v/>
      </c>
      <c r="T26" s="47" t="str">
        <f>IF(ISBLANK(R26),"",INDEX('Default Rankings'!$S$3:$S100,MATCH(R26,'Default Rankings'!$T$3:$T$32,0),1))</f>
        <v/>
      </c>
    </row>
    <row r="27" spans="2:30" x14ac:dyDescent="0.35">
      <c r="B27" s="12">
        <f t="shared" si="0"/>
        <v>25</v>
      </c>
      <c r="C27" s="20"/>
      <c r="D27" s="46" t="str">
        <f>IF(ISBLANK(C27),"",VLOOKUP(C27,'Default Rankings'!H27:I56,2,FALSE))</f>
        <v/>
      </c>
      <c r="E27" s="47" t="str">
        <f>IF(ISBLANK(C27),"",INDEX('Default Rankings'!$G$3:$G101,MATCH(C27,'Default Rankings'!$H$3:$H$32,0),1))</f>
        <v/>
      </c>
      <c r="G27" s="12">
        <f t="shared" si="1"/>
        <v>25</v>
      </c>
      <c r="H27" s="20"/>
      <c r="I27" s="46" t="str">
        <f>IF(ISBLANK(H27),"",VLOOKUP(H27,'Default Rankings'!$L$3:$M$77,2,FALSE))</f>
        <v/>
      </c>
      <c r="J27" s="47" t="str">
        <f>IF(ISBLANK(H27),"",INDEX('Default Rankings'!$K$3:$K101,MATCH(H27,'Default Rankings'!$L$3:$L$32,0),1))</f>
        <v/>
      </c>
      <c r="L27" s="12">
        <f t="shared" si="2"/>
        <v>25</v>
      </c>
      <c r="M27" s="20"/>
      <c r="N27" s="46" t="str">
        <f>IF(ISBLANK(M27),"",VLOOKUP(M27,'Default Rankings'!$P$3:$Q$77,2,FALSE))</f>
        <v/>
      </c>
      <c r="O27" s="47" t="str">
        <f>IF(ISBLANK(M27),"",INDEX('Default Rankings'!$O$3:$O101,MATCH(M27,'Default Rankings'!$P$3:$P$32,0),1))</f>
        <v/>
      </c>
      <c r="Q27" s="12">
        <f t="shared" si="3"/>
        <v>25</v>
      </c>
      <c r="R27" s="20"/>
      <c r="S27" s="46" t="str">
        <f>IF(ISBLANK(R27),"",VLOOKUP(R27,'Default Rankings'!$T$3:$U$77,2,FALSE))</f>
        <v/>
      </c>
      <c r="T27" s="47" t="str">
        <f>IF(ISBLANK(R27),"",INDEX('Default Rankings'!$S$3:$S101,MATCH(R27,'Default Rankings'!$T$3:$T$32,0),1))</f>
        <v/>
      </c>
    </row>
    <row r="28" spans="2:30" x14ac:dyDescent="0.35">
      <c r="B28" s="12">
        <f t="shared" si="0"/>
        <v>26</v>
      </c>
      <c r="C28" s="20"/>
      <c r="D28" s="46" t="str">
        <f>IF(ISBLANK(C28),"",VLOOKUP(C28,'Default Rankings'!H28:I57,2,FALSE))</f>
        <v/>
      </c>
      <c r="E28" s="47" t="str">
        <f>IF(ISBLANK(C28),"",INDEX('Default Rankings'!$G$3:$G102,MATCH(C28,'Default Rankings'!$H$3:$H$32,0),1))</f>
        <v/>
      </c>
      <c r="G28" s="12">
        <f t="shared" si="1"/>
        <v>26</v>
      </c>
      <c r="H28" s="20"/>
      <c r="I28" s="46" t="str">
        <f>IF(ISBLANK(H28),"",VLOOKUP(H28,'Default Rankings'!$L$3:$M$77,2,FALSE))</f>
        <v/>
      </c>
      <c r="J28" s="47" t="str">
        <f>IF(ISBLANK(H28),"",INDEX('Default Rankings'!$K$3:$K102,MATCH(H28,'Default Rankings'!$L$3:$L$32,0),1))</f>
        <v/>
      </c>
      <c r="L28" s="12">
        <f t="shared" si="2"/>
        <v>26</v>
      </c>
      <c r="M28" s="20"/>
      <c r="N28" s="46" t="str">
        <f>IF(ISBLANK(M28),"",VLOOKUP(M28,'Default Rankings'!$P$3:$Q$77,2,FALSE))</f>
        <v/>
      </c>
      <c r="O28" s="47" t="str">
        <f>IF(ISBLANK(M28),"",INDEX('Default Rankings'!$O$3:$O102,MATCH(M28,'Default Rankings'!$P$3:$P$32,0),1))</f>
        <v/>
      </c>
      <c r="Q28" s="12">
        <f t="shared" si="3"/>
        <v>26</v>
      </c>
      <c r="R28" s="20"/>
      <c r="S28" s="46" t="str">
        <f>IF(ISBLANK(R28),"",VLOOKUP(R28,'Default Rankings'!$T$3:$U$77,2,FALSE))</f>
        <v/>
      </c>
      <c r="T28" s="47" t="str">
        <f>IF(ISBLANK(R28),"",INDEX('Default Rankings'!$S$3:$S102,MATCH(R28,'Default Rankings'!$T$3:$T$32,0),1))</f>
        <v/>
      </c>
    </row>
    <row r="29" spans="2:30" x14ac:dyDescent="0.35">
      <c r="B29" s="12">
        <f t="shared" si="0"/>
        <v>27</v>
      </c>
      <c r="C29" s="20"/>
      <c r="D29" s="46" t="str">
        <f>IF(ISBLANK(C29),"",VLOOKUP(C29,'Default Rankings'!H29:I58,2,FALSE))</f>
        <v/>
      </c>
      <c r="E29" s="47" t="str">
        <f>IF(ISBLANK(C29),"",INDEX('Default Rankings'!$G$3:$G103,MATCH(C29,'Default Rankings'!$H$3:$H$32,0),1))</f>
        <v/>
      </c>
      <c r="G29" s="12">
        <f t="shared" si="1"/>
        <v>27</v>
      </c>
      <c r="H29" s="20"/>
      <c r="I29" s="46" t="str">
        <f>IF(ISBLANK(H29),"",VLOOKUP(H29,'Default Rankings'!$L$3:$M$77,2,FALSE))</f>
        <v/>
      </c>
      <c r="J29" s="47" t="str">
        <f>IF(ISBLANK(H29),"",INDEX('Default Rankings'!$K$3:$K103,MATCH(H29,'Default Rankings'!$L$3:$L$32,0),1))</f>
        <v/>
      </c>
      <c r="L29" s="12">
        <f t="shared" si="2"/>
        <v>27</v>
      </c>
      <c r="M29" s="20"/>
      <c r="N29" s="46" t="str">
        <f>IF(ISBLANK(M29),"",VLOOKUP(M29,'Default Rankings'!$P$3:$Q$77,2,FALSE))</f>
        <v/>
      </c>
      <c r="O29" s="47" t="str">
        <f>IF(ISBLANK(M29),"",INDEX('Default Rankings'!$O$3:$O103,MATCH(M29,'Default Rankings'!$P$3:$P$32,0),1))</f>
        <v/>
      </c>
      <c r="Q29" s="12">
        <f t="shared" si="3"/>
        <v>27</v>
      </c>
      <c r="R29" s="20"/>
      <c r="S29" s="46" t="str">
        <f>IF(ISBLANK(R29),"",VLOOKUP(R29,'Default Rankings'!$T$3:$U$77,2,FALSE))</f>
        <v/>
      </c>
      <c r="T29" s="47" t="str">
        <f>IF(ISBLANK(R29),"",INDEX('Default Rankings'!$S$3:$S103,MATCH(R29,'Default Rankings'!$T$3:$T$32,0),1))</f>
        <v/>
      </c>
    </row>
    <row r="30" spans="2:30" x14ac:dyDescent="0.35">
      <c r="B30" s="12">
        <f t="shared" si="0"/>
        <v>28</v>
      </c>
      <c r="C30" s="20"/>
      <c r="D30" s="46" t="str">
        <f>IF(ISBLANK(C30),"",VLOOKUP(C30,'Default Rankings'!H30:I59,2,FALSE))</f>
        <v/>
      </c>
      <c r="E30" s="47" t="str">
        <f>IF(ISBLANK(C30),"",INDEX('Default Rankings'!$G$3:$G104,MATCH(C30,'Default Rankings'!$H$3:$H$32,0),1))</f>
        <v/>
      </c>
      <c r="G30" s="12">
        <f t="shared" si="1"/>
        <v>28</v>
      </c>
      <c r="H30" s="20"/>
      <c r="I30" s="46" t="str">
        <f>IF(ISBLANK(H30),"",VLOOKUP(H30,'Default Rankings'!$L$3:$M$77,2,FALSE))</f>
        <v/>
      </c>
      <c r="J30" s="47" t="str">
        <f>IF(ISBLANK(H30),"",INDEX('Default Rankings'!$K$3:$K104,MATCH(H30,'Default Rankings'!$L$3:$L$32,0),1))</f>
        <v/>
      </c>
      <c r="L30" s="12">
        <f t="shared" si="2"/>
        <v>28</v>
      </c>
      <c r="M30" s="20"/>
      <c r="N30" s="46" t="str">
        <f>IF(ISBLANK(M30),"",VLOOKUP(M30,'Default Rankings'!$P$3:$Q$77,2,FALSE))</f>
        <v/>
      </c>
      <c r="O30" s="47" t="str">
        <f>IF(ISBLANK(M30),"",INDEX('Default Rankings'!$O$3:$O104,MATCH(M30,'Default Rankings'!$P$3:$P$32,0),1))</f>
        <v/>
      </c>
      <c r="Q30" s="12">
        <f t="shared" si="3"/>
        <v>28</v>
      </c>
      <c r="R30" s="20"/>
      <c r="S30" s="46" t="str">
        <f>IF(ISBLANK(R30),"",VLOOKUP(R30,'Default Rankings'!$T$3:$U$77,2,FALSE))</f>
        <v/>
      </c>
      <c r="T30" s="47" t="str">
        <f>IF(ISBLANK(R30),"",INDEX('Default Rankings'!$S$3:$S104,MATCH(R30,'Default Rankings'!$T$3:$T$32,0),1))</f>
        <v/>
      </c>
    </row>
    <row r="31" spans="2:30" x14ac:dyDescent="0.35">
      <c r="B31" s="12">
        <f t="shared" si="0"/>
        <v>29</v>
      </c>
      <c r="C31" s="20"/>
      <c r="D31" s="46" t="str">
        <f>IF(ISBLANK(C31),"",VLOOKUP(C31,'Default Rankings'!H31:I60,2,FALSE))</f>
        <v/>
      </c>
      <c r="E31" s="47" t="str">
        <f>IF(ISBLANK(C31),"",INDEX('Default Rankings'!$G$3:$G105,MATCH(C31,'Default Rankings'!$H$3:$H$32,0),1))</f>
        <v/>
      </c>
      <c r="G31" s="12">
        <f t="shared" si="1"/>
        <v>29</v>
      </c>
      <c r="H31" s="20"/>
      <c r="I31" s="46" t="str">
        <f>IF(ISBLANK(H31),"",VLOOKUP(H31,'Default Rankings'!$L$3:$M$77,2,FALSE))</f>
        <v/>
      </c>
      <c r="J31" s="47" t="str">
        <f>IF(ISBLANK(H31),"",INDEX('Default Rankings'!$K$3:$K105,MATCH(H31,'Default Rankings'!$L$3:$L$32,0),1))</f>
        <v/>
      </c>
      <c r="L31" s="12">
        <f t="shared" si="2"/>
        <v>29</v>
      </c>
      <c r="M31" s="20"/>
      <c r="N31" s="46" t="str">
        <f>IF(ISBLANK(M31),"",VLOOKUP(M31,'Default Rankings'!$P$3:$Q$77,2,FALSE))</f>
        <v/>
      </c>
      <c r="O31" s="47" t="str">
        <f>IF(ISBLANK(M31),"",INDEX('Default Rankings'!$O$3:$O105,MATCH(M31,'Default Rankings'!$P$3:$P$32,0),1))</f>
        <v/>
      </c>
      <c r="Q31" s="12">
        <f t="shared" si="3"/>
        <v>29</v>
      </c>
      <c r="R31" s="20"/>
      <c r="S31" s="46" t="str">
        <f>IF(ISBLANK(R31),"",VLOOKUP(R31,'Default Rankings'!$T$3:$U$77,2,FALSE))</f>
        <v/>
      </c>
      <c r="T31" s="47" t="str">
        <f>IF(ISBLANK(R31),"",INDEX('Default Rankings'!$S$3:$S105,MATCH(R31,'Default Rankings'!$T$3:$T$32,0),1))</f>
        <v/>
      </c>
    </row>
    <row r="32" spans="2:30" ht="15" thickBot="1" x14ac:dyDescent="0.4">
      <c r="B32" s="13">
        <f t="shared" si="0"/>
        <v>30</v>
      </c>
      <c r="C32" s="21"/>
      <c r="D32" s="48" t="str">
        <f>IF(ISBLANK(C32),"",VLOOKUP(C32,'Default Rankings'!H32:I61,2,FALSE))</f>
        <v/>
      </c>
      <c r="E32" s="49" t="str">
        <f>IF(ISBLANK(C32),"",INDEX('Default Rankings'!$G$3:$G106,MATCH(C32,'Default Rankings'!$H$3:$H$32,0),1))</f>
        <v/>
      </c>
      <c r="G32" s="12">
        <f t="shared" si="1"/>
        <v>30</v>
      </c>
      <c r="H32" s="20"/>
      <c r="I32" s="46" t="str">
        <f>IF(ISBLANK(H32),"",VLOOKUP(H32,'Default Rankings'!$L$3:$M$77,2,FALSE))</f>
        <v/>
      </c>
      <c r="J32" s="47" t="str">
        <f>IF(ISBLANK(H32),"",INDEX('Default Rankings'!$K$3:$K106,MATCH(H32,'Default Rankings'!$L$3:$L$32,0),1))</f>
        <v/>
      </c>
      <c r="L32" s="12">
        <f t="shared" si="2"/>
        <v>30</v>
      </c>
      <c r="M32" s="20"/>
      <c r="N32" s="46" t="str">
        <f>IF(ISBLANK(M32),"",VLOOKUP(M32,'Default Rankings'!$P$3:$Q$77,2,FALSE))</f>
        <v/>
      </c>
      <c r="O32" s="47" t="str">
        <f>IF(ISBLANK(M32),"",INDEX('Default Rankings'!$O$3:$O106,MATCH(M32,'Default Rankings'!$P$3:$P$32,0),1))</f>
        <v/>
      </c>
      <c r="Q32" s="13">
        <f t="shared" si="3"/>
        <v>30</v>
      </c>
      <c r="R32" s="21"/>
      <c r="S32" s="48" t="str">
        <f>IF(ISBLANK(R32),"",VLOOKUP(R32,'Default Rankings'!$T$3:$U$77,2,FALSE))</f>
        <v/>
      </c>
      <c r="T32" s="49" t="str">
        <f>IF(ISBLANK(R32),"",INDEX('Default Rankings'!$S$3:$S106,MATCH(R32,'Default Rankings'!$T$3:$T$32,0),1))</f>
        <v/>
      </c>
    </row>
    <row r="33" spans="7:15" x14ac:dyDescent="0.35">
      <c r="G33" s="12">
        <f t="shared" si="1"/>
        <v>31</v>
      </c>
      <c r="H33" s="20"/>
      <c r="I33" s="46" t="str">
        <f>IF(ISBLANK(H33),"",VLOOKUP(H33,'Default Rankings'!$L$3:$M$77,2,FALSE))</f>
        <v/>
      </c>
      <c r="J33" s="47" t="str">
        <f>IF(ISBLANK(H33),"",INDEX('Default Rankings'!$K$3:$K107,MATCH(H33,'Default Rankings'!$L$3:$L$32,0),1))</f>
        <v/>
      </c>
      <c r="L33" s="12">
        <f t="shared" si="2"/>
        <v>31</v>
      </c>
      <c r="M33" s="20"/>
      <c r="N33" s="46" t="str">
        <f>IF(ISBLANK(M33),"",VLOOKUP(M33,'Default Rankings'!$P$3:$Q$77,2,FALSE))</f>
        <v/>
      </c>
      <c r="O33" s="47" t="str">
        <f>IF(ISBLANK(M33),"",INDEX('Default Rankings'!$O$3:$O107,MATCH(M33,'Default Rankings'!$P$3:$P$32,0),1))</f>
        <v/>
      </c>
    </row>
    <row r="34" spans="7:15" x14ac:dyDescent="0.35">
      <c r="G34" s="12">
        <f t="shared" si="1"/>
        <v>32</v>
      </c>
      <c r="H34" s="20"/>
      <c r="I34" s="46" t="str">
        <f>IF(ISBLANK(H34),"",VLOOKUP(H34,'Default Rankings'!$L$3:$M$77,2,FALSE))</f>
        <v/>
      </c>
      <c r="J34" s="47" t="str">
        <f>IF(ISBLANK(H34),"",INDEX('Default Rankings'!$K$3:$K108,MATCH(H34,'Default Rankings'!$L$3:$L$32,0),1))</f>
        <v/>
      </c>
      <c r="L34" s="12">
        <f t="shared" si="2"/>
        <v>32</v>
      </c>
      <c r="M34" s="20"/>
      <c r="N34" s="46" t="str">
        <f>IF(ISBLANK(M34),"",VLOOKUP(M34,'Default Rankings'!$P$3:$Q$77,2,FALSE))</f>
        <v/>
      </c>
      <c r="O34" s="47" t="str">
        <f>IF(ISBLANK(M34),"",INDEX('Default Rankings'!$O$3:$O108,MATCH(M34,'Default Rankings'!$P$3:$P$32,0),1))</f>
        <v/>
      </c>
    </row>
    <row r="35" spans="7:15" x14ac:dyDescent="0.35">
      <c r="G35" s="12">
        <f t="shared" si="1"/>
        <v>33</v>
      </c>
      <c r="H35" s="20"/>
      <c r="I35" s="46" t="str">
        <f>IF(ISBLANK(H35),"",VLOOKUP(H35,'Default Rankings'!$L$3:$M$77,2,FALSE))</f>
        <v/>
      </c>
      <c r="J35" s="47" t="str">
        <f>IF(ISBLANK(H35),"",INDEX('Default Rankings'!$K$3:$K109,MATCH(H35,'Default Rankings'!$L$3:$L$32,0),1))</f>
        <v/>
      </c>
      <c r="L35" s="12">
        <f t="shared" si="2"/>
        <v>33</v>
      </c>
      <c r="M35" s="20"/>
      <c r="N35" s="46" t="str">
        <f>IF(ISBLANK(M35),"",VLOOKUP(M35,'Default Rankings'!$P$3:$Q$77,2,FALSE))</f>
        <v/>
      </c>
      <c r="O35" s="47" t="str">
        <f>IF(ISBLANK(M35),"",INDEX('Default Rankings'!$O$3:$O109,MATCH(M35,'Default Rankings'!$P$3:$P$32,0),1))</f>
        <v/>
      </c>
    </row>
    <row r="36" spans="7:15" x14ac:dyDescent="0.35">
      <c r="G36" s="12">
        <f t="shared" si="1"/>
        <v>34</v>
      </c>
      <c r="H36" s="20"/>
      <c r="I36" s="46" t="str">
        <f>IF(ISBLANK(H36),"",VLOOKUP(H36,'Default Rankings'!$L$3:$M$77,2,FALSE))</f>
        <v/>
      </c>
      <c r="J36" s="47" t="str">
        <f>IF(ISBLANK(H36),"",INDEX('Default Rankings'!$K$3:$K110,MATCH(H36,'Default Rankings'!$L$3:$L$32,0),1))</f>
        <v/>
      </c>
      <c r="L36" s="12">
        <f t="shared" si="2"/>
        <v>34</v>
      </c>
      <c r="M36" s="20"/>
      <c r="N36" s="46" t="str">
        <f>IF(ISBLANK(M36),"",VLOOKUP(M36,'Default Rankings'!$P$3:$Q$77,2,FALSE))</f>
        <v/>
      </c>
      <c r="O36" s="47" t="str">
        <f>IF(ISBLANK(M36),"",INDEX('Default Rankings'!$O$3:$O110,MATCH(M36,'Default Rankings'!$P$3:$P$32,0),1))</f>
        <v/>
      </c>
    </row>
    <row r="37" spans="7:15" x14ac:dyDescent="0.35">
      <c r="G37" s="12">
        <f t="shared" si="1"/>
        <v>35</v>
      </c>
      <c r="H37" s="20"/>
      <c r="I37" s="46" t="str">
        <f>IF(ISBLANK(H37),"",VLOOKUP(H37,'Default Rankings'!$L$3:$M$77,2,FALSE))</f>
        <v/>
      </c>
      <c r="J37" s="47" t="str">
        <f>IF(ISBLANK(H37),"",INDEX('Default Rankings'!$K$3:$K111,MATCH(H37,'Default Rankings'!$L$3:$L$32,0),1))</f>
        <v/>
      </c>
      <c r="L37" s="12">
        <f t="shared" si="2"/>
        <v>35</v>
      </c>
      <c r="M37" s="20"/>
      <c r="N37" s="46" t="str">
        <f>IF(ISBLANK(M37),"",VLOOKUP(M37,'Default Rankings'!$P$3:$Q$77,2,FALSE))</f>
        <v/>
      </c>
      <c r="O37" s="47" t="str">
        <f>IF(ISBLANK(M37),"",INDEX('Default Rankings'!$O$3:$O111,MATCH(M37,'Default Rankings'!$P$3:$P$32,0),1))</f>
        <v/>
      </c>
    </row>
    <row r="38" spans="7:15" x14ac:dyDescent="0.35">
      <c r="G38" s="12">
        <f t="shared" si="1"/>
        <v>36</v>
      </c>
      <c r="H38" s="20"/>
      <c r="I38" s="46" t="str">
        <f>IF(ISBLANK(H38),"",VLOOKUP(H38,'Default Rankings'!$L$3:$M$77,2,FALSE))</f>
        <v/>
      </c>
      <c r="J38" s="47" t="str">
        <f>IF(ISBLANK(H38),"",INDEX('Default Rankings'!$K$3:$K112,MATCH(H38,'Default Rankings'!$L$3:$L$32,0),1))</f>
        <v/>
      </c>
      <c r="L38" s="12">
        <f t="shared" si="2"/>
        <v>36</v>
      </c>
      <c r="M38" s="20"/>
      <c r="N38" s="46" t="str">
        <f>IF(ISBLANK(M38),"",VLOOKUP(M38,'Default Rankings'!$P$3:$Q$77,2,FALSE))</f>
        <v/>
      </c>
      <c r="O38" s="47" t="str">
        <f>IF(ISBLANK(M38),"",INDEX('Default Rankings'!$O$3:$O112,MATCH(M38,'Default Rankings'!$P$3:$P$32,0),1))</f>
        <v/>
      </c>
    </row>
    <row r="39" spans="7:15" x14ac:dyDescent="0.35">
      <c r="G39" s="12">
        <f t="shared" si="1"/>
        <v>37</v>
      </c>
      <c r="H39" s="20"/>
      <c r="I39" s="46" t="str">
        <f>IF(ISBLANK(H39),"",VLOOKUP(H39,'Default Rankings'!$L$3:$M$77,2,FALSE))</f>
        <v/>
      </c>
      <c r="J39" s="47" t="str">
        <f>IF(ISBLANK(H39),"",INDEX('Default Rankings'!$K$3:$K113,MATCH(H39,'Default Rankings'!$L$3:$L$32,0),1))</f>
        <v/>
      </c>
      <c r="L39" s="12">
        <f t="shared" si="2"/>
        <v>37</v>
      </c>
      <c r="M39" s="20"/>
      <c r="N39" s="46" t="str">
        <f>IF(ISBLANK(M39),"",VLOOKUP(M39,'Default Rankings'!$P$3:$Q$77,2,FALSE))</f>
        <v/>
      </c>
      <c r="O39" s="47" t="str">
        <f>IF(ISBLANK(M39),"",INDEX('Default Rankings'!$O$3:$O113,MATCH(M39,'Default Rankings'!$P$3:$P$32,0),1))</f>
        <v/>
      </c>
    </row>
    <row r="40" spans="7:15" x14ac:dyDescent="0.35">
      <c r="G40" s="12">
        <f t="shared" si="1"/>
        <v>38</v>
      </c>
      <c r="H40" s="20"/>
      <c r="I40" s="46" t="str">
        <f>IF(ISBLANK(H40),"",VLOOKUP(H40,'Default Rankings'!$L$3:$M$77,2,FALSE))</f>
        <v/>
      </c>
      <c r="J40" s="47" t="str">
        <f>IF(ISBLANK(H40),"",INDEX('Default Rankings'!$K$3:$K114,MATCH(H40,'Default Rankings'!$L$3:$L$32,0),1))</f>
        <v/>
      </c>
      <c r="L40" s="12">
        <f t="shared" si="2"/>
        <v>38</v>
      </c>
      <c r="M40" s="20"/>
      <c r="N40" s="46" t="str">
        <f>IF(ISBLANK(M40),"",VLOOKUP(M40,'Default Rankings'!$P$3:$Q$77,2,FALSE))</f>
        <v/>
      </c>
      <c r="O40" s="47" t="str">
        <f>IF(ISBLANK(M40),"",INDEX('Default Rankings'!$O$3:$O114,MATCH(M40,'Default Rankings'!$P$3:$P$32,0),1))</f>
        <v/>
      </c>
    </row>
    <row r="41" spans="7:15" x14ac:dyDescent="0.35">
      <c r="G41" s="12">
        <f t="shared" si="1"/>
        <v>39</v>
      </c>
      <c r="H41" s="20"/>
      <c r="I41" s="46" t="str">
        <f>IF(ISBLANK(H41),"",VLOOKUP(H41,'Default Rankings'!$L$3:$M$77,2,FALSE))</f>
        <v/>
      </c>
      <c r="J41" s="47" t="str">
        <f>IF(ISBLANK(H41),"",INDEX('Default Rankings'!$K$3:$K115,MATCH(H41,'Default Rankings'!$L$3:$L$32,0),1))</f>
        <v/>
      </c>
      <c r="L41" s="12">
        <f t="shared" si="2"/>
        <v>39</v>
      </c>
      <c r="M41" s="20"/>
      <c r="N41" s="46" t="str">
        <f>IF(ISBLANK(M41),"",VLOOKUP(M41,'Default Rankings'!$P$3:$Q$77,2,FALSE))</f>
        <v/>
      </c>
      <c r="O41" s="47" t="str">
        <f>IF(ISBLANK(M41),"",INDEX('Default Rankings'!$O$3:$O115,MATCH(M41,'Default Rankings'!$P$3:$P$32,0),1))</f>
        <v/>
      </c>
    </row>
    <row r="42" spans="7:15" x14ac:dyDescent="0.35">
      <c r="G42" s="12">
        <f t="shared" si="1"/>
        <v>40</v>
      </c>
      <c r="H42" s="20"/>
      <c r="I42" s="46" t="str">
        <f>IF(ISBLANK(H42),"",VLOOKUP(H42,'Default Rankings'!$L$3:$M$77,2,FALSE))</f>
        <v/>
      </c>
      <c r="J42" s="47" t="str">
        <f>IF(ISBLANK(H42),"",INDEX('Default Rankings'!$K$3:$K116,MATCH(H42,'Default Rankings'!$L$3:$L$32,0),1))</f>
        <v/>
      </c>
      <c r="L42" s="12">
        <f t="shared" si="2"/>
        <v>40</v>
      </c>
      <c r="M42" s="20"/>
      <c r="N42" s="46" t="str">
        <f>IF(ISBLANK(M42),"",VLOOKUP(M42,'Default Rankings'!$P$3:$Q$77,2,FALSE))</f>
        <v/>
      </c>
      <c r="O42" s="47" t="str">
        <f>IF(ISBLANK(M42),"",INDEX('Default Rankings'!$O$3:$O116,MATCH(M42,'Default Rankings'!$P$3:$P$32,0),1))</f>
        <v/>
      </c>
    </row>
    <row r="43" spans="7:15" x14ac:dyDescent="0.35">
      <c r="G43" s="12">
        <f t="shared" si="1"/>
        <v>41</v>
      </c>
      <c r="H43" s="20"/>
      <c r="I43" s="46" t="str">
        <f>IF(ISBLANK(H43),"",VLOOKUP(H43,'Default Rankings'!$L$3:$M$77,2,FALSE))</f>
        <v/>
      </c>
      <c r="J43" s="47" t="str">
        <f>IF(ISBLANK(H43),"",INDEX('Default Rankings'!$K$3:$K117,MATCH(H43,'Default Rankings'!$L$3:$L$32,0),1))</f>
        <v/>
      </c>
      <c r="L43" s="12">
        <f t="shared" si="2"/>
        <v>41</v>
      </c>
      <c r="M43" s="20"/>
      <c r="N43" s="46" t="str">
        <f>IF(ISBLANK(M43),"",VLOOKUP(M43,'Default Rankings'!$P$3:$Q$77,2,FALSE))</f>
        <v/>
      </c>
      <c r="O43" s="47" t="str">
        <f>IF(ISBLANK(M43),"",INDEX('Default Rankings'!$O$3:$O117,MATCH(M43,'Default Rankings'!$P$3:$P$32,0),1))</f>
        <v/>
      </c>
    </row>
    <row r="44" spans="7:15" x14ac:dyDescent="0.35">
      <c r="G44" s="12">
        <f t="shared" si="1"/>
        <v>42</v>
      </c>
      <c r="H44" s="20"/>
      <c r="I44" s="46" t="str">
        <f>IF(ISBLANK(H44),"",VLOOKUP(H44,'Default Rankings'!$L$3:$M$77,2,FALSE))</f>
        <v/>
      </c>
      <c r="J44" s="47" t="str">
        <f>IF(ISBLANK(H44),"",INDEX('Default Rankings'!$K$3:$K118,MATCH(H44,'Default Rankings'!$L$3:$L$32,0),1))</f>
        <v/>
      </c>
      <c r="L44" s="12">
        <f t="shared" si="2"/>
        <v>42</v>
      </c>
      <c r="M44" s="20"/>
      <c r="N44" s="46" t="str">
        <f>IF(ISBLANK(M44),"",VLOOKUP(M44,'Default Rankings'!$P$3:$Q$77,2,FALSE))</f>
        <v/>
      </c>
      <c r="O44" s="47" t="str">
        <f>IF(ISBLANK(M44),"",INDEX('Default Rankings'!$O$3:$O118,MATCH(M44,'Default Rankings'!$P$3:$P$32,0),1))</f>
        <v/>
      </c>
    </row>
    <row r="45" spans="7:15" x14ac:dyDescent="0.35">
      <c r="G45" s="12">
        <f t="shared" si="1"/>
        <v>43</v>
      </c>
      <c r="H45" s="20"/>
      <c r="I45" s="46" t="str">
        <f>IF(ISBLANK(H45),"",VLOOKUP(H45,'Default Rankings'!$L$3:$M$77,2,FALSE))</f>
        <v/>
      </c>
      <c r="J45" s="47" t="str">
        <f>IF(ISBLANK(H45),"",INDEX('Default Rankings'!$K$3:$K119,MATCH(H45,'Default Rankings'!$L$3:$L$32,0),1))</f>
        <v/>
      </c>
      <c r="L45" s="12">
        <f t="shared" si="2"/>
        <v>43</v>
      </c>
      <c r="M45" s="20"/>
      <c r="N45" s="46" t="str">
        <f>IF(ISBLANK(M45),"",VLOOKUP(M45,'Default Rankings'!$P$3:$Q$77,2,FALSE))</f>
        <v/>
      </c>
      <c r="O45" s="47" t="str">
        <f>IF(ISBLANK(M45),"",INDEX('Default Rankings'!$O$3:$O119,MATCH(M45,'Default Rankings'!$P$3:$P$32,0),1))</f>
        <v/>
      </c>
    </row>
    <row r="46" spans="7:15" x14ac:dyDescent="0.35">
      <c r="G46" s="12">
        <f t="shared" si="1"/>
        <v>44</v>
      </c>
      <c r="H46" s="20"/>
      <c r="I46" s="46" t="str">
        <f>IF(ISBLANK(H46),"",VLOOKUP(H46,'Default Rankings'!$L$3:$M$77,2,FALSE))</f>
        <v/>
      </c>
      <c r="J46" s="47" t="str">
        <f>IF(ISBLANK(H46),"",INDEX('Default Rankings'!$K$3:$K120,MATCH(H46,'Default Rankings'!$L$3:$L$32,0),1))</f>
        <v/>
      </c>
      <c r="L46" s="12">
        <f t="shared" si="2"/>
        <v>44</v>
      </c>
      <c r="M46" s="20"/>
      <c r="N46" s="46" t="str">
        <f>IF(ISBLANK(M46),"",VLOOKUP(M46,'Default Rankings'!$P$3:$Q$77,2,FALSE))</f>
        <v/>
      </c>
      <c r="O46" s="47" t="str">
        <f>IF(ISBLANK(M46),"",INDEX('Default Rankings'!$O$3:$O120,MATCH(M46,'Default Rankings'!$P$3:$P$32,0),1))</f>
        <v/>
      </c>
    </row>
    <row r="47" spans="7:15" x14ac:dyDescent="0.35">
      <c r="G47" s="12">
        <f t="shared" si="1"/>
        <v>45</v>
      </c>
      <c r="H47" s="20"/>
      <c r="I47" s="46" t="str">
        <f>IF(ISBLANK(H47),"",VLOOKUP(H47,'Default Rankings'!$L$3:$M$77,2,FALSE))</f>
        <v/>
      </c>
      <c r="J47" s="47" t="str">
        <f>IF(ISBLANK(H47),"",INDEX('Default Rankings'!$K$3:$K121,MATCH(H47,'Default Rankings'!$L$3:$L$32,0),1))</f>
        <v/>
      </c>
      <c r="L47" s="12">
        <f t="shared" si="2"/>
        <v>45</v>
      </c>
      <c r="M47" s="20"/>
      <c r="N47" s="46" t="str">
        <f>IF(ISBLANK(M47),"",VLOOKUP(M47,'Default Rankings'!$P$3:$Q$77,2,FALSE))</f>
        <v/>
      </c>
      <c r="O47" s="47" t="str">
        <f>IF(ISBLANK(M47),"",INDEX('Default Rankings'!$O$3:$O121,MATCH(M47,'Default Rankings'!$P$3:$P$32,0),1))</f>
        <v/>
      </c>
    </row>
    <row r="48" spans="7:15" x14ac:dyDescent="0.35">
      <c r="G48" s="12">
        <f t="shared" si="1"/>
        <v>46</v>
      </c>
      <c r="H48" s="20"/>
      <c r="I48" s="46" t="str">
        <f>IF(ISBLANK(H48),"",VLOOKUP(H48,'Default Rankings'!$L$3:$M$77,2,FALSE))</f>
        <v/>
      </c>
      <c r="J48" s="47" t="str">
        <f>IF(ISBLANK(H48),"",INDEX('Default Rankings'!$K$3:$K122,MATCH(H48,'Default Rankings'!$L$3:$L$32,0),1))</f>
        <v/>
      </c>
      <c r="L48" s="12">
        <f t="shared" si="2"/>
        <v>46</v>
      </c>
      <c r="M48" s="20"/>
      <c r="N48" s="46" t="str">
        <f>IF(ISBLANK(M48),"",VLOOKUP(M48,'Default Rankings'!$P$3:$Q$77,2,FALSE))</f>
        <v/>
      </c>
      <c r="O48" s="47" t="str">
        <f>IF(ISBLANK(M48),"",INDEX('Default Rankings'!$O$3:$O122,MATCH(M48,'Default Rankings'!$P$3:$P$32,0),1))</f>
        <v/>
      </c>
    </row>
    <row r="49" spans="7:15" x14ac:dyDescent="0.35">
      <c r="G49" s="12">
        <f t="shared" si="1"/>
        <v>47</v>
      </c>
      <c r="H49" s="20"/>
      <c r="I49" s="46" t="str">
        <f>IF(ISBLANK(H49),"",VLOOKUP(H49,'Default Rankings'!$L$3:$M$77,2,FALSE))</f>
        <v/>
      </c>
      <c r="J49" s="47" t="str">
        <f>IF(ISBLANK(H49),"",INDEX('Default Rankings'!$K$3:$K123,MATCH(H49,'Default Rankings'!$L$3:$L$32,0),1))</f>
        <v/>
      </c>
      <c r="L49" s="12">
        <f t="shared" si="2"/>
        <v>47</v>
      </c>
      <c r="M49" s="20"/>
      <c r="N49" s="46" t="str">
        <f>IF(ISBLANK(M49),"",VLOOKUP(M49,'Default Rankings'!$P$3:$Q$77,2,FALSE))</f>
        <v/>
      </c>
      <c r="O49" s="47" t="str">
        <f>IF(ISBLANK(M49),"",INDEX('Default Rankings'!$O$3:$O123,MATCH(M49,'Default Rankings'!$P$3:$P$32,0),1))</f>
        <v/>
      </c>
    </row>
    <row r="50" spans="7:15" x14ac:dyDescent="0.35">
      <c r="G50" s="12">
        <f t="shared" si="1"/>
        <v>48</v>
      </c>
      <c r="H50" s="20"/>
      <c r="I50" s="46" t="str">
        <f>IF(ISBLANK(H50),"",VLOOKUP(H50,'Default Rankings'!$L$3:$M$77,2,FALSE))</f>
        <v/>
      </c>
      <c r="J50" s="47" t="str">
        <f>IF(ISBLANK(H50),"",INDEX('Default Rankings'!$K$3:$K124,MATCH(H50,'Default Rankings'!$L$3:$L$32,0),1))</f>
        <v/>
      </c>
      <c r="L50" s="12">
        <f t="shared" si="2"/>
        <v>48</v>
      </c>
      <c r="M50" s="20"/>
      <c r="N50" s="46" t="str">
        <f>IF(ISBLANK(M50),"",VLOOKUP(M50,'Default Rankings'!$P$3:$Q$77,2,FALSE))</f>
        <v/>
      </c>
      <c r="O50" s="47" t="str">
        <f>IF(ISBLANK(M50),"",INDEX('Default Rankings'!$O$3:$O124,MATCH(M50,'Default Rankings'!$P$3:$P$32,0),1))</f>
        <v/>
      </c>
    </row>
    <row r="51" spans="7:15" x14ac:dyDescent="0.35">
      <c r="G51" s="12">
        <f t="shared" si="1"/>
        <v>49</v>
      </c>
      <c r="H51" s="20"/>
      <c r="I51" s="46" t="str">
        <f>IF(ISBLANK(H51),"",VLOOKUP(H51,'Default Rankings'!$L$3:$M$77,2,FALSE))</f>
        <v/>
      </c>
      <c r="J51" s="47" t="str">
        <f>IF(ISBLANK(H51),"",INDEX('Default Rankings'!$K$3:$K125,MATCH(H51,'Default Rankings'!$L$3:$L$32,0),1))</f>
        <v/>
      </c>
      <c r="L51" s="12">
        <f t="shared" si="2"/>
        <v>49</v>
      </c>
      <c r="M51" s="20"/>
      <c r="N51" s="46" t="str">
        <f>IF(ISBLANK(M51),"",VLOOKUP(M51,'Default Rankings'!$P$3:$Q$77,2,FALSE))</f>
        <v/>
      </c>
      <c r="O51" s="47" t="str">
        <f>IF(ISBLANK(M51),"",INDEX('Default Rankings'!$O$3:$O125,MATCH(M51,'Default Rankings'!$P$3:$P$32,0),1))</f>
        <v/>
      </c>
    </row>
    <row r="52" spans="7:15" x14ac:dyDescent="0.35">
      <c r="G52" s="12">
        <f t="shared" si="1"/>
        <v>50</v>
      </c>
      <c r="H52" s="20"/>
      <c r="I52" s="46" t="str">
        <f>IF(ISBLANK(H52),"",VLOOKUP(H52,'Default Rankings'!$L$3:$M$77,2,FALSE))</f>
        <v/>
      </c>
      <c r="J52" s="47" t="str">
        <f>IF(ISBLANK(H52),"",INDEX('Default Rankings'!$K$3:$K126,MATCH(H52,'Default Rankings'!$L$3:$L$32,0),1))</f>
        <v/>
      </c>
      <c r="L52" s="12">
        <f t="shared" si="2"/>
        <v>50</v>
      </c>
      <c r="M52" s="20"/>
      <c r="N52" s="46" t="str">
        <f>IF(ISBLANK(M52),"",VLOOKUP(M52,'Default Rankings'!$P$3:$Q$77,2,FALSE))</f>
        <v/>
      </c>
      <c r="O52" s="47" t="str">
        <f>IF(ISBLANK(M52),"",INDEX('Default Rankings'!$O$3:$O126,MATCH(M52,'Default Rankings'!$P$3:$P$32,0),1))</f>
        <v/>
      </c>
    </row>
    <row r="53" spans="7:15" x14ac:dyDescent="0.35">
      <c r="G53" s="12">
        <f t="shared" si="1"/>
        <v>51</v>
      </c>
      <c r="H53" s="20"/>
      <c r="I53" s="46" t="str">
        <f>IF(ISBLANK(H53),"",VLOOKUP(H53,'Default Rankings'!$L$3:$M$77,2,FALSE))</f>
        <v/>
      </c>
      <c r="J53" s="47" t="str">
        <f>IF(ISBLANK(H53),"",INDEX('Default Rankings'!$K$3:$K127,MATCH(H53,'Default Rankings'!$L$3:$L$32,0),1))</f>
        <v/>
      </c>
      <c r="L53" s="12">
        <f t="shared" si="2"/>
        <v>51</v>
      </c>
      <c r="M53" s="20"/>
      <c r="N53" s="46" t="str">
        <f>IF(ISBLANK(M53),"",VLOOKUP(M53,'Default Rankings'!$P$3:$Q$77,2,FALSE))</f>
        <v/>
      </c>
      <c r="O53" s="47" t="str">
        <f>IF(ISBLANK(M53),"",INDEX('Default Rankings'!$O$3:$O127,MATCH(M53,'Default Rankings'!$P$3:$P$32,0),1))</f>
        <v/>
      </c>
    </row>
    <row r="54" spans="7:15" x14ac:dyDescent="0.35">
      <c r="G54" s="12">
        <f t="shared" si="1"/>
        <v>52</v>
      </c>
      <c r="H54" s="20"/>
      <c r="I54" s="46" t="str">
        <f>IF(ISBLANK(H54),"",VLOOKUP(H54,'Default Rankings'!$L$3:$M$77,2,FALSE))</f>
        <v/>
      </c>
      <c r="J54" s="47" t="str">
        <f>IF(ISBLANK(H54),"",INDEX('Default Rankings'!$K$3:$K128,MATCH(H54,'Default Rankings'!$L$3:$L$32,0),1))</f>
        <v/>
      </c>
      <c r="L54" s="12">
        <f t="shared" si="2"/>
        <v>52</v>
      </c>
      <c r="M54" s="20"/>
      <c r="N54" s="46" t="str">
        <f>IF(ISBLANK(M54),"",VLOOKUP(M54,'Default Rankings'!$P$3:$Q$77,2,FALSE))</f>
        <v/>
      </c>
      <c r="O54" s="47" t="str">
        <f>IF(ISBLANK(M54),"",INDEX('Default Rankings'!$O$3:$O128,MATCH(M54,'Default Rankings'!$P$3:$P$32,0),1))</f>
        <v/>
      </c>
    </row>
    <row r="55" spans="7:15" x14ac:dyDescent="0.35">
      <c r="G55" s="12">
        <f t="shared" si="1"/>
        <v>53</v>
      </c>
      <c r="H55" s="20"/>
      <c r="I55" s="46" t="str">
        <f>IF(ISBLANK(H55),"",VLOOKUP(H55,'Default Rankings'!$L$3:$M$77,2,FALSE))</f>
        <v/>
      </c>
      <c r="J55" s="47" t="str">
        <f>IF(ISBLANK(H55),"",INDEX('Default Rankings'!$K$3:$K129,MATCH(H55,'Default Rankings'!$L$3:$L$32,0),1))</f>
        <v/>
      </c>
      <c r="L55" s="12">
        <f t="shared" si="2"/>
        <v>53</v>
      </c>
      <c r="M55" s="20"/>
      <c r="N55" s="46" t="str">
        <f>IF(ISBLANK(M55),"",VLOOKUP(M55,'Default Rankings'!$P$3:$Q$77,2,FALSE))</f>
        <v/>
      </c>
      <c r="O55" s="47" t="str">
        <f>IF(ISBLANK(M55),"",INDEX('Default Rankings'!$O$3:$O129,MATCH(M55,'Default Rankings'!$P$3:$P$32,0),1))</f>
        <v/>
      </c>
    </row>
    <row r="56" spans="7:15" x14ac:dyDescent="0.35">
      <c r="G56" s="12">
        <f t="shared" si="1"/>
        <v>54</v>
      </c>
      <c r="H56" s="20"/>
      <c r="I56" s="46" t="str">
        <f>IF(ISBLANK(H56),"",VLOOKUP(H56,'Default Rankings'!$L$3:$M$77,2,FALSE))</f>
        <v/>
      </c>
      <c r="J56" s="47" t="str">
        <f>IF(ISBLANK(H56),"",INDEX('Default Rankings'!$K$3:$K130,MATCH(H56,'Default Rankings'!$L$3:$L$32,0),1))</f>
        <v/>
      </c>
      <c r="L56" s="12">
        <f t="shared" si="2"/>
        <v>54</v>
      </c>
      <c r="M56" s="20"/>
      <c r="N56" s="46" t="str">
        <f>IF(ISBLANK(M56),"",VLOOKUP(M56,'Default Rankings'!$P$3:$Q$77,2,FALSE))</f>
        <v/>
      </c>
      <c r="O56" s="47" t="str">
        <f>IF(ISBLANK(M56),"",INDEX('Default Rankings'!$O$3:$O130,MATCH(M56,'Default Rankings'!$P$3:$P$32,0),1))</f>
        <v/>
      </c>
    </row>
    <row r="57" spans="7:15" x14ac:dyDescent="0.35">
      <c r="G57" s="12">
        <f t="shared" si="1"/>
        <v>55</v>
      </c>
      <c r="H57" s="20"/>
      <c r="I57" s="46" t="str">
        <f>IF(ISBLANK(H57),"",VLOOKUP(H57,'Default Rankings'!$L$3:$M$77,2,FALSE))</f>
        <v/>
      </c>
      <c r="J57" s="47" t="str">
        <f>IF(ISBLANK(H57),"",INDEX('Default Rankings'!$K$3:$K131,MATCH(H57,'Default Rankings'!$L$3:$L$32,0),1))</f>
        <v/>
      </c>
      <c r="L57" s="12">
        <f t="shared" si="2"/>
        <v>55</v>
      </c>
      <c r="M57" s="20"/>
      <c r="N57" s="46" t="str">
        <f>IF(ISBLANK(M57),"",VLOOKUP(M57,'Default Rankings'!$P$3:$Q$77,2,FALSE))</f>
        <v/>
      </c>
      <c r="O57" s="47" t="str">
        <f>IF(ISBLANK(M57),"",INDEX('Default Rankings'!$O$3:$O131,MATCH(M57,'Default Rankings'!$P$3:$P$32,0),1))</f>
        <v/>
      </c>
    </row>
    <row r="58" spans="7:15" x14ac:dyDescent="0.35">
      <c r="G58" s="12">
        <f t="shared" si="1"/>
        <v>56</v>
      </c>
      <c r="H58" s="20"/>
      <c r="I58" s="46" t="str">
        <f>IF(ISBLANK(H58),"",VLOOKUP(H58,'Default Rankings'!$L$3:$M$77,2,FALSE))</f>
        <v/>
      </c>
      <c r="J58" s="47" t="str">
        <f>IF(ISBLANK(H58),"",INDEX('Default Rankings'!$K$3:$K132,MATCH(H58,'Default Rankings'!$L$3:$L$32,0),1))</f>
        <v/>
      </c>
      <c r="L58" s="12">
        <f t="shared" si="2"/>
        <v>56</v>
      </c>
      <c r="M58" s="20"/>
      <c r="N58" s="46" t="str">
        <f>IF(ISBLANK(M58),"",VLOOKUP(M58,'Default Rankings'!$P$3:$Q$77,2,FALSE))</f>
        <v/>
      </c>
      <c r="O58" s="47" t="str">
        <f>IF(ISBLANK(M58),"",INDEX('Default Rankings'!$O$3:$O132,MATCH(M58,'Default Rankings'!$P$3:$P$32,0),1))</f>
        <v/>
      </c>
    </row>
    <row r="59" spans="7:15" x14ac:dyDescent="0.35">
      <c r="G59" s="12">
        <f t="shared" si="1"/>
        <v>57</v>
      </c>
      <c r="H59" s="20"/>
      <c r="I59" s="46" t="str">
        <f>IF(ISBLANK(H59),"",VLOOKUP(H59,'Default Rankings'!$L$3:$M$77,2,FALSE))</f>
        <v/>
      </c>
      <c r="J59" s="47" t="str">
        <f>IF(ISBLANK(H59),"",INDEX('Default Rankings'!$K$3:$K133,MATCH(H59,'Default Rankings'!$L$3:$L$32,0),1))</f>
        <v/>
      </c>
      <c r="L59" s="12">
        <f t="shared" si="2"/>
        <v>57</v>
      </c>
      <c r="M59" s="20"/>
      <c r="N59" s="46" t="str">
        <f>IF(ISBLANK(M59),"",VLOOKUP(M59,'Default Rankings'!$P$3:$Q$77,2,FALSE))</f>
        <v/>
      </c>
      <c r="O59" s="47" t="str">
        <f>IF(ISBLANK(M59),"",INDEX('Default Rankings'!$O$3:$O133,MATCH(M59,'Default Rankings'!$P$3:$P$32,0),1))</f>
        <v/>
      </c>
    </row>
    <row r="60" spans="7:15" x14ac:dyDescent="0.35">
      <c r="G60" s="12">
        <f t="shared" si="1"/>
        <v>58</v>
      </c>
      <c r="H60" s="20"/>
      <c r="I60" s="46" t="str">
        <f>IF(ISBLANK(H60),"",VLOOKUP(H60,'Default Rankings'!$L$3:$M$77,2,FALSE))</f>
        <v/>
      </c>
      <c r="J60" s="47" t="str">
        <f>IF(ISBLANK(H60),"",INDEX('Default Rankings'!$K$3:$K134,MATCH(H60,'Default Rankings'!$L$3:$L$32,0),1))</f>
        <v/>
      </c>
      <c r="L60" s="12">
        <f t="shared" si="2"/>
        <v>58</v>
      </c>
      <c r="M60" s="20"/>
      <c r="N60" s="46" t="str">
        <f>IF(ISBLANK(M60),"",VLOOKUP(M60,'Default Rankings'!$P$3:$Q$77,2,FALSE))</f>
        <v/>
      </c>
      <c r="O60" s="47" t="str">
        <f>IF(ISBLANK(M60),"",INDEX('Default Rankings'!$O$3:$O134,MATCH(M60,'Default Rankings'!$P$3:$P$32,0),1))</f>
        <v/>
      </c>
    </row>
    <row r="61" spans="7:15" x14ac:dyDescent="0.35">
      <c r="G61" s="12">
        <f t="shared" si="1"/>
        <v>59</v>
      </c>
      <c r="H61" s="20"/>
      <c r="I61" s="46" t="str">
        <f>IF(ISBLANK(H61),"",VLOOKUP(H61,'Default Rankings'!$L$3:$M$77,2,FALSE))</f>
        <v/>
      </c>
      <c r="J61" s="47" t="str">
        <f>IF(ISBLANK(H61),"",INDEX('Default Rankings'!$K$3:$K135,MATCH(H61,'Default Rankings'!$L$3:$L$32,0),1))</f>
        <v/>
      </c>
      <c r="L61" s="12">
        <f t="shared" si="2"/>
        <v>59</v>
      </c>
      <c r="M61" s="20"/>
      <c r="N61" s="46" t="str">
        <f>IF(ISBLANK(M61),"",VLOOKUP(M61,'Default Rankings'!$P$3:$Q$77,2,FALSE))</f>
        <v/>
      </c>
      <c r="O61" s="47" t="str">
        <f>IF(ISBLANK(M61),"",INDEX('Default Rankings'!$O$3:$O135,MATCH(M61,'Default Rankings'!$P$3:$P$32,0),1))</f>
        <v/>
      </c>
    </row>
    <row r="62" spans="7:15" x14ac:dyDescent="0.35">
      <c r="G62" s="12">
        <f t="shared" si="1"/>
        <v>60</v>
      </c>
      <c r="H62" s="20"/>
      <c r="I62" s="46" t="str">
        <f>IF(ISBLANK(H62),"",VLOOKUP(H62,'Default Rankings'!$L$3:$M$77,2,FALSE))</f>
        <v/>
      </c>
      <c r="J62" s="47" t="str">
        <f>IF(ISBLANK(H62),"",INDEX('Default Rankings'!$K$3:$K136,MATCH(H62,'Default Rankings'!$L$3:$L$32,0),1))</f>
        <v/>
      </c>
      <c r="L62" s="12">
        <f t="shared" si="2"/>
        <v>60</v>
      </c>
      <c r="M62" s="20"/>
      <c r="N62" s="46" t="str">
        <f>IF(ISBLANK(M62),"",VLOOKUP(M62,'Default Rankings'!$P$3:$Q$77,2,FALSE))</f>
        <v/>
      </c>
      <c r="O62" s="47" t="str">
        <f>IF(ISBLANK(M62),"",INDEX('Default Rankings'!$O$3:$O136,MATCH(M62,'Default Rankings'!$P$3:$P$32,0),1))</f>
        <v/>
      </c>
    </row>
    <row r="63" spans="7:15" x14ac:dyDescent="0.35">
      <c r="G63" s="12">
        <f t="shared" si="1"/>
        <v>61</v>
      </c>
      <c r="H63" s="20"/>
      <c r="I63" s="46" t="str">
        <f>IF(ISBLANK(H63),"",VLOOKUP(H63,'Default Rankings'!$L$3:$M$77,2,FALSE))</f>
        <v/>
      </c>
      <c r="J63" s="47" t="str">
        <f>IF(ISBLANK(H63),"",INDEX('Default Rankings'!$K$3:$K137,MATCH(H63,'Default Rankings'!$L$3:$L$32,0),1))</f>
        <v/>
      </c>
      <c r="L63" s="12">
        <f t="shared" si="2"/>
        <v>61</v>
      </c>
      <c r="M63" s="20"/>
      <c r="N63" s="46" t="str">
        <f>IF(ISBLANK(M63),"",VLOOKUP(M63,'Default Rankings'!$P$3:$Q$77,2,FALSE))</f>
        <v/>
      </c>
      <c r="O63" s="47" t="str">
        <f>IF(ISBLANK(M63),"",INDEX('Default Rankings'!$O$3:$O137,MATCH(M63,'Default Rankings'!$P$3:$P$32,0),1))</f>
        <v/>
      </c>
    </row>
    <row r="64" spans="7:15" x14ac:dyDescent="0.35">
      <c r="G64" s="12">
        <f t="shared" si="1"/>
        <v>62</v>
      </c>
      <c r="H64" s="20"/>
      <c r="I64" s="46" t="str">
        <f>IF(ISBLANK(H64),"",VLOOKUP(H64,'Default Rankings'!$L$3:$M$77,2,FALSE))</f>
        <v/>
      </c>
      <c r="J64" s="47" t="str">
        <f>IF(ISBLANK(H64),"",INDEX('Default Rankings'!$K$3:$K138,MATCH(H64,'Default Rankings'!$L$3:$L$32,0),1))</f>
        <v/>
      </c>
      <c r="L64" s="12">
        <f t="shared" si="2"/>
        <v>62</v>
      </c>
      <c r="M64" s="20"/>
      <c r="N64" s="46" t="str">
        <f>IF(ISBLANK(M64),"",VLOOKUP(M64,'Default Rankings'!$P$3:$Q$77,2,FALSE))</f>
        <v/>
      </c>
      <c r="O64" s="47" t="str">
        <f>IF(ISBLANK(M64),"",INDEX('Default Rankings'!$O$3:$O138,MATCH(M64,'Default Rankings'!$P$3:$P$32,0),1))</f>
        <v/>
      </c>
    </row>
    <row r="65" spans="7:15" x14ac:dyDescent="0.35">
      <c r="G65" s="12">
        <f t="shared" si="1"/>
        <v>63</v>
      </c>
      <c r="H65" s="20"/>
      <c r="I65" s="46" t="str">
        <f>IF(ISBLANK(H65),"",VLOOKUP(H65,'Default Rankings'!$L$3:$M$77,2,FALSE))</f>
        <v/>
      </c>
      <c r="J65" s="47" t="str">
        <f>IF(ISBLANK(H65),"",INDEX('Default Rankings'!$K$3:$K139,MATCH(H65,'Default Rankings'!$L$3:$L$32,0),1))</f>
        <v/>
      </c>
      <c r="L65" s="12">
        <f t="shared" si="2"/>
        <v>63</v>
      </c>
      <c r="M65" s="20"/>
      <c r="N65" s="46" t="str">
        <f>IF(ISBLANK(M65),"",VLOOKUP(M65,'Default Rankings'!$P$3:$Q$77,2,FALSE))</f>
        <v/>
      </c>
      <c r="O65" s="47" t="str">
        <f>IF(ISBLANK(M65),"",INDEX('Default Rankings'!$O$3:$O139,MATCH(M65,'Default Rankings'!$P$3:$P$32,0),1))</f>
        <v/>
      </c>
    </row>
    <row r="66" spans="7:15" x14ac:dyDescent="0.35">
      <c r="G66" s="12">
        <f t="shared" si="1"/>
        <v>64</v>
      </c>
      <c r="H66" s="20"/>
      <c r="I66" s="46" t="str">
        <f>IF(ISBLANK(H66),"",VLOOKUP(H66,'Default Rankings'!$L$3:$M$77,2,FALSE))</f>
        <v/>
      </c>
      <c r="J66" s="47" t="str">
        <f>IF(ISBLANK(H66),"",INDEX('Default Rankings'!$K$3:$K140,MATCH(H66,'Default Rankings'!$L$3:$L$32,0),1))</f>
        <v/>
      </c>
      <c r="L66" s="12">
        <f t="shared" si="2"/>
        <v>64</v>
      </c>
      <c r="M66" s="20"/>
      <c r="N66" s="46" t="str">
        <f>IF(ISBLANK(M66),"",VLOOKUP(M66,'Default Rankings'!$P$3:$Q$77,2,FALSE))</f>
        <v/>
      </c>
      <c r="O66" s="47" t="str">
        <f>IF(ISBLANK(M66),"",INDEX('Default Rankings'!$O$3:$O140,MATCH(M66,'Default Rankings'!$P$3:$P$32,0),1))</f>
        <v/>
      </c>
    </row>
    <row r="67" spans="7:15" x14ac:dyDescent="0.35">
      <c r="G67" s="12">
        <f t="shared" si="1"/>
        <v>65</v>
      </c>
      <c r="H67" s="20"/>
      <c r="I67" s="46" t="str">
        <f>IF(ISBLANK(H67),"",VLOOKUP(H67,'Default Rankings'!$L$3:$M$77,2,FALSE))</f>
        <v/>
      </c>
      <c r="J67" s="47" t="str">
        <f>IF(ISBLANK(H67),"",INDEX('Default Rankings'!$K$3:$K141,MATCH(H67,'Default Rankings'!$L$3:$L$32,0),1))</f>
        <v/>
      </c>
      <c r="L67" s="12">
        <f t="shared" si="2"/>
        <v>65</v>
      </c>
      <c r="M67" s="20"/>
      <c r="N67" s="46" t="str">
        <f>IF(ISBLANK(M67),"",VLOOKUP(M67,'Default Rankings'!$P$3:$Q$77,2,FALSE))</f>
        <v/>
      </c>
      <c r="O67" s="47" t="str">
        <f>IF(ISBLANK(M67),"",INDEX('Default Rankings'!$O$3:$O141,MATCH(M67,'Default Rankings'!$P$3:$P$32,0),1))</f>
        <v/>
      </c>
    </row>
    <row r="68" spans="7:15" x14ac:dyDescent="0.35">
      <c r="G68" s="12">
        <f t="shared" si="1"/>
        <v>66</v>
      </c>
      <c r="H68" s="20"/>
      <c r="I68" s="46" t="str">
        <f>IF(ISBLANK(H68),"",VLOOKUP(H68,'Default Rankings'!$L$3:$M$77,2,FALSE))</f>
        <v/>
      </c>
      <c r="J68" s="47" t="str">
        <f>IF(ISBLANK(H68),"",INDEX('Default Rankings'!$K$3:$K142,MATCH(H68,'Default Rankings'!$L$3:$L$32,0),1))</f>
        <v/>
      </c>
      <c r="L68" s="12">
        <f t="shared" si="2"/>
        <v>66</v>
      </c>
      <c r="M68" s="20"/>
      <c r="N68" s="46" t="str">
        <f>IF(ISBLANK(M68),"",VLOOKUP(M68,'Default Rankings'!$P$3:$Q$77,2,FALSE))</f>
        <v/>
      </c>
      <c r="O68" s="47" t="str">
        <f>IF(ISBLANK(M68),"",INDEX('Default Rankings'!$O$3:$O142,MATCH(M68,'Default Rankings'!$P$3:$P$32,0),1))</f>
        <v/>
      </c>
    </row>
    <row r="69" spans="7:15" x14ac:dyDescent="0.35">
      <c r="G69" s="12">
        <f t="shared" ref="G69:G76" si="6">G68+1</f>
        <v>67</v>
      </c>
      <c r="H69" s="20"/>
      <c r="I69" s="46" t="str">
        <f>IF(ISBLANK(H69),"",VLOOKUP(H69,'Default Rankings'!$L$3:$M$77,2,FALSE))</f>
        <v/>
      </c>
      <c r="J69" s="47" t="str">
        <f>IF(ISBLANK(H69),"",INDEX('Default Rankings'!$K$3:$K143,MATCH(H69,'Default Rankings'!$L$3:$L$32,0),1))</f>
        <v/>
      </c>
      <c r="L69" s="12">
        <f t="shared" ref="L69:L77" si="7">L68+1</f>
        <v>67</v>
      </c>
      <c r="M69" s="20"/>
      <c r="N69" s="46" t="str">
        <f>IF(ISBLANK(M69),"",VLOOKUP(M69,'Default Rankings'!$P$3:$Q$77,2,FALSE))</f>
        <v/>
      </c>
      <c r="O69" s="47" t="str">
        <f>IF(ISBLANK(M69),"",INDEX('Default Rankings'!$O$3:$O143,MATCH(M69,'Default Rankings'!$P$3:$P$32,0),1))</f>
        <v/>
      </c>
    </row>
    <row r="70" spans="7:15" x14ac:dyDescent="0.35">
      <c r="G70" s="12">
        <f t="shared" si="6"/>
        <v>68</v>
      </c>
      <c r="H70" s="20"/>
      <c r="I70" s="46" t="str">
        <f>IF(ISBLANK(H70),"",VLOOKUP(H70,'Default Rankings'!$L$3:$M$77,2,FALSE))</f>
        <v/>
      </c>
      <c r="J70" s="47" t="str">
        <f>IF(ISBLANK(H70),"",INDEX('Default Rankings'!$K$3:$K144,MATCH(H70,'Default Rankings'!$L$3:$L$32,0),1))</f>
        <v/>
      </c>
      <c r="L70" s="12">
        <f t="shared" si="7"/>
        <v>68</v>
      </c>
      <c r="M70" s="20"/>
      <c r="N70" s="46" t="str">
        <f>IF(ISBLANK(M70),"",VLOOKUP(M70,'Default Rankings'!$P$3:$Q$77,2,FALSE))</f>
        <v/>
      </c>
      <c r="O70" s="47" t="str">
        <f>IF(ISBLANK(M70),"",INDEX('Default Rankings'!$O$3:$O144,MATCH(M70,'Default Rankings'!$P$3:$P$32,0),1))</f>
        <v/>
      </c>
    </row>
    <row r="71" spans="7:15" x14ac:dyDescent="0.35">
      <c r="G71" s="12">
        <f t="shared" si="6"/>
        <v>69</v>
      </c>
      <c r="H71" s="20"/>
      <c r="I71" s="46" t="str">
        <f>IF(ISBLANK(H71),"",VLOOKUP(H71,'Default Rankings'!$L$3:$M$77,2,FALSE))</f>
        <v/>
      </c>
      <c r="J71" s="47" t="str">
        <f>IF(ISBLANK(H71),"",INDEX('Default Rankings'!$K$3:$K145,MATCH(H71,'Default Rankings'!$L$3:$L$32,0),1))</f>
        <v/>
      </c>
      <c r="L71" s="12">
        <f t="shared" si="7"/>
        <v>69</v>
      </c>
      <c r="M71" s="20"/>
      <c r="N71" s="46" t="str">
        <f>IF(ISBLANK(M71),"",VLOOKUP(M71,'Default Rankings'!$P$3:$Q$77,2,FALSE))</f>
        <v/>
      </c>
      <c r="O71" s="47" t="str">
        <f>IF(ISBLANK(M71),"",INDEX('Default Rankings'!$O$3:$O145,MATCH(M71,'Default Rankings'!$P$3:$P$32,0),1))</f>
        <v/>
      </c>
    </row>
    <row r="72" spans="7:15" x14ac:dyDescent="0.35">
      <c r="G72" s="12">
        <f t="shared" si="6"/>
        <v>70</v>
      </c>
      <c r="H72" s="20"/>
      <c r="I72" s="46" t="str">
        <f>IF(ISBLANK(H72),"",VLOOKUP(H72,'Default Rankings'!$L$3:$M$77,2,FALSE))</f>
        <v/>
      </c>
      <c r="J72" s="47" t="str">
        <f>IF(ISBLANK(H72),"",INDEX('Default Rankings'!$K$3:$K146,MATCH(H72,'Default Rankings'!$L$3:$L$32,0),1))</f>
        <v/>
      </c>
      <c r="L72" s="12">
        <f t="shared" si="7"/>
        <v>70</v>
      </c>
      <c r="M72" s="20"/>
      <c r="N72" s="46" t="str">
        <f>IF(ISBLANK(M72),"",VLOOKUP(M72,'Default Rankings'!$P$3:$Q$77,2,FALSE))</f>
        <v/>
      </c>
      <c r="O72" s="47" t="str">
        <f>IF(ISBLANK(M72),"",INDEX('Default Rankings'!$O$3:$O146,MATCH(M72,'Default Rankings'!$P$3:$P$32,0),1))</f>
        <v/>
      </c>
    </row>
    <row r="73" spans="7:15" x14ac:dyDescent="0.35">
      <c r="G73" s="12">
        <f t="shared" si="6"/>
        <v>71</v>
      </c>
      <c r="H73" s="20"/>
      <c r="I73" s="46" t="str">
        <f>IF(ISBLANK(H73),"",VLOOKUP(H73,'Default Rankings'!$L$3:$M$77,2,FALSE))</f>
        <v/>
      </c>
      <c r="J73" s="47" t="str">
        <f>IF(ISBLANK(H73),"",INDEX('Default Rankings'!$K$3:$K147,MATCH(H73,'Default Rankings'!$L$3:$L$32,0),1))</f>
        <v/>
      </c>
      <c r="L73" s="12">
        <f t="shared" si="7"/>
        <v>71</v>
      </c>
      <c r="M73" s="20"/>
      <c r="N73" s="46" t="str">
        <f>IF(ISBLANK(M73),"",VLOOKUP(M73,'Default Rankings'!$P$3:$Q$77,2,FALSE))</f>
        <v/>
      </c>
      <c r="O73" s="47" t="str">
        <f>IF(ISBLANK(M73),"",INDEX('Default Rankings'!$O$3:$O147,MATCH(M73,'Default Rankings'!$P$3:$P$32,0),1))</f>
        <v/>
      </c>
    </row>
    <row r="74" spans="7:15" x14ac:dyDescent="0.35">
      <c r="G74" s="12">
        <f t="shared" si="6"/>
        <v>72</v>
      </c>
      <c r="H74" s="20"/>
      <c r="I74" s="46" t="str">
        <f>IF(ISBLANK(H74),"",VLOOKUP(H74,'Default Rankings'!$L$3:$M$77,2,FALSE))</f>
        <v/>
      </c>
      <c r="J74" s="47" t="str">
        <f>IF(ISBLANK(H74),"",INDEX('Default Rankings'!$K$3:$K148,MATCH(H74,'Default Rankings'!$L$3:$L$32,0),1))</f>
        <v/>
      </c>
      <c r="L74" s="12">
        <f t="shared" si="7"/>
        <v>72</v>
      </c>
      <c r="M74" s="20"/>
      <c r="N74" s="46" t="str">
        <f>IF(ISBLANK(M74),"",VLOOKUP(M74,'Default Rankings'!$P$3:$Q$77,2,FALSE))</f>
        <v/>
      </c>
      <c r="O74" s="47" t="str">
        <f>IF(ISBLANK(M74),"",INDEX('Default Rankings'!$O$3:$O148,MATCH(M74,'Default Rankings'!$P$3:$P$32,0),1))</f>
        <v/>
      </c>
    </row>
    <row r="75" spans="7:15" x14ac:dyDescent="0.35">
      <c r="G75" s="12">
        <f t="shared" si="6"/>
        <v>73</v>
      </c>
      <c r="H75" s="20"/>
      <c r="I75" s="46" t="str">
        <f>IF(ISBLANK(H75),"",VLOOKUP(H75,'Default Rankings'!$L$3:$M$77,2,FALSE))</f>
        <v/>
      </c>
      <c r="J75" s="47" t="str">
        <f>IF(ISBLANK(H75),"",INDEX('Default Rankings'!$K$3:$K149,MATCH(H75,'Default Rankings'!$L$3:$L$32,0),1))</f>
        <v/>
      </c>
      <c r="L75" s="12">
        <f t="shared" si="7"/>
        <v>73</v>
      </c>
      <c r="M75" s="20"/>
      <c r="N75" s="46" t="str">
        <f>IF(ISBLANK(M75),"",VLOOKUP(M75,'Default Rankings'!$P$3:$Q$77,2,FALSE))</f>
        <v/>
      </c>
      <c r="O75" s="47" t="str">
        <f>IF(ISBLANK(M75),"",INDEX('Default Rankings'!$O$3:$O149,MATCH(M75,'Default Rankings'!$P$3:$P$32,0),1))</f>
        <v/>
      </c>
    </row>
    <row r="76" spans="7:15" x14ac:dyDescent="0.35">
      <c r="G76" s="12">
        <f t="shared" si="6"/>
        <v>74</v>
      </c>
      <c r="H76" s="20"/>
      <c r="I76" s="46" t="str">
        <f>IF(ISBLANK(H76),"",VLOOKUP(H76,'Default Rankings'!$L$3:$M$77,2,FALSE))</f>
        <v/>
      </c>
      <c r="J76" s="47" t="str">
        <f>IF(ISBLANK(H76),"",INDEX('Default Rankings'!$K$3:$K150,MATCH(H76,'Default Rankings'!$L$3:$L$32,0),1))</f>
        <v/>
      </c>
      <c r="L76" s="12">
        <f t="shared" si="7"/>
        <v>74</v>
      </c>
      <c r="M76" s="20"/>
      <c r="N76" s="46" t="str">
        <f>IF(ISBLANK(M76),"",VLOOKUP(M76,'Default Rankings'!$P$3:$Q$77,2,FALSE))</f>
        <v/>
      </c>
      <c r="O76" s="47" t="str">
        <f>IF(ISBLANK(M76),"",INDEX('Default Rankings'!$O$3:$O150,MATCH(M76,'Default Rankings'!$P$3:$P$32,0),1))</f>
        <v/>
      </c>
    </row>
    <row r="77" spans="7:15" ht="15" thickBot="1" x14ac:dyDescent="0.4">
      <c r="G77" s="13">
        <f t="shared" ref="G77" si="8">G76+1</f>
        <v>75</v>
      </c>
      <c r="H77" s="21"/>
      <c r="I77" s="48" t="str">
        <f>IF(ISBLANK(H77),"",VLOOKUP(H77,'Default Rankings'!$L$3:$M$77,2,FALSE))</f>
        <v/>
      </c>
      <c r="J77" s="49" t="str">
        <f>IF(ISBLANK(H77),"",INDEX('Default Rankings'!$K$3:$K151,MATCH(H77,'Default Rankings'!$L$3:$L$32,0),1))</f>
        <v/>
      </c>
      <c r="L77" s="13">
        <f t="shared" si="7"/>
        <v>75</v>
      </c>
      <c r="M77" s="21"/>
      <c r="N77" s="48" t="str">
        <f>IF(ISBLANK(M77),"",VLOOKUP(M77,'Default Rankings'!$P$3:$Q$77,2,FALSE))</f>
        <v/>
      </c>
      <c r="O77" s="49" t="str">
        <f>IF(ISBLANK(M77),"",INDEX('Default Rankings'!$O$3:$O151,MATCH(M77,'Default Rankings'!$P$3:$P$32,0),1))</f>
        <v/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B08232CA-11D0-4F62-A3B5-FE45563E2CCE}">
          <x14:formula1>
            <xm:f>'Default Rankings'!$H$3:$H$32</xm:f>
          </x14:formula1>
          <xm:sqref>C3:C32</xm:sqref>
        </x14:dataValidation>
        <x14:dataValidation type="list" allowBlank="1" showInputMessage="1" showErrorMessage="1" xr:uid="{6BE1CCB0-9E5D-4E23-BB1F-182F96A22445}">
          <x14:formula1>
            <xm:f>'Default Rankings'!$L$3:$L$77</xm:f>
          </x14:formula1>
          <xm:sqref>H3:H77</xm:sqref>
        </x14:dataValidation>
        <x14:dataValidation type="list" allowBlank="1" showInputMessage="1" showErrorMessage="1" xr:uid="{8D17C9DA-146D-459C-9A36-951FFA7D9E12}">
          <x14:formula1>
            <xm:f>'Default Rankings'!$P$3:$P$77</xm:f>
          </x14:formula1>
          <xm:sqref>M3:M77</xm:sqref>
        </x14:dataValidation>
        <x14:dataValidation type="list" allowBlank="1" showInputMessage="1" showErrorMessage="1" xr:uid="{3D347286-4259-4EF4-8CCA-B47913D6CC49}">
          <x14:formula1>
            <xm:f>'Default Rankings'!$T$3:$T$32</xm:f>
          </x14:formula1>
          <xm:sqref>R3:R32</xm:sqref>
        </x14:dataValidation>
        <x14:dataValidation type="list" allowBlank="1" showInputMessage="1" showErrorMessage="1" xr:uid="{D9E2305C-841E-4C17-8C52-FA502D0960D5}">
          <x14:formula1>
            <xm:f>'Default Rankings'!$X$3:$X$22</xm:f>
          </x14:formula1>
          <xm:sqref>W3:W22</xm:sqref>
        </x14:dataValidation>
        <x14:dataValidation type="list" allowBlank="1" showInputMessage="1" showErrorMessage="1" xr:uid="{32017399-CACC-423D-BD63-14CCE421499E}">
          <x14:formula1>
            <xm:f>'Default Rankings'!$AB$3:$AB$22</xm:f>
          </x14:formula1>
          <xm:sqref>AB3:AB22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2AAA-6C22-4802-B699-7E35D3D4A549}">
  <dimension ref="A1:BD20"/>
  <sheetViews>
    <sheetView workbookViewId="0">
      <selection activeCell="C8" sqref="C8"/>
    </sheetView>
  </sheetViews>
  <sheetFormatPr defaultRowHeight="14.5" x14ac:dyDescent="0.35"/>
  <cols>
    <col min="1" max="1" width="2.36328125" style="1" customWidth="1"/>
    <col min="2" max="2" width="5.90625" style="1" bestFit="1" customWidth="1"/>
    <col min="3" max="3" width="25.36328125" style="1" bestFit="1" customWidth="1"/>
    <col min="4" max="4" width="4.36328125" style="1" bestFit="1" customWidth="1"/>
    <col min="5" max="5" width="1.36328125" style="1" bestFit="1" customWidth="1"/>
    <col min="6" max="6" width="5.90625" style="1" bestFit="1" customWidth="1"/>
    <col min="7" max="7" width="26" style="1" bestFit="1" customWidth="1"/>
    <col min="8" max="8" width="4.36328125" style="1" bestFit="1" customWidth="1"/>
    <col min="9" max="9" width="1.36328125" style="1" bestFit="1" customWidth="1"/>
    <col min="10" max="10" width="5.90625" style="1" bestFit="1" customWidth="1"/>
    <col min="11" max="11" width="26" style="1" bestFit="1" customWidth="1"/>
    <col min="12" max="12" width="4.36328125" style="1" bestFit="1" customWidth="1"/>
    <col min="13" max="13" width="1.36328125" style="1" bestFit="1" customWidth="1"/>
    <col min="14" max="14" width="5.90625" style="1" bestFit="1" customWidth="1"/>
    <col min="15" max="15" width="26" style="1" bestFit="1" customWidth="1"/>
    <col min="16" max="16" width="4.36328125" style="1" bestFit="1" customWidth="1"/>
    <col min="17" max="17" width="1.36328125" style="1" bestFit="1" customWidth="1"/>
    <col min="18" max="18" width="5.90625" style="1" bestFit="1" customWidth="1"/>
    <col min="19" max="19" width="26" style="1" bestFit="1" customWidth="1"/>
    <col min="20" max="20" width="4.36328125" style="1" bestFit="1" customWidth="1"/>
    <col min="21" max="21" width="1.36328125" style="1" bestFit="1" customWidth="1"/>
    <col min="22" max="22" width="5.90625" style="1" bestFit="1" customWidth="1"/>
    <col min="23" max="23" width="26" style="1" bestFit="1" customWidth="1"/>
    <col min="24" max="24" width="4.36328125" style="1" bestFit="1" customWidth="1"/>
    <col min="25" max="25" width="1.36328125" style="1" bestFit="1" customWidth="1"/>
    <col min="26" max="26" width="5.90625" style="1" bestFit="1" customWidth="1"/>
    <col min="27" max="27" width="26" style="1" bestFit="1" customWidth="1"/>
    <col min="28" max="28" width="4.36328125" style="1" bestFit="1" customWidth="1"/>
    <col min="29" max="29" width="1.36328125" style="1" bestFit="1" customWidth="1"/>
    <col min="30" max="30" width="5.90625" style="1" bestFit="1" customWidth="1"/>
    <col min="31" max="31" width="26" style="1" bestFit="1" customWidth="1"/>
    <col min="32" max="32" width="4.36328125" style="1" bestFit="1" customWidth="1"/>
    <col min="33" max="33" width="1.36328125" style="1" bestFit="1" customWidth="1"/>
    <col min="34" max="34" width="5.90625" style="1" bestFit="1" customWidth="1"/>
    <col min="35" max="35" width="26" style="1" bestFit="1" customWidth="1"/>
    <col min="36" max="36" width="4.36328125" style="1" bestFit="1" customWidth="1"/>
    <col min="37" max="37" width="1.36328125" style="1" bestFit="1" customWidth="1"/>
    <col min="38" max="38" width="5.90625" style="1" bestFit="1" customWidth="1"/>
    <col min="39" max="39" width="26" style="1" bestFit="1" customWidth="1"/>
    <col min="40" max="40" width="4.36328125" style="1" bestFit="1" customWidth="1"/>
    <col min="41" max="41" width="1.36328125" style="1" bestFit="1" customWidth="1"/>
    <col min="42" max="42" width="5.90625" style="1" bestFit="1" customWidth="1"/>
    <col min="43" max="43" width="26" style="1" bestFit="1" customWidth="1"/>
    <col min="44" max="44" width="4.36328125" style="1" bestFit="1" customWidth="1"/>
    <col min="45" max="45" width="1.36328125" style="1" bestFit="1" customWidth="1"/>
    <col min="46" max="46" width="5.90625" style="1" bestFit="1" customWidth="1"/>
    <col min="47" max="47" width="26" style="1" bestFit="1" customWidth="1"/>
    <col min="48" max="48" width="4.36328125" style="1" bestFit="1" customWidth="1"/>
    <col min="49" max="49" width="1.36328125" style="1" bestFit="1" customWidth="1"/>
    <col min="50" max="50" width="5.90625" style="1" bestFit="1" customWidth="1"/>
    <col min="51" max="51" width="26" style="1" bestFit="1" customWidth="1"/>
    <col min="52" max="52" width="4.36328125" style="1" bestFit="1" customWidth="1"/>
    <col min="53" max="53" width="1.36328125" style="1" bestFit="1" customWidth="1"/>
    <col min="54" max="54" width="5.90625" style="1" bestFit="1" customWidth="1"/>
    <col min="55" max="55" width="26" style="1" bestFit="1" customWidth="1"/>
    <col min="56" max="56" width="4.36328125" style="1" bestFit="1" customWidth="1"/>
    <col min="57" max="16384" width="8.7265625" style="1"/>
  </cols>
  <sheetData>
    <row r="1" spans="1:56" ht="8.5" customHeight="1" thickBot="1" x14ac:dyDescent="0.4">
      <c r="B1" s="38"/>
      <c r="F1" s="38"/>
      <c r="J1" s="38"/>
      <c r="N1" s="38"/>
      <c r="R1" s="38"/>
      <c r="V1" s="38"/>
      <c r="AP1" s="38"/>
      <c r="AX1" s="38"/>
    </row>
    <row r="2" spans="1:56" ht="15" thickBot="1" x14ac:dyDescent="0.4">
      <c r="A2" s="38"/>
      <c r="B2" s="40"/>
      <c r="C2" s="44" t="str">
        <f>'League Settings'!H5</f>
        <v>1st</v>
      </c>
      <c r="D2" s="15" t="s">
        <v>965</v>
      </c>
      <c r="E2" s="39"/>
      <c r="F2" s="40"/>
      <c r="G2" s="44" t="str">
        <f>'League Settings'!H6</f>
        <v>2nd</v>
      </c>
      <c r="H2" s="15" t="s">
        <v>965</v>
      </c>
      <c r="I2" s="39"/>
      <c r="J2" s="40"/>
      <c r="K2" s="44" t="str">
        <f>'League Settings'!H7</f>
        <v>3rd</v>
      </c>
      <c r="L2" s="15" t="s">
        <v>965</v>
      </c>
      <c r="M2" s="39"/>
      <c r="N2" s="40"/>
      <c r="O2" s="44" t="str">
        <f>'League Settings'!H8</f>
        <v>4th</v>
      </c>
      <c r="P2" s="15" t="s">
        <v>965</v>
      </c>
      <c r="Q2" s="39"/>
      <c r="R2" s="40"/>
      <c r="S2" s="44" t="str">
        <f>'League Settings'!H9</f>
        <v>5th</v>
      </c>
      <c r="T2" s="15" t="s">
        <v>965</v>
      </c>
      <c r="U2" s="39"/>
      <c r="V2" s="40"/>
      <c r="W2" s="44" t="str">
        <f>'League Settings'!H10</f>
        <v>6th</v>
      </c>
      <c r="X2" s="15" t="s">
        <v>965</v>
      </c>
      <c r="Z2" s="40"/>
      <c r="AA2" s="44" t="str">
        <f>'League Settings'!H11</f>
        <v>7th</v>
      </c>
      <c r="AB2" s="15" t="s">
        <v>965</v>
      </c>
      <c r="AD2" s="40"/>
      <c r="AE2" s="44" t="str">
        <f>'League Settings'!H12</f>
        <v>8th</v>
      </c>
      <c r="AF2" s="15" t="s">
        <v>965</v>
      </c>
      <c r="AH2" s="40"/>
      <c r="AI2" s="44" t="str">
        <f>'League Settings'!H13</f>
        <v>9th</v>
      </c>
      <c r="AJ2" s="15" t="s">
        <v>965</v>
      </c>
      <c r="AL2" s="40"/>
      <c r="AM2" s="44" t="str">
        <f>'League Settings'!H14</f>
        <v>10th</v>
      </c>
      <c r="AN2" s="15" t="s">
        <v>965</v>
      </c>
      <c r="AP2" s="40"/>
      <c r="AQ2" s="44" t="str">
        <f>'League Settings'!H15</f>
        <v>11th</v>
      </c>
      <c r="AR2" s="15" t="s">
        <v>965</v>
      </c>
      <c r="AT2" s="40"/>
      <c r="AU2" s="44" t="str">
        <f>'League Settings'!H16</f>
        <v>12th</v>
      </c>
      <c r="AV2" s="15" t="s">
        <v>965</v>
      </c>
      <c r="AX2" s="40"/>
      <c r="AY2" s="44" t="str">
        <f>'League Settings'!H17</f>
        <v>13th</v>
      </c>
      <c r="AZ2" s="15" t="s">
        <v>965</v>
      </c>
      <c r="BB2" s="40"/>
      <c r="BC2" s="44" t="str">
        <f>'League Settings'!H18</f>
        <v>14th</v>
      </c>
      <c r="BD2" s="15" t="s">
        <v>965</v>
      </c>
    </row>
    <row r="3" spans="1:56" x14ac:dyDescent="0.35">
      <c r="B3" s="45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C3" s="46"/>
      <c r="D3" s="47"/>
      <c r="F3" s="45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G3" s="46"/>
      <c r="H3" s="47"/>
      <c r="J3" s="45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K3" s="46"/>
      <c r="L3" s="47"/>
      <c r="N3" s="45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O3" s="46"/>
      <c r="P3" s="47"/>
      <c r="R3" s="45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S3" s="46"/>
      <c r="T3" s="47"/>
      <c r="V3" s="45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W3" s="46"/>
      <c r="X3" s="47"/>
      <c r="Z3" s="45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AA3" s="46"/>
      <c r="AB3" s="47"/>
      <c r="AD3" s="45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AE3" s="46"/>
      <c r="AF3" s="47"/>
      <c r="AH3" s="45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AI3" s="46"/>
      <c r="AJ3" s="47"/>
      <c r="AL3" s="45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AM3" s="46"/>
      <c r="AN3" s="47"/>
      <c r="AP3" s="45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AQ3" s="46"/>
      <c r="AR3" s="47"/>
      <c r="AT3" s="45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AU3" s="46"/>
      <c r="AV3" s="47"/>
      <c r="AX3" s="45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AY3" s="46"/>
      <c r="AZ3" s="47"/>
      <c r="BB3" s="45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BC3" s="46"/>
      <c r="BD3" s="47"/>
    </row>
    <row r="4" spans="1:56" x14ac:dyDescent="0.35">
      <c r="B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C4" s="46"/>
      <c r="D4" s="47"/>
      <c r="F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G4" s="46"/>
      <c r="H4" s="47"/>
      <c r="J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K4" s="46"/>
      <c r="L4" s="47"/>
      <c r="N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O4" s="46"/>
      <c r="P4" s="47"/>
      <c r="R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S4" s="46"/>
      <c r="T4" s="47"/>
      <c r="V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W4" s="46"/>
      <c r="X4" s="47"/>
      <c r="Z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A4" s="46"/>
      <c r="AB4" s="47"/>
      <c r="AD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E4" s="46"/>
      <c r="AF4" s="47"/>
      <c r="AH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I4" s="46"/>
      <c r="AJ4" s="47"/>
      <c r="AL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M4" s="46"/>
      <c r="AN4" s="47"/>
      <c r="AP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Q4" s="46"/>
      <c r="AR4" s="47"/>
      <c r="AT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U4" s="46"/>
      <c r="AV4" s="47"/>
      <c r="AX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Y4" s="46"/>
      <c r="AZ4" s="47"/>
      <c r="BB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BC4" s="46"/>
      <c r="BD4" s="47"/>
    </row>
    <row r="5" spans="1:56" x14ac:dyDescent="0.35">
      <c r="B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C5" s="46"/>
      <c r="D5" s="47"/>
      <c r="F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G5" s="46"/>
      <c r="H5" s="47"/>
      <c r="J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K5" s="46"/>
      <c r="L5" s="47"/>
      <c r="N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O5" s="46"/>
      <c r="P5" s="47"/>
      <c r="R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S5" s="46"/>
      <c r="T5" s="47"/>
      <c r="V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W5" s="46"/>
      <c r="X5" s="47"/>
      <c r="Z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A5" s="46"/>
      <c r="AB5" s="47"/>
      <c r="AD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E5" s="46"/>
      <c r="AF5" s="47"/>
      <c r="AH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I5" s="46"/>
      <c r="AJ5" s="47"/>
      <c r="AL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M5" s="46"/>
      <c r="AN5" s="47"/>
      <c r="AP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Q5" s="46"/>
      <c r="AR5" s="47"/>
      <c r="AT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U5" s="46"/>
      <c r="AV5" s="47"/>
      <c r="AX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Y5" s="46"/>
      <c r="AZ5" s="47"/>
      <c r="BB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BC5" s="46"/>
      <c r="BD5" s="47"/>
    </row>
    <row r="6" spans="1:56" x14ac:dyDescent="0.35">
      <c r="B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C6" s="46"/>
      <c r="D6" s="47"/>
      <c r="F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G6" s="46"/>
      <c r="H6" s="47"/>
      <c r="J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K6" s="46"/>
      <c r="L6" s="47"/>
      <c r="N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O6" s="46"/>
      <c r="P6" s="47"/>
      <c r="R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S6" s="46"/>
      <c r="T6" s="47"/>
      <c r="V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W6" s="46"/>
      <c r="X6" s="47"/>
      <c r="Z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A6" s="46"/>
      <c r="AB6" s="47"/>
      <c r="AD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E6" s="46"/>
      <c r="AF6" s="47"/>
      <c r="AH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I6" s="46"/>
      <c r="AJ6" s="47"/>
      <c r="AL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M6" s="46"/>
      <c r="AN6" s="47"/>
      <c r="AP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Q6" s="46"/>
      <c r="AR6" s="47"/>
      <c r="AT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U6" s="46"/>
      <c r="AV6" s="47"/>
      <c r="AX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Y6" s="46"/>
      <c r="AZ6" s="47"/>
      <c r="BB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BC6" s="46"/>
      <c r="BD6" s="47"/>
    </row>
    <row r="7" spans="1:56" x14ac:dyDescent="0.35">
      <c r="B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C7" s="46"/>
      <c r="D7" s="47"/>
      <c r="F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G7" s="46"/>
      <c r="H7" s="47"/>
      <c r="J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K7" s="46"/>
      <c r="L7" s="47"/>
      <c r="N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O7" s="46"/>
      <c r="P7" s="47"/>
      <c r="R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S7" s="46"/>
      <c r="T7" s="47"/>
      <c r="V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W7" s="46"/>
      <c r="X7" s="47"/>
      <c r="Z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A7" s="46"/>
      <c r="AB7" s="47"/>
      <c r="AD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E7" s="46"/>
      <c r="AF7" s="47"/>
      <c r="AH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I7" s="46"/>
      <c r="AJ7" s="47"/>
      <c r="AL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M7" s="46"/>
      <c r="AN7" s="47"/>
      <c r="AP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Q7" s="46"/>
      <c r="AR7" s="47"/>
      <c r="AT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U7" s="46"/>
      <c r="AV7" s="47"/>
      <c r="AX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Y7" s="46"/>
      <c r="AZ7" s="47"/>
      <c r="BB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BC7" s="46"/>
      <c r="BD7" s="47"/>
    </row>
    <row r="8" spans="1:56" x14ac:dyDescent="0.35">
      <c r="B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C8" s="46"/>
      <c r="D8" s="47"/>
      <c r="F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G8" s="46"/>
      <c r="H8" s="47"/>
      <c r="J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K8" s="46"/>
      <c r="L8" s="47"/>
      <c r="N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O8" s="46"/>
      <c r="P8" s="47"/>
      <c r="R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S8" s="46"/>
      <c r="T8" s="47"/>
      <c r="V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W8" s="46"/>
      <c r="X8" s="47"/>
      <c r="Z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AA8" s="46"/>
      <c r="AB8" s="47"/>
      <c r="AD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AE8" s="46"/>
      <c r="AF8" s="47"/>
      <c r="AH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AI8" s="46"/>
      <c r="AJ8" s="47"/>
      <c r="AL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AM8" s="46"/>
      <c r="AN8" s="47"/>
      <c r="AP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AQ8" s="46"/>
      <c r="AR8" s="47"/>
      <c r="AT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AU8" s="46"/>
      <c r="AV8" s="47"/>
      <c r="AX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AY8" s="46"/>
      <c r="AZ8" s="47"/>
      <c r="BB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BC8" s="46"/>
      <c r="BD8" s="47"/>
    </row>
    <row r="9" spans="1:56" x14ac:dyDescent="0.35">
      <c r="B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C9" s="46"/>
      <c r="D9" s="47"/>
      <c r="F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G9" s="46"/>
      <c r="H9" s="47"/>
      <c r="J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K9" s="46"/>
      <c r="L9" s="47"/>
      <c r="N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O9" s="46"/>
      <c r="P9" s="47"/>
      <c r="R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S9" s="46"/>
      <c r="T9" s="47"/>
      <c r="V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W9" s="46"/>
      <c r="X9" s="47"/>
      <c r="Z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AA9" s="46"/>
      <c r="AB9" s="47"/>
      <c r="AD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AE9" s="46"/>
      <c r="AF9" s="47"/>
      <c r="AH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AI9" s="46"/>
      <c r="AJ9" s="47"/>
      <c r="AL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AM9" s="46"/>
      <c r="AN9" s="47"/>
      <c r="AP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AQ9" s="46"/>
      <c r="AR9" s="47"/>
      <c r="AT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AU9" s="46"/>
      <c r="AV9" s="47"/>
      <c r="AX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AY9" s="46"/>
      <c r="AZ9" s="47"/>
      <c r="BB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BC9" s="46"/>
      <c r="BD9" s="47"/>
    </row>
    <row r="10" spans="1:56" x14ac:dyDescent="0.35">
      <c r="B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C10" s="46"/>
      <c r="D10" s="47"/>
      <c r="F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G10" s="46"/>
      <c r="H10" s="47"/>
      <c r="J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K10" s="46"/>
      <c r="L10" s="47"/>
      <c r="N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O10" s="46"/>
      <c r="P10" s="47"/>
      <c r="R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S10" s="46"/>
      <c r="T10" s="47"/>
      <c r="V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W10" s="46"/>
      <c r="X10" s="47"/>
      <c r="Z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AA10" s="46"/>
      <c r="AB10" s="47"/>
      <c r="AD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AE10" s="46"/>
      <c r="AF10" s="47"/>
      <c r="AH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AI10" s="46"/>
      <c r="AJ10" s="47"/>
      <c r="AL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AM10" s="46"/>
      <c r="AN10" s="47"/>
      <c r="AP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AQ10" s="46"/>
      <c r="AR10" s="47"/>
      <c r="AT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AU10" s="46"/>
      <c r="AV10" s="47"/>
      <c r="AX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AY10" s="46"/>
      <c r="AZ10" s="47"/>
      <c r="BB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BC10" s="46"/>
      <c r="BD10" s="47"/>
    </row>
    <row r="11" spans="1:56" x14ac:dyDescent="0.35">
      <c r="B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C11" s="46"/>
      <c r="D11" s="47"/>
      <c r="F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G11" s="46"/>
      <c r="H11" s="47"/>
      <c r="J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K11" s="46"/>
      <c r="L11" s="47"/>
      <c r="N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O11" s="46"/>
      <c r="P11" s="47"/>
      <c r="R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S11" s="46"/>
      <c r="T11" s="47"/>
      <c r="V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W11" s="46"/>
      <c r="X11" s="47"/>
      <c r="Z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AA11" s="46"/>
      <c r="AB11" s="47"/>
      <c r="AD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AE11" s="46"/>
      <c r="AF11" s="47"/>
      <c r="AH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AI11" s="46"/>
      <c r="AJ11" s="47"/>
      <c r="AL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AM11" s="46"/>
      <c r="AN11" s="47"/>
      <c r="AP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AQ11" s="46"/>
      <c r="AR11" s="47"/>
      <c r="AT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AU11" s="46"/>
      <c r="AV11" s="47"/>
      <c r="AX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AY11" s="46"/>
      <c r="AZ11" s="47"/>
      <c r="BB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BC11" s="46"/>
      <c r="BD11" s="47"/>
    </row>
    <row r="12" spans="1:56" x14ac:dyDescent="0.35">
      <c r="B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C12" s="46"/>
      <c r="D12" s="47"/>
      <c r="F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G12" s="46"/>
      <c r="H12" s="47"/>
      <c r="J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K12" s="46"/>
      <c r="L12" s="47"/>
      <c r="N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O12" s="46"/>
      <c r="P12" s="47"/>
      <c r="R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S12" s="46"/>
      <c r="T12" s="47"/>
      <c r="V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W12" s="46"/>
      <c r="X12" s="47"/>
      <c r="Z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A12" s="46"/>
      <c r="AB12" s="47"/>
      <c r="AD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E12" s="46"/>
      <c r="AF12" s="47"/>
      <c r="AH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I12" s="46"/>
      <c r="AJ12" s="47"/>
      <c r="AL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M12" s="46"/>
      <c r="AN12" s="47"/>
      <c r="AP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Q12" s="46"/>
      <c r="AR12" s="47"/>
      <c r="AT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U12" s="46"/>
      <c r="AV12" s="47"/>
      <c r="AX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Y12" s="46"/>
      <c r="AZ12" s="47"/>
      <c r="BB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C12" s="46"/>
      <c r="BD12" s="47"/>
    </row>
    <row r="13" spans="1:56" x14ac:dyDescent="0.35">
      <c r="B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C13" s="46"/>
      <c r="D13" s="47"/>
      <c r="F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G13" s="46"/>
      <c r="H13" s="47"/>
      <c r="J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K13" s="46"/>
      <c r="L13" s="47"/>
      <c r="N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O13" s="46"/>
      <c r="P13" s="47"/>
      <c r="R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S13" s="46"/>
      <c r="T13" s="47"/>
      <c r="V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W13" s="46"/>
      <c r="X13" s="47"/>
      <c r="Z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A13" s="46"/>
      <c r="AB13" s="47"/>
      <c r="AD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E13" s="46"/>
      <c r="AF13" s="47"/>
      <c r="AH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I13" s="46"/>
      <c r="AJ13" s="47"/>
      <c r="AL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M13" s="46"/>
      <c r="AN13" s="47"/>
      <c r="AP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Q13" s="46"/>
      <c r="AR13" s="47"/>
      <c r="AT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U13" s="46"/>
      <c r="AV13" s="47"/>
      <c r="AX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Y13" s="46"/>
      <c r="AZ13" s="47"/>
      <c r="BB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C13" s="46"/>
      <c r="BD13" s="47"/>
    </row>
    <row r="14" spans="1:56" x14ac:dyDescent="0.35">
      <c r="B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C14" s="46"/>
      <c r="D14" s="47"/>
      <c r="F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G14" s="46"/>
      <c r="H14" s="47"/>
      <c r="J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K14" s="46"/>
      <c r="L14" s="47"/>
      <c r="N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O14" s="46"/>
      <c r="P14" s="47"/>
      <c r="R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S14" s="46"/>
      <c r="T14" s="47"/>
      <c r="V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W14" s="46"/>
      <c r="X14" s="47"/>
      <c r="Z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A14" s="46"/>
      <c r="AB14" s="47"/>
      <c r="AD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E14" s="46"/>
      <c r="AF14" s="47"/>
      <c r="AH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I14" s="46"/>
      <c r="AJ14" s="47"/>
      <c r="AL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M14" s="46"/>
      <c r="AN14" s="47"/>
      <c r="AP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Q14" s="46"/>
      <c r="AR14" s="47"/>
      <c r="AT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U14" s="46"/>
      <c r="AV14" s="47"/>
      <c r="AX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Y14" s="46"/>
      <c r="AZ14" s="47"/>
      <c r="BB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C14" s="46"/>
      <c r="BD14" s="47"/>
    </row>
    <row r="15" spans="1:56" x14ac:dyDescent="0.35">
      <c r="B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C15" s="46"/>
      <c r="D15" s="47"/>
      <c r="F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G15" s="46"/>
      <c r="H15" s="47"/>
      <c r="J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K15" s="46"/>
      <c r="L15" s="47"/>
      <c r="N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O15" s="46"/>
      <c r="P15" s="47"/>
      <c r="R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S15" s="46"/>
      <c r="T15" s="47"/>
      <c r="V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W15" s="46"/>
      <c r="X15" s="47"/>
      <c r="Z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A15" s="46"/>
      <c r="AB15" s="47"/>
      <c r="AD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E15" s="46"/>
      <c r="AF15" s="47"/>
      <c r="AH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I15" s="46"/>
      <c r="AJ15" s="47"/>
      <c r="AL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M15" s="46"/>
      <c r="AN15" s="47"/>
      <c r="AP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Q15" s="46"/>
      <c r="AR15" s="47"/>
      <c r="AT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U15" s="46"/>
      <c r="AV15" s="47"/>
      <c r="AX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Y15" s="46"/>
      <c r="AZ15" s="47"/>
      <c r="BB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C15" s="46"/>
      <c r="BD15" s="47"/>
    </row>
    <row r="16" spans="1:56" x14ac:dyDescent="0.35">
      <c r="B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C16" s="46"/>
      <c r="D16" s="47"/>
      <c r="F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G16" s="46"/>
      <c r="H16" s="47"/>
      <c r="J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K16" s="46"/>
      <c r="L16" s="47"/>
      <c r="N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O16" s="46"/>
      <c r="P16" s="47"/>
      <c r="R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S16" s="46"/>
      <c r="T16" s="47"/>
      <c r="V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W16" s="46"/>
      <c r="X16" s="47"/>
      <c r="Z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A16" s="46"/>
      <c r="AB16" s="47"/>
      <c r="AD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E16" s="46"/>
      <c r="AF16" s="47"/>
      <c r="AH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I16" s="46"/>
      <c r="AJ16" s="47"/>
      <c r="AL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M16" s="46"/>
      <c r="AN16" s="47"/>
      <c r="AP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Q16" s="46"/>
      <c r="AR16" s="47"/>
      <c r="AT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U16" s="46"/>
      <c r="AV16" s="47"/>
      <c r="AX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Y16" s="46"/>
      <c r="AZ16" s="47"/>
      <c r="BB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C16" s="46"/>
      <c r="BD16" s="47"/>
    </row>
    <row r="17" spans="2:56" x14ac:dyDescent="0.35">
      <c r="B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C17" s="46"/>
      <c r="D17" s="47"/>
      <c r="F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G17" s="46"/>
      <c r="H17" s="47"/>
      <c r="J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K17" s="46"/>
      <c r="L17" s="47"/>
      <c r="N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O17" s="46"/>
      <c r="P17" s="47"/>
      <c r="R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S17" s="46"/>
      <c r="T17" s="47"/>
      <c r="V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W17" s="46"/>
      <c r="X17" s="47"/>
      <c r="Z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A17" s="46"/>
      <c r="AB17" s="47"/>
      <c r="AD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E17" s="46"/>
      <c r="AF17" s="47"/>
      <c r="AH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I17" s="46"/>
      <c r="AJ17" s="47"/>
      <c r="AL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M17" s="46"/>
      <c r="AN17" s="47"/>
      <c r="AP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Q17" s="46"/>
      <c r="AR17" s="47"/>
      <c r="AT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U17" s="46"/>
      <c r="AV17" s="47"/>
      <c r="AX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Y17" s="46"/>
      <c r="AZ17" s="47"/>
      <c r="BB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C17" s="46"/>
      <c r="BD17" s="47"/>
    </row>
    <row r="18" spans="2:56" x14ac:dyDescent="0.35">
      <c r="B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C18" s="46"/>
      <c r="D18" s="47"/>
      <c r="F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G18" s="46"/>
      <c r="H18" s="47"/>
      <c r="J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K18" s="46"/>
      <c r="L18" s="47"/>
      <c r="N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O18" s="46"/>
      <c r="P18" s="47"/>
      <c r="R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S18" s="46"/>
      <c r="T18" s="47"/>
      <c r="V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W18" s="46"/>
      <c r="X18" s="47"/>
      <c r="Z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A18" s="46"/>
      <c r="AB18" s="47"/>
      <c r="AD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E18" s="46"/>
      <c r="AF18" s="47"/>
      <c r="AH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I18" s="46"/>
      <c r="AJ18" s="47"/>
      <c r="AL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M18" s="46"/>
      <c r="AN18" s="47"/>
      <c r="AP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Q18" s="46"/>
      <c r="AR18" s="47"/>
      <c r="AT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U18" s="46"/>
      <c r="AV18" s="47"/>
      <c r="AX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Y18" s="46"/>
      <c r="AZ18" s="47"/>
      <c r="BB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C18" s="46"/>
      <c r="BD18" s="47"/>
    </row>
    <row r="19" spans="2:56" x14ac:dyDescent="0.35">
      <c r="B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C19" s="46"/>
      <c r="D19" s="47"/>
      <c r="F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G19" s="46"/>
      <c r="H19" s="47"/>
      <c r="J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K19" s="46"/>
      <c r="L19" s="47"/>
      <c r="N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O19" s="46"/>
      <c r="P19" s="47"/>
      <c r="R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S19" s="46"/>
      <c r="T19" s="47"/>
      <c r="V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W19" s="46"/>
      <c r="X19" s="47"/>
      <c r="Z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A19" s="46"/>
      <c r="AB19" s="47"/>
      <c r="AD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E19" s="46"/>
      <c r="AF19" s="47"/>
      <c r="AH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I19" s="46"/>
      <c r="AJ19" s="47"/>
      <c r="AL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M19" s="46"/>
      <c r="AN19" s="47"/>
      <c r="AP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Q19" s="46"/>
      <c r="AR19" s="47"/>
      <c r="AT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U19" s="46"/>
      <c r="AV19" s="47"/>
      <c r="AX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Y19" s="46"/>
      <c r="AZ19" s="47"/>
      <c r="BB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BC19" s="46"/>
      <c r="BD19" s="47"/>
    </row>
    <row r="20" spans="2:56" ht="15" thickBot="1" x14ac:dyDescent="0.4">
      <c r="B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C20" s="48"/>
      <c r="D20" s="49"/>
      <c r="F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G20" s="48"/>
      <c r="H20" s="49"/>
      <c r="J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K20" s="48"/>
      <c r="L20" s="49"/>
      <c r="N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O20" s="48"/>
      <c r="P20" s="49"/>
      <c r="R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S20" s="48"/>
      <c r="T20" s="49"/>
      <c r="V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W20" s="48"/>
      <c r="X20" s="49"/>
      <c r="Z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A20" s="48"/>
      <c r="AB20" s="49"/>
      <c r="AD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E20" s="48"/>
      <c r="AF20" s="49"/>
      <c r="AH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I20" s="48"/>
      <c r="AJ20" s="49"/>
      <c r="AL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M20" s="48"/>
      <c r="AN20" s="49"/>
      <c r="AP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Q20" s="48"/>
      <c r="AR20" s="49"/>
      <c r="AT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U20" s="48"/>
      <c r="AV20" s="49"/>
      <c r="AX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Y20" s="48"/>
      <c r="AZ20" s="49"/>
      <c r="BB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BC20" s="48"/>
      <c r="BD20" s="49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0" id="{33D5144D-688E-45AD-8915-07437CDC144E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B2:D20</xm:sqref>
        </x14:conditionalFormatting>
        <x14:conditionalFormatting xmlns:xm="http://schemas.microsoft.com/office/excel/2006/main">
          <x14:cfRule type="expression" priority="39" id="{F6B9E166-60CC-473E-B1A6-711C419CA529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F3:F20</xm:sqref>
        </x14:conditionalFormatting>
        <x14:conditionalFormatting xmlns:xm="http://schemas.microsoft.com/office/excel/2006/main">
          <x14:cfRule type="expression" priority="38" id="{68BCCB13-B072-4112-82F9-01F55C9F3F3F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J3:J20</xm:sqref>
        </x14:conditionalFormatting>
        <x14:conditionalFormatting xmlns:xm="http://schemas.microsoft.com/office/excel/2006/main">
          <x14:cfRule type="expression" priority="37" id="{E08108F5-A5B4-420B-A615-452C41EB2EE8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N3:N20</xm:sqref>
        </x14:conditionalFormatting>
        <x14:conditionalFormatting xmlns:xm="http://schemas.microsoft.com/office/excel/2006/main">
          <x14:cfRule type="expression" priority="36" id="{DE570C4E-0C7D-44F8-9D64-7441BE7E7D53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R3:R20</xm:sqref>
        </x14:conditionalFormatting>
        <x14:conditionalFormatting xmlns:xm="http://schemas.microsoft.com/office/excel/2006/main">
          <x14:cfRule type="expression" priority="35" id="{7A7C6B30-7F0C-4F76-BA0C-CF972A91DD51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V3:V20</xm:sqref>
        </x14:conditionalFormatting>
        <x14:conditionalFormatting xmlns:xm="http://schemas.microsoft.com/office/excel/2006/main">
          <x14:cfRule type="expression" priority="34" id="{69DD383E-3A34-4F21-830F-7DC6A4B58418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Z3:Z20</xm:sqref>
        </x14:conditionalFormatting>
        <x14:conditionalFormatting xmlns:xm="http://schemas.microsoft.com/office/excel/2006/main">
          <x14:cfRule type="expression" priority="33" id="{FB1DF442-6670-4B31-99EE-B0343E8E085F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AD3:AD20</xm:sqref>
        </x14:conditionalFormatting>
        <x14:conditionalFormatting xmlns:xm="http://schemas.microsoft.com/office/excel/2006/main">
          <x14:cfRule type="expression" priority="32" id="{593E40B3-37E3-420F-B8DA-403938867253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AH3:AH20</xm:sqref>
        </x14:conditionalFormatting>
        <x14:conditionalFormatting xmlns:xm="http://schemas.microsoft.com/office/excel/2006/main">
          <x14:cfRule type="expression" priority="31" id="{16CB112F-F627-4664-B08C-16AFCB672FEF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AL3:AL20</xm:sqref>
        </x14:conditionalFormatting>
        <x14:conditionalFormatting xmlns:xm="http://schemas.microsoft.com/office/excel/2006/main">
          <x14:cfRule type="expression" priority="30" id="{027B29E6-AF9A-4DCB-8B87-7A7D7C8F7B9A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AP3:AP20</xm:sqref>
        </x14:conditionalFormatting>
        <x14:conditionalFormatting xmlns:xm="http://schemas.microsoft.com/office/excel/2006/main">
          <x14:cfRule type="expression" priority="29" id="{189B85D1-7889-4599-A343-6BB74803740D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AT3:AT20</xm:sqref>
        </x14:conditionalFormatting>
        <x14:conditionalFormatting xmlns:xm="http://schemas.microsoft.com/office/excel/2006/main">
          <x14:cfRule type="expression" priority="28" id="{FBE1B346-02AD-48C4-93D5-695F2FE9672D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AX3:AX20</xm:sqref>
        </x14:conditionalFormatting>
        <x14:conditionalFormatting xmlns:xm="http://schemas.microsoft.com/office/excel/2006/main">
          <x14:cfRule type="expression" priority="27" id="{A5E61C8F-6441-4159-9A4B-2FCCA7BB7F4C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BB3:BB20</xm:sqref>
        </x14:conditionalFormatting>
        <x14:conditionalFormatting xmlns:xm="http://schemas.microsoft.com/office/excel/2006/main">
          <x14:cfRule type="expression" priority="13" id="{42F51E9C-6204-4D6C-80DD-82ED53498A3E}">
            <xm:f>ISBLANK('League Settings'!$H$6)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F2:H20</xm:sqref>
        </x14:conditionalFormatting>
        <x14:conditionalFormatting xmlns:xm="http://schemas.microsoft.com/office/excel/2006/main">
          <x14:cfRule type="expression" priority="12" id="{31213897-A045-4809-AC4D-354ED86F84A2}">
            <xm:f>ISBLANK('League Settings'!$H$7)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J2:L20</xm:sqref>
        </x14:conditionalFormatting>
        <x14:conditionalFormatting xmlns:xm="http://schemas.microsoft.com/office/excel/2006/main">
          <x14:cfRule type="expression" priority="11" id="{181E7DA9-A9CF-4C28-966A-09A44BA3DC6C}">
            <xm:f>ISBLANK('League Settings'!$H$8)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N2:P20</xm:sqref>
        </x14:conditionalFormatting>
        <x14:conditionalFormatting xmlns:xm="http://schemas.microsoft.com/office/excel/2006/main">
          <x14:cfRule type="expression" priority="10" id="{0561334D-D5DC-497F-8E71-DBC717FB782E}">
            <xm:f>ISBLANK('League Settings'!$H$9)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R2:T20</xm:sqref>
        </x14:conditionalFormatting>
        <x14:conditionalFormatting xmlns:xm="http://schemas.microsoft.com/office/excel/2006/main">
          <x14:cfRule type="expression" priority="9" id="{84CC49BF-C9E2-4622-9E77-0E0A9B9C7B66}">
            <xm:f>ISBLANK('League Settings'!$H$10)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V2:X20</xm:sqref>
        </x14:conditionalFormatting>
        <x14:conditionalFormatting xmlns:xm="http://schemas.microsoft.com/office/excel/2006/main">
          <x14:cfRule type="expression" priority="8" id="{9DB30481-2245-41BA-8940-256FCB589A3C}">
            <xm:f>ISBLANK('League Settings'!$H$11)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Z2:AB20</xm:sqref>
        </x14:conditionalFormatting>
        <x14:conditionalFormatting xmlns:xm="http://schemas.microsoft.com/office/excel/2006/main">
          <x14:cfRule type="expression" priority="7" id="{FFFAD2A4-437C-44C3-98FD-4C4716CBEB48}">
            <xm:f>ISBLANK('League Settings'!$H$12)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AD2:AF20</xm:sqref>
        </x14:conditionalFormatting>
        <x14:conditionalFormatting xmlns:xm="http://schemas.microsoft.com/office/excel/2006/main">
          <x14:cfRule type="expression" priority="6" id="{40A568DD-D14D-44AC-A9B2-9FE5748AA79A}">
            <xm:f>ISBLANK('League Settings'!$H$13)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AH2:AJ20</xm:sqref>
        </x14:conditionalFormatting>
        <x14:conditionalFormatting xmlns:xm="http://schemas.microsoft.com/office/excel/2006/main">
          <x14:cfRule type="expression" priority="5" id="{21B0585D-FFB6-43A9-A3DB-37FEBA35FF77}">
            <xm:f>ISBLANK('League Settings'!$H$14)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AL2:AN20</xm:sqref>
        </x14:conditionalFormatting>
        <x14:conditionalFormatting xmlns:xm="http://schemas.microsoft.com/office/excel/2006/main">
          <x14:cfRule type="expression" priority="4" id="{60B9EB19-6574-481A-A176-0CF47159E592}">
            <xm:f>ISBLANK('League Settings'!$H$15)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AP2:AR20</xm:sqref>
        </x14:conditionalFormatting>
        <x14:conditionalFormatting xmlns:xm="http://schemas.microsoft.com/office/excel/2006/main">
          <x14:cfRule type="expression" priority="3" id="{E57BA505-EE31-4D28-9A9E-C4F9F9039719}">
            <xm:f>ISBLANK('League Settings'!$H$16)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AT2:AV20</xm:sqref>
        </x14:conditionalFormatting>
        <x14:conditionalFormatting xmlns:xm="http://schemas.microsoft.com/office/excel/2006/main">
          <x14:cfRule type="expression" priority="2" id="{3CC7EE65-4216-48E3-895A-1FAB47CD019D}">
            <xm:f>ISBLANK('League Settings'!$H$17)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AX2:AZ20</xm:sqref>
        </x14:conditionalFormatting>
        <x14:conditionalFormatting xmlns:xm="http://schemas.microsoft.com/office/excel/2006/main">
          <x14:cfRule type="expression" priority="1" id="{F21F6DB6-BD32-408B-8121-00FFB9D05C26}">
            <xm:f>ISBLANK('League Settings'!$H$18)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BB2:BD20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1E51B-8260-468F-9CCE-983C547EBE14}">
  <dimension ref="B1:AD332"/>
  <sheetViews>
    <sheetView tabSelected="1" workbookViewId="0">
      <pane ySplit="3950" topLeftCell="A80"/>
      <selection activeCell="J8" sqref="J8"/>
      <selection pane="bottomLeft" activeCell="I83" sqref="I83"/>
    </sheetView>
  </sheetViews>
  <sheetFormatPr defaultRowHeight="14.5" x14ac:dyDescent="0.35"/>
  <cols>
    <col min="1" max="1" width="1.36328125" style="1" bestFit="1" customWidth="1"/>
    <col min="2" max="2" width="8.26953125" style="1" customWidth="1"/>
    <col min="3" max="3" width="8.36328125" style="1" customWidth="1"/>
    <col min="4" max="4" width="4.36328125" style="1" bestFit="1" customWidth="1"/>
    <col min="5" max="5" width="25.36328125" style="1" bestFit="1" customWidth="1"/>
    <col min="6" max="6" width="3.7265625" style="1" bestFit="1" customWidth="1"/>
    <col min="7" max="7" width="1.36328125" style="1" bestFit="1" customWidth="1"/>
    <col min="8" max="8" width="3.26953125" style="1" bestFit="1" customWidth="1"/>
    <col min="9" max="9" width="17.90625" style="1" bestFit="1" customWidth="1"/>
    <col min="10" max="10" width="4.36328125" style="1" bestFit="1" customWidth="1"/>
    <col min="11" max="11" width="1.36328125" style="1" bestFit="1" customWidth="1"/>
    <col min="12" max="12" width="3" style="1" bestFit="1" customWidth="1"/>
    <col min="13" max="13" width="21.26953125" style="1" bestFit="1" customWidth="1"/>
    <col min="14" max="14" width="4.36328125" style="1" bestFit="1" customWidth="1"/>
    <col min="15" max="15" width="1.36328125" style="1" bestFit="1" customWidth="1"/>
    <col min="16" max="16" width="3.7265625" style="1" bestFit="1" customWidth="1"/>
    <col min="17" max="17" width="25.36328125" style="1" bestFit="1" customWidth="1"/>
    <col min="18" max="18" width="4.36328125" style="1" bestFit="1" customWidth="1"/>
    <col min="19" max="19" width="1.36328125" style="1" bestFit="1" customWidth="1"/>
    <col min="20" max="20" width="2.81640625" style="1" bestFit="1" customWidth="1"/>
    <col min="21" max="21" width="23" style="1" bestFit="1" customWidth="1"/>
    <col min="22" max="22" width="4.36328125" style="1" bestFit="1" customWidth="1"/>
    <col min="23" max="23" width="1.36328125" style="1" bestFit="1" customWidth="1"/>
    <col min="24" max="24" width="4" style="1" bestFit="1" customWidth="1"/>
    <col min="25" max="25" width="15.81640625" style="1" bestFit="1" customWidth="1"/>
    <col min="26" max="26" width="4.36328125" style="1" bestFit="1" customWidth="1"/>
    <col min="27" max="27" width="1.36328125" style="1" bestFit="1" customWidth="1"/>
    <col min="28" max="28" width="2.81640625" style="1" bestFit="1" customWidth="1"/>
    <col min="29" max="29" width="20.453125" style="1" bestFit="1" customWidth="1"/>
    <col min="30" max="30" width="4.36328125" style="1" bestFit="1" customWidth="1"/>
    <col min="31" max="16384" width="8.7265625" style="1"/>
  </cols>
  <sheetData>
    <row r="1" spans="2:30" ht="9" customHeight="1" thickBot="1" x14ac:dyDescent="0.4"/>
    <row r="2" spans="2:30" ht="15" thickBot="1" x14ac:dyDescent="0.4">
      <c r="B2" s="52" t="s">
        <v>983</v>
      </c>
      <c r="C2" s="53"/>
      <c r="H2" s="63" t="s">
        <v>985</v>
      </c>
      <c r="I2" s="64"/>
    </row>
    <row r="3" spans="2:30" x14ac:dyDescent="0.35">
      <c r="B3" s="54" t="s">
        <v>984</v>
      </c>
      <c r="C3" s="55" t="s">
        <v>987</v>
      </c>
      <c r="D3" s="56" t="s">
        <v>965</v>
      </c>
      <c r="E3" s="56" t="s">
        <v>982</v>
      </c>
      <c r="F3" s="57" t="s">
        <v>32</v>
      </c>
      <c r="H3" s="14" t="s">
        <v>3</v>
      </c>
      <c r="I3" s="22" t="s">
        <v>966</v>
      </c>
      <c r="J3" s="15" t="s">
        <v>965</v>
      </c>
      <c r="L3" s="14" t="s">
        <v>4</v>
      </c>
      <c r="M3" s="22" t="s">
        <v>966</v>
      </c>
      <c r="N3" s="15" t="s">
        <v>965</v>
      </c>
      <c r="P3" s="14" t="s">
        <v>5</v>
      </c>
      <c r="Q3" s="22" t="s">
        <v>966</v>
      </c>
      <c r="R3" s="15" t="s">
        <v>965</v>
      </c>
      <c r="T3" s="14" t="s">
        <v>7</v>
      </c>
      <c r="U3" s="22" t="s">
        <v>966</v>
      </c>
      <c r="V3" s="15" t="s">
        <v>965</v>
      </c>
      <c r="X3" s="14" t="s">
        <v>8</v>
      </c>
      <c r="Y3" s="22" t="s">
        <v>966</v>
      </c>
      <c r="Z3" s="15" t="s">
        <v>965</v>
      </c>
      <c r="AB3" s="14" t="s">
        <v>9</v>
      </c>
      <c r="AC3" s="22" t="s">
        <v>966</v>
      </c>
      <c r="AD3" s="15" t="s">
        <v>965</v>
      </c>
    </row>
    <row r="4" spans="2:30" x14ac:dyDescent="0.35">
      <c r="B4" s="54"/>
      <c r="C4" s="55"/>
      <c r="D4" s="58"/>
      <c r="E4" s="58"/>
      <c r="F4" s="59"/>
      <c r="H4" s="12">
        <v>1</v>
      </c>
      <c r="I4" s="46" t="str">
        <f>IF(ISBLANK('Personal Rankings'!C3),"",'Personal Rankings'!C3)</f>
        <v>Patrick Mahomes KC</v>
      </c>
      <c r="J4" s="47">
        <f>IF(ISBLANK('Personal Rankings'!D3),"",'Personal Rankings'!D3)</f>
        <v>37</v>
      </c>
      <c r="L4" s="12">
        <v>1</v>
      </c>
      <c r="M4" s="46" t="str">
        <f>IF(ISBLANK('Personal Rankings'!H3),"",'Personal Rankings'!H3)</f>
        <v>Saquon Barkley NYG</v>
      </c>
      <c r="N4" s="47">
        <f>IF(ISBLANK('Personal Rankings'!I3),"",'Personal Rankings'!I3)</f>
        <v>1</v>
      </c>
      <c r="P4" s="12">
        <v>1</v>
      </c>
      <c r="Q4" s="46" t="str">
        <f>IF(ISBLANK('Personal Rankings'!M3),"",'Personal Rankings'!M3)</f>
        <v>DeAndre Hopkins HOU</v>
      </c>
      <c r="R4" s="47">
        <f>IF(ISBLANK('Personal Rankings'!N3),"",'Personal Rankings'!N3)</f>
        <v>6</v>
      </c>
      <c r="T4" s="12">
        <v>1</v>
      </c>
      <c r="U4" s="46" t="str">
        <f>IF(ISBLANK('Personal Rankings'!R3),"",'Personal Rankings'!R3)</f>
        <v>Travis Kelce KC</v>
      </c>
      <c r="V4" s="47">
        <f>IF(ISBLANK('Personal Rankings'!S3),"",'Personal Rankings'!S3)</f>
        <v>15</v>
      </c>
      <c r="X4" s="12">
        <v>1</v>
      </c>
      <c r="Y4" s="46" t="str">
        <f>IF(ISBLANK('Personal Rankings'!W3),"",'Personal Rankings'!W3)</f>
        <v xml:space="preserve">Chicago (CHI) </v>
      </c>
      <c r="Z4" s="47">
        <f>IF(ISBLANK('Personal Rankings'!X3),"",'Personal Rankings'!X3)</f>
        <v>166</v>
      </c>
      <c r="AB4" s="12">
        <v>1</v>
      </c>
      <c r="AC4" s="46" t="str">
        <f>IF(ISBLANK('Personal Rankings'!AB3),"",'Personal Rankings'!AB3)</f>
        <v>Greg Zuerlein LAR</v>
      </c>
      <c r="AD4" s="47">
        <f>IF(ISBLANK('Personal Rankings'!AC3),"",'Personal Rankings'!AC3)</f>
        <v>199</v>
      </c>
    </row>
    <row r="5" spans="2:30" x14ac:dyDescent="0.35">
      <c r="B5" s="54"/>
      <c r="C5" s="55"/>
      <c r="D5" s="58"/>
      <c r="E5" s="58"/>
      <c r="F5" s="59"/>
      <c r="H5" s="12">
        <f>H4+1</f>
        <v>2</v>
      </c>
      <c r="I5" s="46" t="str">
        <f>IF(ISBLANK('Personal Rankings'!C4),"",'Personal Rankings'!C4)</f>
        <v>Russell Wilson SEA</v>
      </c>
      <c r="J5" s="47">
        <f>IF(ISBLANK('Personal Rankings'!D4),"",'Personal Rankings'!D4)</f>
        <v>71</v>
      </c>
      <c r="L5" s="12">
        <f>L4+1</f>
        <v>2</v>
      </c>
      <c r="M5" s="46" t="str">
        <f>IF(ISBLANK('Personal Rankings'!H4),"",'Personal Rankings'!H4)</f>
        <v>Christian McCaffrey CAR</v>
      </c>
      <c r="N5" s="47">
        <f>IF(ISBLANK('Personal Rankings'!I4),"",'Personal Rankings'!I4)</f>
        <v>3</v>
      </c>
      <c r="P5" s="12">
        <f>P4+1</f>
        <v>2</v>
      </c>
      <c r="Q5" s="46" t="str">
        <f>IF(ISBLANK('Personal Rankings'!M4),"",'Personal Rankings'!M4)</f>
        <v>Davante Adams GB</v>
      </c>
      <c r="R5" s="47">
        <f>IF(ISBLANK('Personal Rankings'!N4),"",'Personal Rankings'!N4)</f>
        <v>7</v>
      </c>
      <c r="T5" s="12">
        <f>T4+1</f>
        <v>2</v>
      </c>
      <c r="U5" s="46" t="str">
        <f>IF(ISBLANK('Personal Rankings'!R4),"",'Personal Rankings'!R4)</f>
        <v/>
      </c>
      <c r="V5" s="47" t="str">
        <f>IF(ISBLANK('Personal Rankings'!S4),"",'Personal Rankings'!S4)</f>
        <v/>
      </c>
      <c r="X5" s="12">
        <f>X4+1</f>
        <v>2</v>
      </c>
      <c r="Y5" s="46" t="str">
        <f>IF(ISBLANK('Personal Rankings'!W4),"",'Personal Rankings'!W4)</f>
        <v xml:space="preserve">Los Angeles (LAR) </v>
      </c>
      <c r="Z5" s="47">
        <f>IF(ISBLANK('Personal Rankings'!X4),"",'Personal Rankings'!X4)</f>
        <v>181</v>
      </c>
      <c r="AB5" s="12">
        <f>AB4+1</f>
        <v>2</v>
      </c>
      <c r="AC5" s="46" t="str">
        <f>IF(ISBLANK('Personal Rankings'!AB4),"",'Personal Rankings'!AB4)</f>
        <v>Justin Tucker BAL</v>
      </c>
      <c r="AD5" s="47">
        <f>IF(ISBLANK('Personal Rankings'!AC4),"",'Personal Rankings'!AC4)</f>
        <v>205</v>
      </c>
    </row>
    <row r="6" spans="2:30" x14ac:dyDescent="0.35">
      <c r="B6" s="50">
        <v>0.65</v>
      </c>
      <c r="C6" s="60"/>
      <c r="D6" s="46">
        <v>1</v>
      </c>
      <c r="E6" s="46" t="str">
        <f>IF((D6)&gt;0,INDEX('Default Rankings'!$B$3:$E$302,'Live Draft'!D6,2) &amp; " " &amp; INDEX('Default Rankings'!$B$3:$E$302,'Live Draft'!D6,3),"")</f>
        <v>Saquon Barkley NYG</v>
      </c>
      <c r="F6" s="47" t="str">
        <f>IF((D6)&gt;0,INDEX('Default Rankings'!$B$3:$E$302,'Live Draft'!D6,4),"")</f>
        <v>RB</v>
      </c>
      <c r="H6" s="12">
        <f t="shared" ref="H6:H33" si="0">H5+1</f>
        <v>3</v>
      </c>
      <c r="I6" s="46" t="str">
        <f>IF(ISBLANK('Personal Rankings'!C5),"",'Personal Rankings'!C5)</f>
        <v/>
      </c>
      <c r="J6" s="47" t="str">
        <f>IF(ISBLANK('Personal Rankings'!D5),"",'Personal Rankings'!D5)</f>
        <v/>
      </c>
      <c r="L6" s="12">
        <f t="shared" ref="L6:L69" si="1">L5+1</f>
        <v>3</v>
      </c>
      <c r="M6" s="46" t="str">
        <f>IF(ISBLANK('Personal Rankings'!H5),"",'Personal Rankings'!H5)</f>
        <v>Le'Veon Bell NYJ</v>
      </c>
      <c r="N6" s="47">
        <f>IF(ISBLANK('Personal Rankings'!I5),"",'Personal Rankings'!I5)</f>
        <v>9</v>
      </c>
      <c r="P6" s="12">
        <f t="shared" ref="P6:P69" si="2">P5+1</f>
        <v>3</v>
      </c>
      <c r="Q6" s="46" t="str">
        <f>IF(ISBLANK('Personal Rankings'!M5),"",'Personal Rankings'!M5)</f>
        <v/>
      </c>
      <c r="R6" s="47" t="str">
        <f>IF(ISBLANK('Personal Rankings'!N5),"",'Personal Rankings'!N5)</f>
        <v/>
      </c>
      <c r="T6" s="12">
        <f t="shared" ref="T6:T33" si="3">T5+1</f>
        <v>3</v>
      </c>
      <c r="U6" s="46" t="str">
        <f>IF(ISBLANK('Personal Rankings'!R5),"",'Personal Rankings'!R5)</f>
        <v/>
      </c>
      <c r="V6" s="47" t="str">
        <f>IF(ISBLANK('Personal Rankings'!S5),"",'Personal Rankings'!S5)</f>
        <v/>
      </c>
      <c r="X6" s="12">
        <f t="shared" ref="X6:X23" si="4">X5+1</f>
        <v>3</v>
      </c>
      <c r="Y6" s="46" t="str">
        <f>IF(ISBLANK('Personal Rankings'!W5),"",'Personal Rankings'!W5)</f>
        <v/>
      </c>
      <c r="Z6" s="47" t="str">
        <f>IF(ISBLANK('Personal Rankings'!X5),"",'Personal Rankings'!X5)</f>
        <v/>
      </c>
      <c r="AB6" s="12">
        <f t="shared" ref="AB6:AB23" si="5">AB5+1</f>
        <v>3</v>
      </c>
      <c r="AC6" s="46" t="str">
        <f>IF(ISBLANK('Personal Rankings'!AB5),"",'Personal Rankings'!AB5)</f>
        <v>Stephen Gostkowski NE</v>
      </c>
      <c r="AD6" s="47">
        <f>IF(ISBLANK('Personal Rankings'!AC5),"",'Personal Rankings'!AC5)</f>
        <v>206</v>
      </c>
    </row>
    <row r="7" spans="2:30" x14ac:dyDescent="0.35">
      <c r="B7" s="50">
        <v>0.75</v>
      </c>
      <c r="C7" s="60"/>
      <c r="D7" s="46">
        <v>2</v>
      </c>
      <c r="E7" s="46" t="str">
        <f>IF((D7)&gt;0,INDEX('Default Rankings'!$B$3:$E$302,'Live Draft'!D7,2) &amp; " " &amp; INDEX('Default Rankings'!$B$3:$E$302,'Live Draft'!D7,3),"")</f>
        <v>Ezekiel Elliott DAL</v>
      </c>
      <c r="F7" s="47" t="str">
        <f>IF((D7)&gt;0,INDEX('Default Rankings'!$B$3:$E$302,'Live Draft'!D7,4),"")</f>
        <v>RB</v>
      </c>
      <c r="H7" s="12">
        <f t="shared" si="0"/>
        <v>4</v>
      </c>
      <c r="I7" s="46" t="str">
        <f>IF(ISBLANK('Personal Rankings'!C6),"",'Personal Rankings'!C6)</f>
        <v/>
      </c>
      <c r="J7" s="47" t="str">
        <f>IF(ISBLANK('Personal Rankings'!D6),"",'Personal Rankings'!D6)</f>
        <v/>
      </c>
      <c r="L7" s="12">
        <f t="shared" si="1"/>
        <v>4</v>
      </c>
      <c r="M7" s="46" t="str">
        <f>IF(ISBLANK('Personal Rankings'!H6),"",'Personal Rankings'!H6)</f>
        <v/>
      </c>
      <c r="N7" s="47" t="str">
        <f>IF(ISBLANK('Personal Rankings'!I6),"",'Personal Rankings'!I6)</f>
        <v/>
      </c>
      <c r="P7" s="12">
        <f t="shared" si="2"/>
        <v>4</v>
      </c>
      <c r="Q7" s="46" t="str">
        <f>IF(ISBLANK('Personal Rankings'!M6),"",'Personal Rankings'!M6)</f>
        <v/>
      </c>
      <c r="R7" s="47" t="str">
        <f>IF(ISBLANK('Personal Rankings'!N6),"",'Personal Rankings'!N6)</f>
        <v/>
      </c>
      <c r="T7" s="12">
        <f t="shared" si="3"/>
        <v>4</v>
      </c>
      <c r="U7" s="46" t="str">
        <f>IF(ISBLANK('Personal Rankings'!R6),"",'Personal Rankings'!R6)</f>
        <v/>
      </c>
      <c r="V7" s="47" t="str">
        <f>IF(ISBLANK('Personal Rankings'!S6),"",'Personal Rankings'!S6)</f>
        <v/>
      </c>
      <c r="X7" s="12">
        <f t="shared" si="4"/>
        <v>4</v>
      </c>
      <c r="Y7" s="46" t="str">
        <f>IF(ISBLANK('Personal Rankings'!W6),"",'Personal Rankings'!W6)</f>
        <v/>
      </c>
      <c r="Z7" s="47" t="str">
        <f>IF(ISBLANK('Personal Rankings'!X6),"",'Personal Rankings'!X6)</f>
        <v/>
      </c>
      <c r="AB7" s="12">
        <f t="shared" si="5"/>
        <v>4</v>
      </c>
      <c r="AC7" s="46" t="str">
        <f>IF(ISBLANK('Personal Rankings'!AB6),"",'Personal Rankings'!AB6)</f>
        <v/>
      </c>
      <c r="AD7" s="47" t="str">
        <f>IF(ISBLANK('Personal Rankings'!AC6),"",'Personal Rankings'!AC6)</f>
        <v/>
      </c>
    </row>
    <row r="8" spans="2:30" x14ac:dyDescent="0.35">
      <c r="B8" s="50">
        <v>0.85</v>
      </c>
      <c r="C8" s="60"/>
      <c r="D8" s="46">
        <v>3</v>
      </c>
      <c r="E8" s="46" t="str">
        <f>IF((D8)&gt;0,INDEX('Default Rankings'!$B$3:$E$302,'Live Draft'!D8,2) &amp; " " &amp; INDEX('Default Rankings'!$B$3:$E$302,'Live Draft'!D8,3),"")</f>
        <v>Christian McCaffrey CAR</v>
      </c>
      <c r="F8" s="47" t="str">
        <f>IF((D8)&gt;0,INDEX('Default Rankings'!$B$3:$E$302,'Live Draft'!D8,4),"")</f>
        <v>RB</v>
      </c>
      <c r="H8" s="12">
        <f t="shared" si="0"/>
        <v>5</v>
      </c>
      <c r="I8" s="46" t="str">
        <f>IF(ISBLANK('Personal Rankings'!C7),"",'Personal Rankings'!C7)</f>
        <v/>
      </c>
      <c r="J8" s="47" t="str">
        <f>IF(ISBLANK('Personal Rankings'!D7),"",'Personal Rankings'!D7)</f>
        <v/>
      </c>
      <c r="L8" s="12">
        <f t="shared" si="1"/>
        <v>5</v>
      </c>
      <c r="M8" s="46" t="str">
        <f>IF(ISBLANK('Personal Rankings'!H7),"",'Personal Rankings'!H7)</f>
        <v/>
      </c>
      <c r="N8" s="47" t="str">
        <f>IF(ISBLANK('Personal Rankings'!I7),"",'Personal Rankings'!I7)</f>
        <v/>
      </c>
      <c r="P8" s="12">
        <f t="shared" si="2"/>
        <v>5</v>
      </c>
      <c r="Q8" s="46" t="str">
        <f>IF(ISBLANK('Personal Rankings'!M7),"",'Personal Rankings'!M7)</f>
        <v/>
      </c>
      <c r="R8" s="47" t="str">
        <f>IF(ISBLANK('Personal Rankings'!N7),"",'Personal Rankings'!N7)</f>
        <v/>
      </c>
      <c r="T8" s="12">
        <f t="shared" si="3"/>
        <v>5</v>
      </c>
      <c r="U8" s="46" t="str">
        <f>IF(ISBLANK('Personal Rankings'!R7),"",'Personal Rankings'!R7)</f>
        <v/>
      </c>
      <c r="V8" s="47" t="str">
        <f>IF(ISBLANK('Personal Rankings'!S7),"",'Personal Rankings'!S7)</f>
        <v/>
      </c>
      <c r="X8" s="12">
        <f t="shared" si="4"/>
        <v>5</v>
      </c>
      <c r="Y8" s="46" t="str">
        <f>IF(ISBLANK('Personal Rankings'!W7),"",'Personal Rankings'!W7)</f>
        <v/>
      </c>
      <c r="Z8" s="47" t="str">
        <f>IF(ISBLANK('Personal Rankings'!X7),"",'Personal Rankings'!X7)</f>
        <v/>
      </c>
      <c r="AB8" s="12">
        <f t="shared" si="5"/>
        <v>5</v>
      </c>
      <c r="AC8" s="46" t="str">
        <f>IF(ISBLANK('Personal Rankings'!AB7),"",'Personal Rankings'!AB7)</f>
        <v/>
      </c>
      <c r="AD8" s="47" t="str">
        <f>IF(ISBLANK('Personal Rankings'!AC7),"",'Personal Rankings'!AC7)</f>
        <v/>
      </c>
    </row>
    <row r="9" spans="2:30" x14ac:dyDescent="0.35">
      <c r="B9" s="50">
        <v>0.15</v>
      </c>
      <c r="C9" s="60"/>
      <c r="D9" s="46">
        <v>4</v>
      </c>
      <c r="E9" s="46" t="str">
        <f>IF((D9)&gt;0,INDEX('Default Rankings'!$B$3:$E$302,'Live Draft'!D9,2) &amp; " " &amp; INDEX('Default Rankings'!$B$3:$E$302,'Live Draft'!D9,3),"")</f>
        <v>Alvin Kamara NO</v>
      </c>
      <c r="F9" s="47" t="str">
        <f>IF((D9)&gt;0,INDEX('Default Rankings'!$B$3:$E$302,'Live Draft'!D9,4),"")</f>
        <v>RB</v>
      </c>
      <c r="H9" s="12">
        <f t="shared" si="0"/>
        <v>6</v>
      </c>
      <c r="I9" s="46" t="str">
        <f>IF(ISBLANK('Personal Rankings'!C8),"",'Personal Rankings'!C8)</f>
        <v/>
      </c>
      <c r="J9" s="47" t="str">
        <f>IF(ISBLANK('Personal Rankings'!D8),"",'Personal Rankings'!D8)</f>
        <v/>
      </c>
      <c r="L9" s="12">
        <f t="shared" si="1"/>
        <v>6</v>
      </c>
      <c r="M9" s="46" t="str">
        <f>IF(ISBLANK('Personal Rankings'!H8),"",'Personal Rankings'!H8)</f>
        <v/>
      </c>
      <c r="N9" s="47" t="str">
        <f>IF(ISBLANK('Personal Rankings'!I8),"",'Personal Rankings'!I8)</f>
        <v/>
      </c>
      <c r="P9" s="12">
        <f t="shared" si="2"/>
        <v>6</v>
      </c>
      <c r="Q9" s="46" t="str">
        <f>IF(ISBLANK('Personal Rankings'!M8),"",'Personal Rankings'!M8)</f>
        <v/>
      </c>
      <c r="R9" s="47" t="str">
        <f>IF(ISBLANK('Personal Rankings'!N8),"",'Personal Rankings'!N8)</f>
        <v/>
      </c>
      <c r="T9" s="12">
        <f t="shared" si="3"/>
        <v>6</v>
      </c>
      <c r="U9" s="46" t="str">
        <f>IF(ISBLANK('Personal Rankings'!R8),"",'Personal Rankings'!R8)</f>
        <v/>
      </c>
      <c r="V9" s="47" t="str">
        <f>IF(ISBLANK('Personal Rankings'!S8),"",'Personal Rankings'!S8)</f>
        <v/>
      </c>
      <c r="X9" s="12">
        <f t="shared" si="4"/>
        <v>6</v>
      </c>
      <c r="Y9" s="46" t="str">
        <f>IF(ISBLANK('Personal Rankings'!W8),"",'Personal Rankings'!W8)</f>
        <v/>
      </c>
      <c r="Z9" s="47" t="str">
        <f>IF(ISBLANK('Personal Rankings'!X8),"",'Personal Rankings'!X8)</f>
        <v/>
      </c>
      <c r="AB9" s="12">
        <f t="shared" si="5"/>
        <v>6</v>
      </c>
      <c r="AC9" s="46" t="str">
        <f>IF(ISBLANK('Personal Rankings'!AB8),"",'Personal Rankings'!AB8)</f>
        <v/>
      </c>
      <c r="AD9" s="47" t="str">
        <f>IF(ISBLANK('Personal Rankings'!AC8),"",'Personal Rankings'!AC8)</f>
        <v/>
      </c>
    </row>
    <row r="10" spans="2:30" x14ac:dyDescent="0.35">
      <c r="B10" s="50">
        <v>0.43</v>
      </c>
      <c r="C10" s="60"/>
      <c r="D10" s="46">
        <v>5</v>
      </c>
      <c r="E10" s="46" t="str">
        <f>IF((D10)&gt;0,INDEX('Default Rankings'!$B$3:$E$302,'Live Draft'!D10,2) &amp; " " &amp; INDEX('Default Rankings'!$B$3:$E$302,'Live Draft'!D10,3),"")</f>
        <v>Melvin Gordon LAC</v>
      </c>
      <c r="F10" s="47" t="str">
        <f>IF((D10)&gt;0,INDEX('Default Rankings'!$B$3:$E$302,'Live Draft'!D10,4),"")</f>
        <v>RB</v>
      </c>
      <c r="H10" s="12">
        <f t="shared" si="0"/>
        <v>7</v>
      </c>
      <c r="I10" s="46" t="str">
        <f>IF(ISBLANK('Personal Rankings'!C9),"",'Personal Rankings'!C9)</f>
        <v/>
      </c>
      <c r="J10" s="47" t="str">
        <f>IF(ISBLANK('Personal Rankings'!D9),"",'Personal Rankings'!D9)</f>
        <v/>
      </c>
      <c r="L10" s="12">
        <f t="shared" si="1"/>
        <v>7</v>
      </c>
      <c r="M10" s="46" t="str">
        <f>IF(ISBLANK('Personal Rankings'!H9),"",'Personal Rankings'!H9)</f>
        <v/>
      </c>
      <c r="N10" s="47" t="str">
        <f>IF(ISBLANK('Personal Rankings'!I9),"",'Personal Rankings'!I9)</f>
        <v/>
      </c>
      <c r="P10" s="12">
        <f t="shared" si="2"/>
        <v>7</v>
      </c>
      <c r="Q10" s="46" t="str">
        <f>IF(ISBLANK('Personal Rankings'!M9),"",'Personal Rankings'!M9)</f>
        <v/>
      </c>
      <c r="R10" s="47" t="str">
        <f>IF(ISBLANK('Personal Rankings'!N9),"",'Personal Rankings'!N9)</f>
        <v/>
      </c>
      <c r="T10" s="12">
        <f t="shared" si="3"/>
        <v>7</v>
      </c>
      <c r="U10" s="46" t="str">
        <f>IF(ISBLANK('Personal Rankings'!R9),"",'Personal Rankings'!R9)</f>
        <v/>
      </c>
      <c r="V10" s="47" t="str">
        <f>IF(ISBLANK('Personal Rankings'!S9),"",'Personal Rankings'!S9)</f>
        <v/>
      </c>
      <c r="X10" s="12">
        <f t="shared" si="4"/>
        <v>7</v>
      </c>
      <c r="Y10" s="46" t="str">
        <f>IF(ISBLANK('Personal Rankings'!W9),"",'Personal Rankings'!W9)</f>
        <v/>
      </c>
      <c r="Z10" s="47" t="str">
        <f>IF(ISBLANK('Personal Rankings'!X9),"",'Personal Rankings'!X9)</f>
        <v/>
      </c>
      <c r="AB10" s="12">
        <f t="shared" si="5"/>
        <v>7</v>
      </c>
      <c r="AC10" s="46" t="str">
        <f>IF(ISBLANK('Personal Rankings'!AB9),"",'Personal Rankings'!AB9)</f>
        <v/>
      </c>
      <c r="AD10" s="47" t="str">
        <f>IF(ISBLANK('Personal Rankings'!AC9),"",'Personal Rankings'!AC9)</f>
        <v/>
      </c>
    </row>
    <row r="11" spans="2:30" x14ac:dyDescent="0.35">
      <c r="B11" s="50">
        <v>0.45</v>
      </c>
      <c r="C11" s="60"/>
      <c r="D11" s="46">
        <v>6</v>
      </c>
      <c r="E11" s="46" t="str">
        <f>IF((D11)&gt;0,INDEX('Default Rankings'!$B$3:$E$302,'Live Draft'!D11,2) &amp; " " &amp; INDEX('Default Rankings'!$B$3:$E$302,'Live Draft'!D11,3),"")</f>
        <v>DeAndre Hopkins HOU</v>
      </c>
      <c r="F11" s="47" t="str">
        <f>IF((D11)&gt;0,INDEX('Default Rankings'!$B$3:$E$302,'Live Draft'!D11,4),"")</f>
        <v>WR</v>
      </c>
      <c r="H11" s="12">
        <f t="shared" si="0"/>
        <v>8</v>
      </c>
      <c r="I11" s="46" t="str">
        <f>IF(ISBLANK('Personal Rankings'!C10),"",'Personal Rankings'!C10)</f>
        <v/>
      </c>
      <c r="J11" s="47" t="str">
        <f>IF(ISBLANK('Personal Rankings'!D10),"",'Personal Rankings'!D10)</f>
        <v/>
      </c>
      <c r="L11" s="12">
        <f t="shared" si="1"/>
        <v>8</v>
      </c>
      <c r="M11" s="46" t="str">
        <f>IF(ISBLANK('Personal Rankings'!H10),"",'Personal Rankings'!H10)</f>
        <v/>
      </c>
      <c r="N11" s="47" t="str">
        <f>IF(ISBLANK('Personal Rankings'!I10),"",'Personal Rankings'!I10)</f>
        <v/>
      </c>
      <c r="P11" s="12">
        <f t="shared" si="2"/>
        <v>8</v>
      </c>
      <c r="Q11" s="46" t="str">
        <f>IF(ISBLANK('Personal Rankings'!M10),"",'Personal Rankings'!M10)</f>
        <v/>
      </c>
      <c r="R11" s="47" t="str">
        <f>IF(ISBLANK('Personal Rankings'!N10),"",'Personal Rankings'!N10)</f>
        <v/>
      </c>
      <c r="T11" s="12">
        <f t="shared" si="3"/>
        <v>8</v>
      </c>
      <c r="U11" s="46" t="str">
        <f>IF(ISBLANK('Personal Rankings'!R10),"",'Personal Rankings'!R10)</f>
        <v/>
      </c>
      <c r="V11" s="47" t="str">
        <f>IF(ISBLANK('Personal Rankings'!S10),"",'Personal Rankings'!S10)</f>
        <v/>
      </c>
      <c r="X11" s="12">
        <f t="shared" si="4"/>
        <v>8</v>
      </c>
      <c r="Y11" s="46" t="str">
        <f>IF(ISBLANK('Personal Rankings'!W10),"",'Personal Rankings'!W10)</f>
        <v/>
      </c>
      <c r="Z11" s="47" t="str">
        <f>IF(ISBLANK('Personal Rankings'!X10),"",'Personal Rankings'!X10)</f>
        <v/>
      </c>
      <c r="AB11" s="12">
        <f t="shared" si="5"/>
        <v>8</v>
      </c>
      <c r="AC11" s="46" t="str">
        <f>IF(ISBLANK('Personal Rankings'!AB10),"",'Personal Rankings'!AB10)</f>
        <v/>
      </c>
      <c r="AD11" s="47" t="str">
        <f>IF(ISBLANK('Personal Rankings'!AC10),"",'Personal Rankings'!AC10)</f>
        <v/>
      </c>
    </row>
    <row r="12" spans="2:30" ht="15" thickBot="1" x14ac:dyDescent="0.4">
      <c r="B12" s="51">
        <v>0.55000000000000004</v>
      </c>
      <c r="C12" s="61"/>
      <c r="D12" s="48">
        <v>7</v>
      </c>
      <c r="E12" s="48" t="str">
        <f>IF((D12)&gt;0,INDEX('Default Rankings'!$B$3:$E$302,'Live Draft'!D12,2) &amp; " " &amp; INDEX('Default Rankings'!$B$3:$E$302,'Live Draft'!D12,3),"")</f>
        <v>Davante Adams GB</v>
      </c>
      <c r="F12" s="49" t="str">
        <f>IF((D12)&gt;0,INDEX('Default Rankings'!$B$3:$E$302,'Live Draft'!D12,4),"")</f>
        <v>WR</v>
      </c>
      <c r="H12" s="12">
        <f t="shared" si="0"/>
        <v>9</v>
      </c>
      <c r="I12" s="46" t="str">
        <f>IF(ISBLANK('Personal Rankings'!C11),"",'Personal Rankings'!C11)</f>
        <v/>
      </c>
      <c r="J12" s="47" t="str">
        <f>IF(ISBLANK('Personal Rankings'!D11),"",'Personal Rankings'!D11)</f>
        <v/>
      </c>
      <c r="L12" s="12">
        <f t="shared" si="1"/>
        <v>9</v>
      </c>
      <c r="M12" s="46" t="str">
        <f>IF(ISBLANK('Personal Rankings'!H11),"",'Personal Rankings'!H11)</f>
        <v/>
      </c>
      <c r="N12" s="47" t="str">
        <f>IF(ISBLANK('Personal Rankings'!I11),"",'Personal Rankings'!I11)</f>
        <v/>
      </c>
      <c r="P12" s="12">
        <f t="shared" si="2"/>
        <v>9</v>
      </c>
      <c r="Q12" s="46" t="str">
        <f>IF(ISBLANK('Personal Rankings'!M11),"",'Personal Rankings'!M11)</f>
        <v/>
      </c>
      <c r="R12" s="47" t="str">
        <f>IF(ISBLANK('Personal Rankings'!N11),"",'Personal Rankings'!N11)</f>
        <v/>
      </c>
      <c r="T12" s="12">
        <f t="shared" si="3"/>
        <v>9</v>
      </c>
      <c r="U12" s="46" t="str">
        <f>IF(ISBLANK('Personal Rankings'!R11),"",'Personal Rankings'!R11)</f>
        <v/>
      </c>
      <c r="V12" s="47" t="str">
        <f>IF(ISBLANK('Personal Rankings'!S11),"",'Personal Rankings'!S11)</f>
        <v/>
      </c>
      <c r="X12" s="12">
        <f t="shared" si="4"/>
        <v>9</v>
      </c>
      <c r="Y12" s="46" t="str">
        <f>IF(ISBLANK('Personal Rankings'!W11),"",'Personal Rankings'!W11)</f>
        <v/>
      </c>
      <c r="Z12" s="47" t="str">
        <f>IF(ISBLANK('Personal Rankings'!X11),"",'Personal Rankings'!X11)</f>
        <v/>
      </c>
      <c r="AB12" s="12">
        <f t="shared" si="5"/>
        <v>9</v>
      </c>
      <c r="AC12" s="46" t="str">
        <f>IF(ISBLANK('Personal Rankings'!AB11),"",'Personal Rankings'!AB11)</f>
        <v/>
      </c>
      <c r="AD12" s="47" t="str">
        <f>IF(ISBLANK('Personal Rankings'!AC11),"",'Personal Rankings'!AC11)</f>
        <v/>
      </c>
    </row>
    <row r="13" spans="2:30" x14ac:dyDescent="0.35">
      <c r="H13" s="12">
        <f t="shared" si="0"/>
        <v>10</v>
      </c>
      <c r="I13" s="46" t="str">
        <f>IF(ISBLANK('Personal Rankings'!C12),"",'Personal Rankings'!C12)</f>
        <v/>
      </c>
      <c r="J13" s="47" t="str">
        <f>IF(ISBLANK('Personal Rankings'!D12),"",'Personal Rankings'!D12)</f>
        <v/>
      </c>
      <c r="L13" s="12">
        <f t="shared" si="1"/>
        <v>10</v>
      </c>
      <c r="M13" s="46" t="str">
        <f>IF(ISBLANK('Personal Rankings'!H12),"",'Personal Rankings'!H12)</f>
        <v/>
      </c>
      <c r="N13" s="47" t="str">
        <f>IF(ISBLANK('Personal Rankings'!I12),"",'Personal Rankings'!I12)</f>
        <v/>
      </c>
      <c r="P13" s="12">
        <f t="shared" si="2"/>
        <v>10</v>
      </c>
      <c r="Q13" s="46" t="str">
        <f>IF(ISBLANK('Personal Rankings'!M12),"",'Personal Rankings'!M12)</f>
        <v/>
      </c>
      <c r="R13" s="47" t="str">
        <f>IF(ISBLANK('Personal Rankings'!N12),"",'Personal Rankings'!N12)</f>
        <v/>
      </c>
      <c r="T13" s="12">
        <f t="shared" si="3"/>
        <v>10</v>
      </c>
      <c r="U13" s="46" t="str">
        <f>IF(ISBLANK('Personal Rankings'!R12),"",'Personal Rankings'!R12)</f>
        <v/>
      </c>
      <c r="V13" s="47" t="str">
        <f>IF(ISBLANK('Personal Rankings'!S12),"",'Personal Rankings'!S12)</f>
        <v/>
      </c>
      <c r="X13" s="12">
        <f t="shared" si="4"/>
        <v>10</v>
      </c>
      <c r="Y13" s="46" t="str">
        <f>IF(ISBLANK('Personal Rankings'!W12),"",'Personal Rankings'!W12)</f>
        <v/>
      </c>
      <c r="Z13" s="47" t="str">
        <f>IF(ISBLANK('Personal Rankings'!X12),"",'Personal Rankings'!X12)</f>
        <v/>
      </c>
      <c r="AB13" s="12">
        <f t="shared" si="5"/>
        <v>10</v>
      </c>
      <c r="AC13" s="46" t="str">
        <f>IF(ISBLANK('Personal Rankings'!AB12),"",'Personal Rankings'!AB12)</f>
        <v/>
      </c>
      <c r="AD13" s="47" t="str">
        <f>IF(ISBLANK('Personal Rankings'!AC12),"",'Personal Rankings'!AC12)</f>
        <v/>
      </c>
    </row>
    <row r="14" spans="2:30" x14ac:dyDescent="0.35">
      <c r="H14" s="12">
        <f t="shared" si="0"/>
        <v>11</v>
      </c>
      <c r="I14" s="46" t="str">
        <f>IF(ISBLANK('Personal Rankings'!C13),"",'Personal Rankings'!C13)</f>
        <v/>
      </c>
      <c r="J14" s="47" t="str">
        <f>IF(ISBLANK('Personal Rankings'!D13),"",'Personal Rankings'!D13)</f>
        <v/>
      </c>
      <c r="L14" s="12">
        <f t="shared" si="1"/>
        <v>11</v>
      </c>
      <c r="M14" s="46" t="str">
        <f>IF(ISBLANK('Personal Rankings'!H13),"",'Personal Rankings'!H13)</f>
        <v/>
      </c>
      <c r="N14" s="47" t="str">
        <f>IF(ISBLANK('Personal Rankings'!I13),"",'Personal Rankings'!I13)</f>
        <v/>
      </c>
      <c r="P14" s="12">
        <f t="shared" si="2"/>
        <v>11</v>
      </c>
      <c r="Q14" s="46" t="str">
        <f>IF(ISBLANK('Personal Rankings'!M13),"",'Personal Rankings'!M13)</f>
        <v/>
      </c>
      <c r="R14" s="47" t="str">
        <f>IF(ISBLANK('Personal Rankings'!N13),"",'Personal Rankings'!N13)</f>
        <v/>
      </c>
      <c r="T14" s="12">
        <f t="shared" si="3"/>
        <v>11</v>
      </c>
      <c r="U14" s="46" t="str">
        <f>IF(ISBLANK('Personal Rankings'!R13),"",'Personal Rankings'!R13)</f>
        <v/>
      </c>
      <c r="V14" s="47" t="str">
        <f>IF(ISBLANK('Personal Rankings'!S13),"",'Personal Rankings'!S13)</f>
        <v/>
      </c>
      <c r="X14" s="12">
        <f t="shared" si="4"/>
        <v>11</v>
      </c>
      <c r="Y14" s="46" t="str">
        <f>IF(ISBLANK('Personal Rankings'!W13),"",'Personal Rankings'!W13)</f>
        <v/>
      </c>
      <c r="Z14" s="47" t="str">
        <f>IF(ISBLANK('Personal Rankings'!X13),"",'Personal Rankings'!X13)</f>
        <v/>
      </c>
      <c r="AB14" s="12">
        <f t="shared" si="5"/>
        <v>11</v>
      </c>
      <c r="AC14" s="46" t="str">
        <f>IF(ISBLANK('Personal Rankings'!AB13),"",'Personal Rankings'!AB13)</f>
        <v/>
      </c>
      <c r="AD14" s="47" t="str">
        <f>IF(ISBLANK('Personal Rankings'!AC13),"",'Personal Rankings'!AC13)</f>
        <v/>
      </c>
    </row>
    <row r="15" spans="2:30" x14ac:dyDescent="0.35">
      <c r="H15" s="12">
        <f t="shared" si="0"/>
        <v>12</v>
      </c>
      <c r="I15" s="46" t="str">
        <f>IF(ISBLANK('Personal Rankings'!C14),"",'Personal Rankings'!C14)</f>
        <v/>
      </c>
      <c r="J15" s="47" t="str">
        <f>IF(ISBLANK('Personal Rankings'!D14),"",'Personal Rankings'!D14)</f>
        <v/>
      </c>
      <c r="L15" s="12">
        <f t="shared" si="1"/>
        <v>12</v>
      </c>
      <c r="M15" s="46" t="str">
        <f>IF(ISBLANK('Personal Rankings'!H14),"",'Personal Rankings'!H14)</f>
        <v/>
      </c>
      <c r="N15" s="47" t="str">
        <f>IF(ISBLANK('Personal Rankings'!I14),"",'Personal Rankings'!I14)</f>
        <v/>
      </c>
      <c r="P15" s="12">
        <f t="shared" si="2"/>
        <v>12</v>
      </c>
      <c r="Q15" s="46" t="str">
        <f>IF(ISBLANK('Personal Rankings'!M14),"",'Personal Rankings'!M14)</f>
        <v/>
      </c>
      <c r="R15" s="47" t="str">
        <f>IF(ISBLANK('Personal Rankings'!N14),"",'Personal Rankings'!N14)</f>
        <v/>
      </c>
      <c r="T15" s="12">
        <f t="shared" si="3"/>
        <v>12</v>
      </c>
      <c r="U15" s="46" t="str">
        <f>IF(ISBLANK('Personal Rankings'!R14),"",'Personal Rankings'!R14)</f>
        <v/>
      </c>
      <c r="V15" s="47" t="str">
        <f>IF(ISBLANK('Personal Rankings'!S14),"",'Personal Rankings'!S14)</f>
        <v/>
      </c>
      <c r="X15" s="12">
        <f t="shared" si="4"/>
        <v>12</v>
      </c>
      <c r="Y15" s="46" t="str">
        <f>IF(ISBLANK('Personal Rankings'!W14),"",'Personal Rankings'!W14)</f>
        <v/>
      </c>
      <c r="Z15" s="47" t="str">
        <f>IF(ISBLANK('Personal Rankings'!X14),"",'Personal Rankings'!X14)</f>
        <v/>
      </c>
      <c r="AB15" s="12">
        <f t="shared" si="5"/>
        <v>12</v>
      </c>
      <c r="AC15" s="46" t="str">
        <f>IF(ISBLANK('Personal Rankings'!AB14),"",'Personal Rankings'!AB14)</f>
        <v/>
      </c>
      <c r="AD15" s="47" t="str">
        <f>IF(ISBLANK('Personal Rankings'!AC14),"",'Personal Rankings'!AC14)</f>
        <v/>
      </c>
    </row>
    <row r="16" spans="2:30" x14ac:dyDescent="0.35">
      <c r="H16" s="12">
        <f t="shared" si="0"/>
        <v>13</v>
      </c>
      <c r="I16" s="46" t="str">
        <f>IF(ISBLANK('Personal Rankings'!C15),"",'Personal Rankings'!C15)</f>
        <v/>
      </c>
      <c r="J16" s="47" t="str">
        <f>IF(ISBLANK('Personal Rankings'!D15),"",'Personal Rankings'!D15)</f>
        <v/>
      </c>
      <c r="L16" s="12">
        <f t="shared" si="1"/>
        <v>13</v>
      </c>
      <c r="M16" s="46" t="str">
        <f>IF(ISBLANK('Personal Rankings'!H15),"",'Personal Rankings'!H15)</f>
        <v/>
      </c>
      <c r="N16" s="47" t="str">
        <f>IF(ISBLANK('Personal Rankings'!I15),"",'Personal Rankings'!I15)</f>
        <v/>
      </c>
      <c r="P16" s="12">
        <f t="shared" si="2"/>
        <v>13</v>
      </c>
      <c r="Q16" s="46" t="str">
        <f>IF(ISBLANK('Personal Rankings'!M15),"",'Personal Rankings'!M15)</f>
        <v/>
      </c>
      <c r="R16" s="47" t="str">
        <f>IF(ISBLANK('Personal Rankings'!N15),"",'Personal Rankings'!N15)</f>
        <v/>
      </c>
      <c r="T16" s="12">
        <f t="shared" si="3"/>
        <v>13</v>
      </c>
      <c r="U16" s="46" t="str">
        <f>IF(ISBLANK('Personal Rankings'!R15),"",'Personal Rankings'!R15)</f>
        <v/>
      </c>
      <c r="V16" s="47" t="str">
        <f>IF(ISBLANK('Personal Rankings'!S15),"",'Personal Rankings'!S15)</f>
        <v/>
      </c>
      <c r="X16" s="12">
        <f t="shared" si="4"/>
        <v>13</v>
      </c>
      <c r="Y16" s="46" t="str">
        <f>IF(ISBLANK('Personal Rankings'!W15),"",'Personal Rankings'!W15)</f>
        <v/>
      </c>
      <c r="Z16" s="47" t="str">
        <f>IF(ISBLANK('Personal Rankings'!X15),"",'Personal Rankings'!X15)</f>
        <v/>
      </c>
      <c r="AB16" s="12">
        <f t="shared" si="5"/>
        <v>13</v>
      </c>
      <c r="AC16" s="46" t="str">
        <f>IF(ISBLANK('Personal Rankings'!AB15),"",'Personal Rankings'!AB15)</f>
        <v/>
      </c>
      <c r="AD16" s="47" t="str">
        <f>IF(ISBLANK('Personal Rankings'!AC15),"",'Personal Rankings'!AC15)</f>
        <v/>
      </c>
    </row>
    <row r="17" spans="8:30" x14ac:dyDescent="0.35">
      <c r="H17" s="12">
        <f t="shared" si="0"/>
        <v>14</v>
      </c>
      <c r="I17" s="46" t="str">
        <f>IF(ISBLANK('Personal Rankings'!C16),"",'Personal Rankings'!C16)</f>
        <v/>
      </c>
      <c r="J17" s="47" t="str">
        <f>IF(ISBLANK('Personal Rankings'!D16),"",'Personal Rankings'!D16)</f>
        <v/>
      </c>
      <c r="L17" s="12">
        <f t="shared" si="1"/>
        <v>14</v>
      </c>
      <c r="M17" s="46" t="str">
        <f>IF(ISBLANK('Personal Rankings'!H16),"",'Personal Rankings'!H16)</f>
        <v/>
      </c>
      <c r="N17" s="47" t="str">
        <f>IF(ISBLANK('Personal Rankings'!I16),"",'Personal Rankings'!I16)</f>
        <v/>
      </c>
      <c r="P17" s="12">
        <f t="shared" si="2"/>
        <v>14</v>
      </c>
      <c r="Q17" s="46" t="str">
        <f>IF(ISBLANK('Personal Rankings'!M16),"",'Personal Rankings'!M16)</f>
        <v/>
      </c>
      <c r="R17" s="47" t="str">
        <f>IF(ISBLANK('Personal Rankings'!N16),"",'Personal Rankings'!N16)</f>
        <v/>
      </c>
      <c r="T17" s="12">
        <f t="shared" si="3"/>
        <v>14</v>
      </c>
      <c r="U17" s="46" t="str">
        <f>IF(ISBLANK('Personal Rankings'!R16),"",'Personal Rankings'!R16)</f>
        <v/>
      </c>
      <c r="V17" s="47" t="str">
        <f>IF(ISBLANK('Personal Rankings'!S16),"",'Personal Rankings'!S16)</f>
        <v/>
      </c>
      <c r="X17" s="12">
        <f t="shared" si="4"/>
        <v>14</v>
      </c>
      <c r="Y17" s="46" t="str">
        <f>IF(ISBLANK('Personal Rankings'!W16),"",'Personal Rankings'!W16)</f>
        <v/>
      </c>
      <c r="Z17" s="47" t="str">
        <f>IF(ISBLANK('Personal Rankings'!X16),"",'Personal Rankings'!X16)</f>
        <v/>
      </c>
      <c r="AB17" s="12">
        <f t="shared" si="5"/>
        <v>14</v>
      </c>
      <c r="AC17" s="46" t="str">
        <f>IF(ISBLANK('Personal Rankings'!AB16),"",'Personal Rankings'!AB16)</f>
        <v/>
      </c>
      <c r="AD17" s="47" t="str">
        <f>IF(ISBLANK('Personal Rankings'!AC16),"",'Personal Rankings'!AC16)</f>
        <v/>
      </c>
    </row>
    <row r="18" spans="8:30" x14ac:dyDescent="0.35">
      <c r="H18" s="12">
        <f t="shared" si="0"/>
        <v>15</v>
      </c>
      <c r="I18" s="46" t="str">
        <f>IF(ISBLANK('Personal Rankings'!C17),"",'Personal Rankings'!C17)</f>
        <v/>
      </c>
      <c r="J18" s="47" t="str">
        <f>IF(ISBLANK('Personal Rankings'!D17),"",'Personal Rankings'!D17)</f>
        <v/>
      </c>
      <c r="L18" s="12">
        <f t="shared" si="1"/>
        <v>15</v>
      </c>
      <c r="M18" s="46" t="str">
        <f>IF(ISBLANK('Personal Rankings'!H17),"",'Personal Rankings'!H17)</f>
        <v/>
      </c>
      <c r="N18" s="47" t="str">
        <f>IF(ISBLANK('Personal Rankings'!I17),"",'Personal Rankings'!I17)</f>
        <v/>
      </c>
      <c r="P18" s="12">
        <f t="shared" si="2"/>
        <v>15</v>
      </c>
      <c r="Q18" s="46" t="str">
        <f>IF(ISBLANK('Personal Rankings'!M17),"",'Personal Rankings'!M17)</f>
        <v/>
      </c>
      <c r="R18" s="47" t="str">
        <f>IF(ISBLANK('Personal Rankings'!N17),"",'Personal Rankings'!N17)</f>
        <v/>
      </c>
      <c r="T18" s="12">
        <f t="shared" si="3"/>
        <v>15</v>
      </c>
      <c r="U18" s="46" t="str">
        <f>IF(ISBLANK('Personal Rankings'!R17),"",'Personal Rankings'!R17)</f>
        <v/>
      </c>
      <c r="V18" s="47" t="str">
        <f>IF(ISBLANK('Personal Rankings'!S17),"",'Personal Rankings'!S17)</f>
        <v/>
      </c>
      <c r="X18" s="12">
        <f t="shared" si="4"/>
        <v>15</v>
      </c>
      <c r="Y18" s="46" t="str">
        <f>IF(ISBLANK('Personal Rankings'!W17),"",'Personal Rankings'!W17)</f>
        <v/>
      </c>
      <c r="Z18" s="47" t="str">
        <f>IF(ISBLANK('Personal Rankings'!X17),"",'Personal Rankings'!X17)</f>
        <v/>
      </c>
      <c r="AB18" s="12">
        <f t="shared" si="5"/>
        <v>15</v>
      </c>
      <c r="AC18" s="46" t="str">
        <f>IF(ISBLANK('Personal Rankings'!AB17),"",'Personal Rankings'!AB17)</f>
        <v/>
      </c>
      <c r="AD18" s="47" t="str">
        <f>IF(ISBLANK('Personal Rankings'!AC17),"",'Personal Rankings'!AC17)</f>
        <v/>
      </c>
    </row>
    <row r="19" spans="8:30" x14ac:dyDescent="0.35">
      <c r="H19" s="12">
        <f t="shared" si="0"/>
        <v>16</v>
      </c>
      <c r="I19" s="46" t="str">
        <f>IF(ISBLANK('Personal Rankings'!C18),"",'Personal Rankings'!C18)</f>
        <v/>
      </c>
      <c r="J19" s="47" t="str">
        <f>IF(ISBLANK('Personal Rankings'!D18),"",'Personal Rankings'!D18)</f>
        <v/>
      </c>
      <c r="L19" s="12">
        <f t="shared" si="1"/>
        <v>16</v>
      </c>
      <c r="M19" s="46" t="str">
        <f>IF(ISBLANK('Personal Rankings'!H18),"",'Personal Rankings'!H18)</f>
        <v/>
      </c>
      <c r="N19" s="47" t="str">
        <f>IF(ISBLANK('Personal Rankings'!I18),"",'Personal Rankings'!I18)</f>
        <v/>
      </c>
      <c r="P19" s="12">
        <f t="shared" si="2"/>
        <v>16</v>
      </c>
      <c r="Q19" s="46" t="str">
        <f>IF(ISBLANK('Personal Rankings'!M18),"",'Personal Rankings'!M18)</f>
        <v/>
      </c>
      <c r="R19" s="47" t="str">
        <f>IF(ISBLANK('Personal Rankings'!N18),"",'Personal Rankings'!N18)</f>
        <v/>
      </c>
      <c r="T19" s="12">
        <f t="shared" si="3"/>
        <v>16</v>
      </c>
      <c r="U19" s="46" t="str">
        <f>IF(ISBLANK('Personal Rankings'!R18),"",'Personal Rankings'!R18)</f>
        <v/>
      </c>
      <c r="V19" s="47" t="str">
        <f>IF(ISBLANK('Personal Rankings'!S18),"",'Personal Rankings'!S18)</f>
        <v/>
      </c>
      <c r="X19" s="12">
        <f t="shared" si="4"/>
        <v>16</v>
      </c>
      <c r="Y19" s="46" t="str">
        <f>IF(ISBLANK('Personal Rankings'!W18),"",'Personal Rankings'!W18)</f>
        <v/>
      </c>
      <c r="Z19" s="47" t="str">
        <f>IF(ISBLANK('Personal Rankings'!X18),"",'Personal Rankings'!X18)</f>
        <v/>
      </c>
      <c r="AB19" s="12">
        <f t="shared" si="5"/>
        <v>16</v>
      </c>
      <c r="AC19" s="46" t="str">
        <f>IF(ISBLANK('Personal Rankings'!AB18),"",'Personal Rankings'!AB18)</f>
        <v/>
      </c>
      <c r="AD19" s="47" t="str">
        <f>IF(ISBLANK('Personal Rankings'!AC18),"",'Personal Rankings'!AC18)</f>
        <v/>
      </c>
    </row>
    <row r="20" spans="8:30" x14ac:dyDescent="0.35">
      <c r="H20" s="12">
        <f t="shared" si="0"/>
        <v>17</v>
      </c>
      <c r="I20" s="46" t="str">
        <f>IF(ISBLANK('Personal Rankings'!C19),"",'Personal Rankings'!C19)</f>
        <v/>
      </c>
      <c r="J20" s="47" t="str">
        <f>IF(ISBLANK('Personal Rankings'!D19),"",'Personal Rankings'!D19)</f>
        <v/>
      </c>
      <c r="L20" s="12">
        <f t="shared" si="1"/>
        <v>17</v>
      </c>
      <c r="M20" s="46" t="str">
        <f>IF(ISBLANK('Personal Rankings'!H19),"",'Personal Rankings'!H19)</f>
        <v/>
      </c>
      <c r="N20" s="47" t="str">
        <f>IF(ISBLANK('Personal Rankings'!I19),"",'Personal Rankings'!I19)</f>
        <v/>
      </c>
      <c r="P20" s="12">
        <f t="shared" si="2"/>
        <v>17</v>
      </c>
      <c r="Q20" s="46" t="str">
        <f>IF(ISBLANK('Personal Rankings'!M19),"",'Personal Rankings'!M19)</f>
        <v/>
      </c>
      <c r="R20" s="47" t="str">
        <f>IF(ISBLANK('Personal Rankings'!N19),"",'Personal Rankings'!N19)</f>
        <v/>
      </c>
      <c r="T20" s="12">
        <f t="shared" si="3"/>
        <v>17</v>
      </c>
      <c r="U20" s="46" t="str">
        <f>IF(ISBLANK('Personal Rankings'!R19),"",'Personal Rankings'!R19)</f>
        <v/>
      </c>
      <c r="V20" s="47" t="str">
        <f>IF(ISBLANK('Personal Rankings'!S19),"",'Personal Rankings'!S19)</f>
        <v/>
      </c>
      <c r="X20" s="12">
        <f t="shared" si="4"/>
        <v>17</v>
      </c>
      <c r="Y20" s="46" t="str">
        <f>IF(ISBLANK('Personal Rankings'!W19),"",'Personal Rankings'!W19)</f>
        <v/>
      </c>
      <c r="Z20" s="47" t="str">
        <f>IF(ISBLANK('Personal Rankings'!X19),"",'Personal Rankings'!X19)</f>
        <v/>
      </c>
      <c r="AB20" s="12">
        <f t="shared" si="5"/>
        <v>17</v>
      </c>
      <c r="AC20" s="46" t="str">
        <f>IF(ISBLANK('Personal Rankings'!AB19),"",'Personal Rankings'!AB19)</f>
        <v/>
      </c>
      <c r="AD20" s="47" t="str">
        <f>IF(ISBLANK('Personal Rankings'!AC19),"",'Personal Rankings'!AC19)</f>
        <v/>
      </c>
    </row>
    <row r="21" spans="8:30" x14ac:dyDescent="0.35">
      <c r="H21" s="12">
        <f t="shared" si="0"/>
        <v>18</v>
      </c>
      <c r="I21" s="46" t="str">
        <f>IF(ISBLANK('Personal Rankings'!C20),"",'Personal Rankings'!C20)</f>
        <v/>
      </c>
      <c r="J21" s="47" t="str">
        <f>IF(ISBLANK('Personal Rankings'!D20),"",'Personal Rankings'!D20)</f>
        <v/>
      </c>
      <c r="L21" s="12">
        <f t="shared" si="1"/>
        <v>18</v>
      </c>
      <c r="M21" s="46" t="str">
        <f>IF(ISBLANK('Personal Rankings'!H20),"",'Personal Rankings'!H20)</f>
        <v/>
      </c>
      <c r="N21" s="47" t="str">
        <f>IF(ISBLANK('Personal Rankings'!I20),"",'Personal Rankings'!I20)</f>
        <v/>
      </c>
      <c r="P21" s="12">
        <f t="shared" si="2"/>
        <v>18</v>
      </c>
      <c r="Q21" s="46" t="str">
        <f>IF(ISBLANK('Personal Rankings'!M20),"",'Personal Rankings'!M20)</f>
        <v/>
      </c>
      <c r="R21" s="47" t="str">
        <f>IF(ISBLANK('Personal Rankings'!N20),"",'Personal Rankings'!N20)</f>
        <v/>
      </c>
      <c r="T21" s="12">
        <f t="shared" si="3"/>
        <v>18</v>
      </c>
      <c r="U21" s="46" t="str">
        <f>IF(ISBLANK('Personal Rankings'!R20),"",'Personal Rankings'!R20)</f>
        <v/>
      </c>
      <c r="V21" s="47" t="str">
        <f>IF(ISBLANK('Personal Rankings'!S20),"",'Personal Rankings'!S20)</f>
        <v/>
      </c>
      <c r="X21" s="12">
        <f t="shared" si="4"/>
        <v>18</v>
      </c>
      <c r="Y21" s="46" t="str">
        <f>IF(ISBLANK('Personal Rankings'!W20),"",'Personal Rankings'!W20)</f>
        <v/>
      </c>
      <c r="Z21" s="47" t="str">
        <f>IF(ISBLANK('Personal Rankings'!X20),"",'Personal Rankings'!X20)</f>
        <v/>
      </c>
      <c r="AB21" s="12">
        <f t="shared" si="5"/>
        <v>18</v>
      </c>
      <c r="AC21" s="46" t="str">
        <f>IF(ISBLANK('Personal Rankings'!AB20),"",'Personal Rankings'!AB20)</f>
        <v/>
      </c>
      <c r="AD21" s="47" t="str">
        <f>IF(ISBLANK('Personal Rankings'!AC20),"",'Personal Rankings'!AC20)</f>
        <v/>
      </c>
    </row>
    <row r="22" spans="8:30" x14ac:dyDescent="0.35">
      <c r="H22" s="12">
        <f t="shared" si="0"/>
        <v>19</v>
      </c>
      <c r="I22" s="46" t="str">
        <f>IF(ISBLANK('Personal Rankings'!C21),"",'Personal Rankings'!C21)</f>
        <v/>
      </c>
      <c r="J22" s="47" t="str">
        <f>IF(ISBLANK('Personal Rankings'!D21),"",'Personal Rankings'!D21)</f>
        <v/>
      </c>
      <c r="L22" s="12">
        <f t="shared" si="1"/>
        <v>19</v>
      </c>
      <c r="M22" s="46" t="str">
        <f>IF(ISBLANK('Personal Rankings'!H21),"",'Personal Rankings'!H21)</f>
        <v/>
      </c>
      <c r="N22" s="47" t="str">
        <f>IF(ISBLANK('Personal Rankings'!I21),"",'Personal Rankings'!I21)</f>
        <v/>
      </c>
      <c r="P22" s="12">
        <f t="shared" si="2"/>
        <v>19</v>
      </c>
      <c r="Q22" s="46" t="str">
        <f>IF(ISBLANK('Personal Rankings'!M21),"",'Personal Rankings'!M21)</f>
        <v/>
      </c>
      <c r="R22" s="47" t="str">
        <f>IF(ISBLANK('Personal Rankings'!N21),"",'Personal Rankings'!N21)</f>
        <v/>
      </c>
      <c r="T22" s="12">
        <f t="shared" si="3"/>
        <v>19</v>
      </c>
      <c r="U22" s="46" t="str">
        <f>IF(ISBLANK('Personal Rankings'!R21),"",'Personal Rankings'!R21)</f>
        <v/>
      </c>
      <c r="V22" s="47" t="str">
        <f>IF(ISBLANK('Personal Rankings'!S21),"",'Personal Rankings'!S21)</f>
        <v/>
      </c>
      <c r="X22" s="12">
        <f t="shared" si="4"/>
        <v>19</v>
      </c>
      <c r="Y22" s="46" t="str">
        <f>IF(ISBLANK('Personal Rankings'!W21),"",'Personal Rankings'!W21)</f>
        <v/>
      </c>
      <c r="Z22" s="47" t="str">
        <f>IF(ISBLANK('Personal Rankings'!X21),"",'Personal Rankings'!X21)</f>
        <v/>
      </c>
      <c r="AB22" s="12">
        <f t="shared" si="5"/>
        <v>19</v>
      </c>
      <c r="AC22" s="46" t="str">
        <f>IF(ISBLANK('Personal Rankings'!AB21),"",'Personal Rankings'!AB21)</f>
        <v/>
      </c>
      <c r="AD22" s="47" t="str">
        <f>IF(ISBLANK('Personal Rankings'!AC21),"",'Personal Rankings'!AC21)</f>
        <v/>
      </c>
    </row>
    <row r="23" spans="8:30" ht="15" thickBot="1" x14ac:dyDescent="0.4">
      <c r="H23" s="12">
        <f t="shared" si="0"/>
        <v>20</v>
      </c>
      <c r="I23" s="46" t="str">
        <f>IF(ISBLANK('Personal Rankings'!C22),"",'Personal Rankings'!C22)</f>
        <v/>
      </c>
      <c r="J23" s="47" t="str">
        <f>IF(ISBLANK('Personal Rankings'!D22),"",'Personal Rankings'!D22)</f>
        <v/>
      </c>
      <c r="L23" s="12">
        <f t="shared" si="1"/>
        <v>20</v>
      </c>
      <c r="M23" s="46" t="str">
        <f>IF(ISBLANK('Personal Rankings'!H22),"",'Personal Rankings'!H22)</f>
        <v/>
      </c>
      <c r="N23" s="47" t="str">
        <f>IF(ISBLANK('Personal Rankings'!I22),"",'Personal Rankings'!I22)</f>
        <v/>
      </c>
      <c r="P23" s="12">
        <f t="shared" si="2"/>
        <v>20</v>
      </c>
      <c r="Q23" s="46" t="str">
        <f>IF(ISBLANK('Personal Rankings'!M22),"",'Personal Rankings'!M22)</f>
        <v/>
      </c>
      <c r="R23" s="47" t="str">
        <f>IF(ISBLANK('Personal Rankings'!N22),"",'Personal Rankings'!N22)</f>
        <v/>
      </c>
      <c r="T23" s="12">
        <f t="shared" si="3"/>
        <v>20</v>
      </c>
      <c r="U23" s="46" t="str">
        <f>IF(ISBLANK('Personal Rankings'!R22),"",'Personal Rankings'!R22)</f>
        <v/>
      </c>
      <c r="V23" s="47" t="str">
        <f>IF(ISBLANK('Personal Rankings'!S22),"",'Personal Rankings'!S22)</f>
        <v/>
      </c>
      <c r="X23" s="13">
        <f t="shared" si="4"/>
        <v>20</v>
      </c>
      <c r="Y23" s="48" t="str">
        <f>IF(ISBLANK('Personal Rankings'!W22),"",'Personal Rankings'!W22)</f>
        <v/>
      </c>
      <c r="Z23" s="49" t="str">
        <f>IF(ISBLANK('Personal Rankings'!X22),"",'Personal Rankings'!X22)</f>
        <v/>
      </c>
      <c r="AB23" s="13">
        <f t="shared" si="5"/>
        <v>20</v>
      </c>
      <c r="AC23" s="48" t="str">
        <f>IF(ISBLANK('Personal Rankings'!AB22),"",'Personal Rankings'!AB22)</f>
        <v/>
      </c>
      <c r="AD23" s="49" t="str">
        <f>IF(ISBLANK('Personal Rankings'!AC22),"",'Personal Rankings'!AC22)</f>
        <v/>
      </c>
    </row>
    <row r="24" spans="8:30" x14ac:dyDescent="0.35">
      <c r="H24" s="12">
        <f t="shared" si="0"/>
        <v>21</v>
      </c>
      <c r="I24" s="46" t="str">
        <f>IF(ISBLANK('Personal Rankings'!C23),"",'Personal Rankings'!C23)</f>
        <v/>
      </c>
      <c r="J24" s="47" t="str">
        <f>IF(ISBLANK('Personal Rankings'!D23),"",'Personal Rankings'!D23)</f>
        <v/>
      </c>
      <c r="L24" s="12">
        <f t="shared" si="1"/>
        <v>21</v>
      </c>
      <c r="M24" s="46" t="str">
        <f>IF(ISBLANK('Personal Rankings'!H23),"",'Personal Rankings'!H23)</f>
        <v/>
      </c>
      <c r="N24" s="47" t="str">
        <f>IF(ISBLANK('Personal Rankings'!I23),"",'Personal Rankings'!I23)</f>
        <v/>
      </c>
      <c r="P24" s="12">
        <f t="shared" si="2"/>
        <v>21</v>
      </c>
      <c r="Q24" s="46" t="str">
        <f>IF(ISBLANK('Personal Rankings'!M23),"",'Personal Rankings'!M23)</f>
        <v/>
      </c>
      <c r="R24" s="47" t="str">
        <f>IF(ISBLANK('Personal Rankings'!N23),"",'Personal Rankings'!N23)</f>
        <v/>
      </c>
      <c r="T24" s="12">
        <f t="shared" si="3"/>
        <v>21</v>
      </c>
      <c r="U24" s="46" t="str">
        <f>IF(ISBLANK('Personal Rankings'!R23),"",'Personal Rankings'!R23)</f>
        <v/>
      </c>
      <c r="V24" s="47" t="str">
        <f>IF(ISBLANK('Personal Rankings'!S23),"",'Personal Rankings'!S23)</f>
        <v/>
      </c>
    </row>
    <row r="25" spans="8:30" x14ac:dyDescent="0.35">
      <c r="H25" s="12">
        <f t="shared" si="0"/>
        <v>22</v>
      </c>
      <c r="I25" s="46" t="str">
        <f>IF(ISBLANK('Personal Rankings'!C24),"",'Personal Rankings'!C24)</f>
        <v/>
      </c>
      <c r="J25" s="47" t="str">
        <f>IF(ISBLANK('Personal Rankings'!D24),"",'Personal Rankings'!D24)</f>
        <v/>
      </c>
      <c r="L25" s="12">
        <f t="shared" si="1"/>
        <v>22</v>
      </c>
      <c r="M25" s="46" t="str">
        <f>IF(ISBLANK('Personal Rankings'!H24),"",'Personal Rankings'!H24)</f>
        <v/>
      </c>
      <c r="N25" s="47" t="str">
        <f>IF(ISBLANK('Personal Rankings'!I24),"",'Personal Rankings'!I24)</f>
        <v/>
      </c>
      <c r="P25" s="12">
        <f t="shared" si="2"/>
        <v>22</v>
      </c>
      <c r="Q25" s="46" t="str">
        <f>IF(ISBLANK('Personal Rankings'!M24),"",'Personal Rankings'!M24)</f>
        <v/>
      </c>
      <c r="R25" s="47" t="str">
        <f>IF(ISBLANK('Personal Rankings'!N24),"",'Personal Rankings'!N24)</f>
        <v/>
      </c>
      <c r="T25" s="12">
        <f t="shared" si="3"/>
        <v>22</v>
      </c>
      <c r="U25" s="46" t="str">
        <f>IF(ISBLANK('Personal Rankings'!R24),"",'Personal Rankings'!R24)</f>
        <v/>
      </c>
      <c r="V25" s="47" t="str">
        <f>IF(ISBLANK('Personal Rankings'!S24),"",'Personal Rankings'!S24)</f>
        <v/>
      </c>
    </row>
    <row r="26" spans="8:30" x14ac:dyDescent="0.35">
      <c r="H26" s="12">
        <f t="shared" si="0"/>
        <v>23</v>
      </c>
      <c r="I26" s="46" t="str">
        <f>IF(ISBLANK('Personal Rankings'!C25),"",'Personal Rankings'!C25)</f>
        <v/>
      </c>
      <c r="J26" s="47" t="str">
        <f>IF(ISBLANK('Personal Rankings'!D25),"",'Personal Rankings'!D25)</f>
        <v/>
      </c>
      <c r="L26" s="12">
        <f t="shared" si="1"/>
        <v>23</v>
      </c>
      <c r="M26" s="46" t="str">
        <f>IF(ISBLANK('Personal Rankings'!H25),"",'Personal Rankings'!H25)</f>
        <v/>
      </c>
      <c r="N26" s="47" t="str">
        <f>IF(ISBLANK('Personal Rankings'!I25),"",'Personal Rankings'!I25)</f>
        <v/>
      </c>
      <c r="P26" s="12">
        <f t="shared" si="2"/>
        <v>23</v>
      </c>
      <c r="Q26" s="46" t="str">
        <f>IF(ISBLANK('Personal Rankings'!M25),"",'Personal Rankings'!M25)</f>
        <v/>
      </c>
      <c r="R26" s="47" t="str">
        <f>IF(ISBLANK('Personal Rankings'!N25),"",'Personal Rankings'!N25)</f>
        <v/>
      </c>
      <c r="T26" s="12">
        <f t="shared" si="3"/>
        <v>23</v>
      </c>
      <c r="U26" s="46" t="str">
        <f>IF(ISBLANK('Personal Rankings'!R25),"",'Personal Rankings'!R25)</f>
        <v/>
      </c>
      <c r="V26" s="47" t="str">
        <f>IF(ISBLANK('Personal Rankings'!S25),"",'Personal Rankings'!S25)</f>
        <v/>
      </c>
    </row>
    <row r="27" spans="8:30" x14ac:dyDescent="0.35">
      <c r="H27" s="12">
        <f t="shared" si="0"/>
        <v>24</v>
      </c>
      <c r="I27" s="46" t="str">
        <f>IF(ISBLANK('Personal Rankings'!C26),"",'Personal Rankings'!C26)</f>
        <v/>
      </c>
      <c r="J27" s="47" t="str">
        <f>IF(ISBLANK('Personal Rankings'!D26),"",'Personal Rankings'!D26)</f>
        <v/>
      </c>
      <c r="L27" s="12">
        <f t="shared" si="1"/>
        <v>24</v>
      </c>
      <c r="M27" s="46" t="str">
        <f>IF(ISBLANK('Personal Rankings'!H26),"",'Personal Rankings'!H26)</f>
        <v/>
      </c>
      <c r="N27" s="47" t="str">
        <f>IF(ISBLANK('Personal Rankings'!I26),"",'Personal Rankings'!I26)</f>
        <v/>
      </c>
      <c r="P27" s="12">
        <f t="shared" si="2"/>
        <v>24</v>
      </c>
      <c r="Q27" s="46" t="str">
        <f>IF(ISBLANK('Personal Rankings'!M26),"",'Personal Rankings'!M26)</f>
        <v/>
      </c>
      <c r="R27" s="47" t="str">
        <f>IF(ISBLANK('Personal Rankings'!N26),"",'Personal Rankings'!N26)</f>
        <v/>
      </c>
      <c r="T27" s="12">
        <f t="shared" si="3"/>
        <v>24</v>
      </c>
      <c r="U27" s="46" t="str">
        <f>IF(ISBLANK('Personal Rankings'!R26),"",'Personal Rankings'!R26)</f>
        <v/>
      </c>
      <c r="V27" s="47" t="str">
        <f>IF(ISBLANK('Personal Rankings'!S26),"",'Personal Rankings'!S26)</f>
        <v/>
      </c>
    </row>
    <row r="28" spans="8:30" x14ac:dyDescent="0.35">
      <c r="H28" s="12">
        <f t="shared" si="0"/>
        <v>25</v>
      </c>
      <c r="I28" s="46" t="str">
        <f>IF(ISBLANK('Personal Rankings'!C27),"",'Personal Rankings'!C27)</f>
        <v/>
      </c>
      <c r="J28" s="47" t="str">
        <f>IF(ISBLANK('Personal Rankings'!D27),"",'Personal Rankings'!D27)</f>
        <v/>
      </c>
      <c r="L28" s="12">
        <f t="shared" si="1"/>
        <v>25</v>
      </c>
      <c r="M28" s="46" t="str">
        <f>IF(ISBLANK('Personal Rankings'!H27),"",'Personal Rankings'!H27)</f>
        <v/>
      </c>
      <c r="N28" s="47" t="str">
        <f>IF(ISBLANK('Personal Rankings'!I27),"",'Personal Rankings'!I27)</f>
        <v/>
      </c>
      <c r="P28" s="12">
        <f t="shared" si="2"/>
        <v>25</v>
      </c>
      <c r="Q28" s="46" t="str">
        <f>IF(ISBLANK('Personal Rankings'!M27),"",'Personal Rankings'!M27)</f>
        <v/>
      </c>
      <c r="R28" s="47" t="str">
        <f>IF(ISBLANK('Personal Rankings'!N27),"",'Personal Rankings'!N27)</f>
        <v/>
      </c>
      <c r="T28" s="12">
        <f t="shared" si="3"/>
        <v>25</v>
      </c>
      <c r="U28" s="46" t="str">
        <f>IF(ISBLANK('Personal Rankings'!R27),"",'Personal Rankings'!R27)</f>
        <v/>
      </c>
      <c r="V28" s="47" t="str">
        <f>IF(ISBLANK('Personal Rankings'!S27),"",'Personal Rankings'!S27)</f>
        <v/>
      </c>
    </row>
    <row r="29" spans="8:30" x14ac:dyDescent="0.35">
      <c r="H29" s="12">
        <f t="shared" si="0"/>
        <v>26</v>
      </c>
      <c r="I29" s="46" t="str">
        <f>IF(ISBLANK('Personal Rankings'!C28),"",'Personal Rankings'!C28)</f>
        <v/>
      </c>
      <c r="J29" s="47" t="str">
        <f>IF(ISBLANK('Personal Rankings'!D28),"",'Personal Rankings'!D28)</f>
        <v/>
      </c>
      <c r="L29" s="12">
        <f t="shared" si="1"/>
        <v>26</v>
      </c>
      <c r="M29" s="46" t="str">
        <f>IF(ISBLANK('Personal Rankings'!H28),"",'Personal Rankings'!H28)</f>
        <v/>
      </c>
      <c r="N29" s="47" t="str">
        <f>IF(ISBLANK('Personal Rankings'!I28),"",'Personal Rankings'!I28)</f>
        <v/>
      </c>
      <c r="P29" s="12">
        <f t="shared" si="2"/>
        <v>26</v>
      </c>
      <c r="Q29" s="46" t="str">
        <f>IF(ISBLANK('Personal Rankings'!M28),"",'Personal Rankings'!M28)</f>
        <v/>
      </c>
      <c r="R29" s="47" t="str">
        <f>IF(ISBLANK('Personal Rankings'!N28),"",'Personal Rankings'!N28)</f>
        <v/>
      </c>
      <c r="T29" s="12">
        <f t="shared" si="3"/>
        <v>26</v>
      </c>
      <c r="U29" s="46" t="str">
        <f>IF(ISBLANK('Personal Rankings'!R28),"",'Personal Rankings'!R28)</f>
        <v/>
      </c>
      <c r="V29" s="47" t="str">
        <f>IF(ISBLANK('Personal Rankings'!S28),"",'Personal Rankings'!S28)</f>
        <v/>
      </c>
    </row>
    <row r="30" spans="8:30" x14ac:dyDescent="0.35">
      <c r="H30" s="12">
        <f t="shared" si="0"/>
        <v>27</v>
      </c>
      <c r="I30" s="46" t="str">
        <f>IF(ISBLANK('Personal Rankings'!C29),"",'Personal Rankings'!C29)</f>
        <v/>
      </c>
      <c r="J30" s="47" t="str">
        <f>IF(ISBLANK('Personal Rankings'!D29),"",'Personal Rankings'!D29)</f>
        <v/>
      </c>
      <c r="L30" s="12">
        <f t="shared" si="1"/>
        <v>27</v>
      </c>
      <c r="M30" s="46" t="str">
        <f>IF(ISBLANK('Personal Rankings'!H29),"",'Personal Rankings'!H29)</f>
        <v/>
      </c>
      <c r="N30" s="47" t="str">
        <f>IF(ISBLANK('Personal Rankings'!I29),"",'Personal Rankings'!I29)</f>
        <v/>
      </c>
      <c r="P30" s="12">
        <f t="shared" si="2"/>
        <v>27</v>
      </c>
      <c r="Q30" s="46" t="str">
        <f>IF(ISBLANK('Personal Rankings'!M29),"",'Personal Rankings'!M29)</f>
        <v/>
      </c>
      <c r="R30" s="47" t="str">
        <f>IF(ISBLANK('Personal Rankings'!N29),"",'Personal Rankings'!N29)</f>
        <v/>
      </c>
      <c r="T30" s="12">
        <f t="shared" si="3"/>
        <v>27</v>
      </c>
      <c r="U30" s="46" t="str">
        <f>IF(ISBLANK('Personal Rankings'!R29),"",'Personal Rankings'!R29)</f>
        <v/>
      </c>
      <c r="V30" s="47" t="str">
        <f>IF(ISBLANK('Personal Rankings'!S29),"",'Personal Rankings'!S29)</f>
        <v/>
      </c>
    </row>
    <row r="31" spans="8:30" x14ac:dyDescent="0.35">
      <c r="H31" s="12">
        <f t="shared" si="0"/>
        <v>28</v>
      </c>
      <c r="I31" s="46" t="str">
        <f>IF(ISBLANK('Personal Rankings'!C30),"",'Personal Rankings'!C30)</f>
        <v/>
      </c>
      <c r="J31" s="47" t="str">
        <f>IF(ISBLANK('Personal Rankings'!D30),"",'Personal Rankings'!D30)</f>
        <v/>
      </c>
      <c r="L31" s="12">
        <f t="shared" si="1"/>
        <v>28</v>
      </c>
      <c r="M31" s="46" t="str">
        <f>IF(ISBLANK('Personal Rankings'!H30),"",'Personal Rankings'!H30)</f>
        <v/>
      </c>
      <c r="N31" s="47" t="str">
        <f>IF(ISBLANK('Personal Rankings'!I30),"",'Personal Rankings'!I30)</f>
        <v/>
      </c>
      <c r="P31" s="12">
        <f t="shared" si="2"/>
        <v>28</v>
      </c>
      <c r="Q31" s="46" t="str">
        <f>IF(ISBLANK('Personal Rankings'!M30),"",'Personal Rankings'!M30)</f>
        <v/>
      </c>
      <c r="R31" s="47" t="str">
        <f>IF(ISBLANK('Personal Rankings'!N30),"",'Personal Rankings'!N30)</f>
        <v/>
      </c>
      <c r="T31" s="12">
        <f t="shared" si="3"/>
        <v>28</v>
      </c>
      <c r="U31" s="46" t="str">
        <f>IF(ISBLANK('Personal Rankings'!R30),"",'Personal Rankings'!R30)</f>
        <v/>
      </c>
      <c r="V31" s="47" t="str">
        <f>IF(ISBLANK('Personal Rankings'!S30),"",'Personal Rankings'!S30)</f>
        <v/>
      </c>
    </row>
    <row r="32" spans="8:30" x14ac:dyDescent="0.35">
      <c r="H32" s="12">
        <f t="shared" si="0"/>
        <v>29</v>
      </c>
      <c r="I32" s="46" t="str">
        <f>IF(ISBLANK('Personal Rankings'!C31),"",'Personal Rankings'!C31)</f>
        <v/>
      </c>
      <c r="J32" s="47" t="str">
        <f>IF(ISBLANK('Personal Rankings'!D31),"",'Personal Rankings'!D31)</f>
        <v/>
      </c>
      <c r="L32" s="12">
        <f t="shared" si="1"/>
        <v>29</v>
      </c>
      <c r="M32" s="46" t="str">
        <f>IF(ISBLANK('Personal Rankings'!H31),"",'Personal Rankings'!H31)</f>
        <v/>
      </c>
      <c r="N32" s="47" t="str">
        <f>IF(ISBLANK('Personal Rankings'!I31),"",'Personal Rankings'!I31)</f>
        <v/>
      </c>
      <c r="P32" s="12">
        <f t="shared" si="2"/>
        <v>29</v>
      </c>
      <c r="Q32" s="46" t="str">
        <f>IF(ISBLANK('Personal Rankings'!M31),"",'Personal Rankings'!M31)</f>
        <v/>
      </c>
      <c r="R32" s="47" t="str">
        <f>IF(ISBLANK('Personal Rankings'!N31),"",'Personal Rankings'!N31)</f>
        <v/>
      </c>
      <c r="T32" s="12">
        <f t="shared" si="3"/>
        <v>29</v>
      </c>
      <c r="U32" s="46" t="str">
        <f>IF(ISBLANK('Personal Rankings'!R31),"",'Personal Rankings'!R31)</f>
        <v/>
      </c>
      <c r="V32" s="47" t="str">
        <f>IF(ISBLANK('Personal Rankings'!S31),"",'Personal Rankings'!S31)</f>
        <v/>
      </c>
    </row>
    <row r="33" spans="8:22" ht="15" thickBot="1" x14ac:dyDescent="0.4">
      <c r="H33" s="13">
        <f t="shared" si="0"/>
        <v>30</v>
      </c>
      <c r="I33" s="48" t="str">
        <f>IF(ISBLANK('Personal Rankings'!C32),"",'Personal Rankings'!C32)</f>
        <v/>
      </c>
      <c r="J33" s="49" t="str">
        <f>IF(ISBLANK('Personal Rankings'!D32),"",'Personal Rankings'!D32)</f>
        <v/>
      </c>
      <c r="L33" s="12">
        <f t="shared" si="1"/>
        <v>30</v>
      </c>
      <c r="M33" s="46" t="str">
        <f>IF(ISBLANK('Personal Rankings'!H32),"",'Personal Rankings'!H32)</f>
        <v/>
      </c>
      <c r="N33" s="47" t="str">
        <f>IF(ISBLANK('Personal Rankings'!I32),"",'Personal Rankings'!I32)</f>
        <v/>
      </c>
      <c r="P33" s="12">
        <f t="shared" si="2"/>
        <v>30</v>
      </c>
      <c r="Q33" s="46" t="str">
        <f>IF(ISBLANK('Personal Rankings'!M32),"",'Personal Rankings'!M32)</f>
        <v/>
      </c>
      <c r="R33" s="47" t="str">
        <f>IF(ISBLANK('Personal Rankings'!N32),"",'Personal Rankings'!N32)</f>
        <v/>
      </c>
      <c r="T33" s="13">
        <f t="shared" si="3"/>
        <v>30</v>
      </c>
      <c r="U33" s="48" t="str">
        <f>IF(ISBLANK('Personal Rankings'!R32),"",'Personal Rankings'!R32)</f>
        <v/>
      </c>
      <c r="V33" s="49" t="str">
        <f>IF(ISBLANK('Personal Rankings'!S32),"",'Personal Rankings'!S32)</f>
        <v/>
      </c>
    </row>
    <row r="34" spans="8:22" x14ac:dyDescent="0.35">
      <c r="L34" s="12">
        <f t="shared" si="1"/>
        <v>31</v>
      </c>
      <c r="M34" s="46" t="str">
        <f>IF(ISBLANK('Personal Rankings'!H33),"",'Personal Rankings'!H33)</f>
        <v/>
      </c>
      <c r="N34" s="47" t="str">
        <f>IF(ISBLANK('Personal Rankings'!I33),"",'Personal Rankings'!I33)</f>
        <v/>
      </c>
      <c r="P34" s="12">
        <f t="shared" si="2"/>
        <v>31</v>
      </c>
      <c r="Q34" s="46" t="str">
        <f>IF(ISBLANK('Personal Rankings'!M33),"",'Personal Rankings'!M33)</f>
        <v/>
      </c>
      <c r="R34" s="47" t="str">
        <f>IF(ISBLANK('Personal Rankings'!N33),"",'Personal Rankings'!N33)</f>
        <v/>
      </c>
    </row>
    <row r="35" spans="8:22" x14ac:dyDescent="0.35">
      <c r="L35" s="12">
        <f t="shared" si="1"/>
        <v>32</v>
      </c>
      <c r="M35" s="46" t="str">
        <f>IF(ISBLANK('Personal Rankings'!H34),"",'Personal Rankings'!H34)</f>
        <v/>
      </c>
      <c r="N35" s="47" t="str">
        <f>IF(ISBLANK('Personal Rankings'!I34),"",'Personal Rankings'!I34)</f>
        <v/>
      </c>
      <c r="P35" s="12">
        <f t="shared" si="2"/>
        <v>32</v>
      </c>
      <c r="Q35" s="46" t="str">
        <f>IF(ISBLANK('Personal Rankings'!M34),"",'Personal Rankings'!M34)</f>
        <v/>
      </c>
      <c r="R35" s="47" t="str">
        <f>IF(ISBLANK('Personal Rankings'!N34),"",'Personal Rankings'!N34)</f>
        <v/>
      </c>
    </row>
    <row r="36" spans="8:22" x14ac:dyDescent="0.35">
      <c r="L36" s="12">
        <f t="shared" si="1"/>
        <v>33</v>
      </c>
      <c r="M36" s="46" t="str">
        <f>IF(ISBLANK('Personal Rankings'!H35),"",'Personal Rankings'!H35)</f>
        <v/>
      </c>
      <c r="N36" s="47" t="str">
        <f>IF(ISBLANK('Personal Rankings'!I35),"",'Personal Rankings'!I35)</f>
        <v/>
      </c>
      <c r="P36" s="12">
        <f t="shared" si="2"/>
        <v>33</v>
      </c>
      <c r="Q36" s="46" t="str">
        <f>IF(ISBLANK('Personal Rankings'!M35),"",'Personal Rankings'!M35)</f>
        <v/>
      </c>
      <c r="R36" s="47" t="str">
        <f>IF(ISBLANK('Personal Rankings'!N35),"",'Personal Rankings'!N35)</f>
        <v/>
      </c>
    </row>
    <row r="37" spans="8:22" x14ac:dyDescent="0.35">
      <c r="L37" s="12">
        <f t="shared" si="1"/>
        <v>34</v>
      </c>
      <c r="M37" s="46" t="str">
        <f>IF(ISBLANK('Personal Rankings'!H36),"",'Personal Rankings'!H36)</f>
        <v/>
      </c>
      <c r="N37" s="47" t="str">
        <f>IF(ISBLANK('Personal Rankings'!I36),"",'Personal Rankings'!I36)</f>
        <v/>
      </c>
      <c r="P37" s="12">
        <f t="shared" si="2"/>
        <v>34</v>
      </c>
      <c r="Q37" s="46" t="str">
        <f>IF(ISBLANK('Personal Rankings'!M36),"",'Personal Rankings'!M36)</f>
        <v/>
      </c>
      <c r="R37" s="47" t="str">
        <f>IF(ISBLANK('Personal Rankings'!N36),"",'Personal Rankings'!N36)</f>
        <v/>
      </c>
    </row>
    <row r="38" spans="8:22" x14ac:dyDescent="0.35">
      <c r="L38" s="12">
        <f t="shared" si="1"/>
        <v>35</v>
      </c>
      <c r="M38" s="46" t="str">
        <f>IF(ISBLANK('Personal Rankings'!H37),"",'Personal Rankings'!H37)</f>
        <v/>
      </c>
      <c r="N38" s="47" t="str">
        <f>IF(ISBLANK('Personal Rankings'!I37),"",'Personal Rankings'!I37)</f>
        <v/>
      </c>
      <c r="P38" s="12">
        <f t="shared" si="2"/>
        <v>35</v>
      </c>
      <c r="Q38" s="46" t="str">
        <f>IF(ISBLANK('Personal Rankings'!M37),"",'Personal Rankings'!M37)</f>
        <v/>
      </c>
      <c r="R38" s="47" t="str">
        <f>IF(ISBLANK('Personal Rankings'!N37),"",'Personal Rankings'!N37)</f>
        <v/>
      </c>
    </row>
    <row r="39" spans="8:22" x14ac:dyDescent="0.35">
      <c r="L39" s="12">
        <f t="shared" si="1"/>
        <v>36</v>
      </c>
      <c r="M39" s="46" t="str">
        <f>IF(ISBLANK('Personal Rankings'!H38),"",'Personal Rankings'!H38)</f>
        <v/>
      </c>
      <c r="N39" s="47" t="str">
        <f>IF(ISBLANK('Personal Rankings'!I38),"",'Personal Rankings'!I38)</f>
        <v/>
      </c>
      <c r="P39" s="12">
        <f t="shared" si="2"/>
        <v>36</v>
      </c>
      <c r="Q39" s="46" t="str">
        <f>IF(ISBLANK('Personal Rankings'!M38),"",'Personal Rankings'!M38)</f>
        <v/>
      </c>
      <c r="R39" s="47" t="str">
        <f>IF(ISBLANK('Personal Rankings'!N38),"",'Personal Rankings'!N38)</f>
        <v/>
      </c>
    </row>
    <row r="40" spans="8:22" x14ac:dyDescent="0.35">
      <c r="L40" s="12">
        <f t="shared" si="1"/>
        <v>37</v>
      </c>
      <c r="M40" s="46" t="str">
        <f>IF(ISBLANK('Personal Rankings'!H39),"",'Personal Rankings'!H39)</f>
        <v/>
      </c>
      <c r="N40" s="47" t="str">
        <f>IF(ISBLANK('Personal Rankings'!I39),"",'Personal Rankings'!I39)</f>
        <v/>
      </c>
      <c r="P40" s="12">
        <f t="shared" si="2"/>
        <v>37</v>
      </c>
      <c r="Q40" s="46" t="str">
        <f>IF(ISBLANK('Personal Rankings'!M39),"",'Personal Rankings'!M39)</f>
        <v/>
      </c>
      <c r="R40" s="47" t="str">
        <f>IF(ISBLANK('Personal Rankings'!N39),"",'Personal Rankings'!N39)</f>
        <v/>
      </c>
    </row>
    <row r="41" spans="8:22" x14ac:dyDescent="0.35">
      <c r="L41" s="12">
        <f t="shared" si="1"/>
        <v>38</v>
      </c>
      <c r="M41" s="46" t="str">
        <f>IF(ISBLANK('Personal Rankings'!H40),"",'Personal Rankings'!H40)</f>
        <v/>
      </c>
      <c r="N41" s="47" t="str">
        <f>IF(ISBLANK('Personal Rankings'!I40),"",'Personal Rankings'!I40)</f>
        <v/>
      </c>
      <c r="P41" s="12">
        <f t="shared" si="2"/>
        <v>38</v>
      </c>
      <c r="Q41" s="46" t="str">
        <f>IF(ISBLANK('Personal Rankings'!M40),"",'Personal Rankings'!M40)</f>
        <v/>
      </c>
      <c r="R41" s="47" t="str">
        <f>IF(ISBLANK('Personal Rankings'!N40),"",'Personal Rankings'!N40)</f>
        <v/>
      </c>
    </row>
    <row r="42" spans="8:22" x14ac:dyDescent="0.35">
      <c r="L42" s="12">
        <f t="shared" si="1"/>
        <v>39</v>
      </c>
      <c r="M42" s="46" t="str">
        <f>IF(ISBLANK('Personal Rankings'!H41),"",'Personal Rankings'!H41)</f>
        <v/>
      </c>
      <c r="N42" s="47" t="str">
        <f>IF(ISBLANK('Personal Rankings'!I41),"",'Personal Rankings'!I41)</f>
        <v/>
      </c>
      <c r="P42" s="12">
        <f t="shared" si="2"/>
        <v>39</v>
      </c>
      <c r="Q42" s="46" t="str">
        <f>IF(ISBLANK('Personal Rankings'!M41),"",'Personal Rankings'!M41)</f>
        <v/>
      </c>
      <c r="R42" s="47" t="str">
        <f>IF(ISBLANK('Personal Rankings'!N41),"",'Personal Rankings'!N41)</f>
        <v/>
      </c>
    </row>
    <row r="43" spans="8:22" x14ac:dyDescent="0.35">
      <c r="L43" s="12">
        <f t="shared" si="1"/>
        <v>40</v>
      </c>
      <c r="M43" s="46" t="str">
        <f>IF(ISBLANK('Personal Rankings'!H42),"",'Personal Rankings'!H42)</f>
        <v/>
      </c>
      <c r="N43" s="47" t="str">
        <f>IF(ISBLANK('Personal Rankings'!I42),"",'Personal Rankings'!I42)</f>
        <v/>
      </c>
      <c r="P43" s="12">
        <f t="shared" si="2"/>
        <v>40</v>
      </c>
      <c r="Q43" s="46" t="str">
        <f>IF(ISBLANK('Personal Rankings'!M42),"",'Personal Rankings'!M42)</f>
        <v/>
      </c>
      <c r="R43" s="47" t="str">
        <f>IF(ISBLANK('Personal Rankings'!N42),"",'Personal Rankings'!N42)</f>
        <v/>
      </c>
    </row>
    <row r="44" spans="8:22" x14ac:dyDescent="0.35">
      <c r="L44" s="12">
        <f t="shared" si="1"/>
        <v>41</v>
      </c>
      <c r="M44" s="46" t="str">
        <f>IF(ISBLANK('Personal Rankings'!H43),"",'Personal Rankings'!H43)</f>
        <v/>
      </c>
      <c r="N44" s="47" t="str">
        <f>IF(ISBLANK('Personal Rankings'!I43),"",'Personal Rankings'!I43)</f>
        <v/>
      </c>
      <c r="P44" s="12">
        <f t="shared" si="2"/>
        <v>41</v>
      </c>
      <c r="Q44" s="46" t="str">
        <f>IF(ISBLANK('Personal Rankings'!M43),"",'Personal Rankings'!M43)</f>
        <v/>
      </c>
      <c r="R44" s="47" t="str">
        <f>IF(ISBLANK('Personal Rankings'!N43),"",'Personal Rankings'!N43)</f>
        <v/>
      </c>
    </row>
    <row r="45" spans="8:22" x14ac:dyDescent="0.35">
      <c r="L45" s="12">
        <f t="shared" si="1"/>
        <v>42</v>
      </c>
      <c r="M45" s="46" t="str">
        <f>IF(ISBLANK('Personal Rankings'!H44),"",'Personal Rankings'!H44)</f>
        <v/>
      </c>
      <c r="N45" s="47" t="str">
        <f>IF(ISBLANK('Personal Rankings'!I44),"",'Personal Rankings'!I44)</f>
        <v/>
      </c>
      <c r="P45" s="12">
        <f t="shared" si="2"/>
        <v>42</v>
      </c>
      <c r="Q45" s="46" t="str">
        <f>IF(ISBLANK('Personal Rankings'!M44),"",'Personal Rankings'!M44)</f>
        <v/>
      </c>
      <c r="R45" s="47" t="str">
        <f>IF(ISBLANK('Personal Rankings'!N44),"",'Personal Rankings'!N44)</f>
        <v/>
      </c>
    </row>
    <row r="46" spans="8:22" x14ac:dyDescent="0.35">
      <c r="L46" s="12">
        <f t="shared" si="1"/>
        <v>43</v>
      </c>
      <c r="M46" s="46" t="str">
        <f>IF(ISBLANK('Personal Rankings'!H45),"",'Personal Rankings'!H45)</f>
        <v/>
      </c>
      <c r="N46" s="47" t="str">
        <f>IF(ISBLANK('Personal Rankings'!I45),"",'Personal Rankings'!I45)</f>
        <v/>
      </c>
      <c r="P46" s="12">
        <f t="shared" si="2"/>
        <v>43</v>
      </c>
      <c r="Q46" s="46" t="str">
        <f>IF(ISBLANK('Personal Rankings'!M45),"",'Personal Rankings'!M45)</f>
        <v/>
      </c>
      <c r="R46" s="47" t="str">
        <f>IF(ISBLANK('Personal Rankings'!N45),"",'Personal Rankings'!N45)</f>
        <v/>
      </c>
    </row>
    <row r="47" spans="8:22" x14ac:dyDescent="0.35">
      <c r="L47" s="12">
        <f t="shared" si="1"/>
        <v>44</v>
      </c>
      <c r="M47" s="46" t="str">
        <f>IF(ISBLANK('Personal Rankings'!H46),"",'Personal Rankings'!H46)</f>
        <v/>
      </c>
      <c r="N47" s="47" t="str">
        <f>IF(ISBLANK('Personal Rankings'!I46),"",'Personal Rankings'!I46)</f>
        <v/>
      </c>
      <c r="P47" s="12">
        <f t="shared" si="2"/>
        <v>44</v>
      </c>
      <c r="Q47" s="46" t="str">
        <f>IF(ISBLANK('Personal Rankings'!M46),"",'Personal Rankings'!M46)</f>
        <v/>
      </c>
      <c r="R47" s="47" t="str">
        <f>IF(ISBLANK('Personal Rankings'!N46),"",'Personal Rankings'!N46)</f>
        <v/>
      </c>
    </row>
    <row r="48" spans="8:22" x14ac:dyDescent="0.35">
      <c r="L48" s="12">
        <f t="shared" si="1"/>
        <v>45</v>
      </c>
      <c r="M48" s="46" t="str">
        <f>IF(ISBLANK('Personal Rankings'!H47),"",'Personal Rankings'!H47)</f>
        <v/>
      </c>
      <c r="N48" s="47" t="str">
        <f>IF(ISBLANK('Personal Rankings'!I47),"",'Personal Rankings'!I47)</f>
        <v/>
      </c>
      <c r="P48" s="12">
        <f t="shared" si="2"/>
        <v>45</v>
      </c>
      <c r="Q48" s="46" t="str">
        <f>IF(ISBLANK('Personal Rankings'!M47),"",'Personal Rankings'!M47)</f>
        <v/>
      </c>
      <c r="R48" s="47" t="str">
        <f>IF(ISBLANK('Personal Rankings'!N47),"",'Personal Rankings'!N47)</f>
        <v/>
      </c>
    </row>
    <row r="49" spans="12:18" x14ac:dyDescent="0.35">
      <c r="L49" s="12">
        <f t="shared" si="1"/>
        <v>46</v>
      </c>
      <c r="M49" s="46" t="str">
        <f>IF(ISBLANK('Personal Rankings'!H48),"",'Personal Rankings'!H48)</f>
        <v/>
      </c>
      <c r="N49" s="47" t="str">
        <f>IF(ISBLANK('Personal Rankings'!I48),"",'Personal Rankings'!I48)</f>
        <v/>
      </c>
      <c r="P49" s="12">
        <f t="shared" si="2"/>
        <v>46</v>
      </c>
      <c r="Q49" s="46" t="str">
        <f>IF(ISBLANK('Personal Rankings'!M48),"",'Personal Rankings'!M48)</f>
        <v/>
      </c>
      <c r="R49" s="47" t="str">
        <f>IF(ISBLANK('Personal Rankings'!N48),"",'Personal Rankings'!N48)</f>
        <v/>
      </c>
    </row>
    <row r="50" spans="12:18" x14ac:dyDescent="0.35">
      <c r="L50" s="12">
        <f t="shared" si="1"/>
        <v>47</v>
      </c>
      <c r="M50" s="46" t="str">
        <f>IF(ISBLANK('Personal Rankings'!H49),"",'Personal Rankings'!H49)</f>
        <v/>
      </c>
      <c r="N50" s="47" t="str">
        <f>IF(ISBLANK('Personal Rankings'!I49),"",'Personal Rankings'!I49)</f>
        <v/>
      </c>
      <c r="P50" s="12">
        <f t="shared" si="2"/>
        <v>47</v>
      </c>
      <c r="Q50" s="46" t="str">
        <f>IF(ISBLANK('Personal Rankings'!M49),"",'Personal Rankings'!M49)</f>
        <v/>
      </c>
      <c r="R50" s="47" t="str">
        <f>IF(ISBLANK('Personal Rankings'!N49),"",'Personal Rankings'!N49)</f>
        <v/>
      </c>
    </row>
    <row r="51" spans="12:18" x14ac:dyDescent="0.35">
      <c r="L51" s="12">
        <f t="shared" si="1"/>
        <v>48</v>
      </c>
      <c r="M51" s="46" t="str">
        <f>IF(ISBLANK('Personal Rankings'!H50),"",'Personal Rankings'!H50)</f>
        <v/>
      </c>
      <c r="N51" s="47" t="str">
        <f>IF(ISBLANK('Personal Rankings'!I50),"",'Personal Rankings'!I50)</f>
        <v/>
      </c>
      <c r="P51" s="12">
        <f t="shared" si="2"/>
        <v>48</v>
      </c>
      <c r="Q51" s="46" t="str">
        <f>IF(ISBLANK('Personal Rankings'!M50),"",'Personal Rankings'!M50)</f>
        <v/>
      </c>
      <c r="R51" s="47" t="str">
        <f>IF(ISBLANK('Personal Rankings'!N50),"",'Personal Rankings'!N50)</f>
        <v/>
      </c>
    </row>
    <row r="52" spans="12:18" x14ac:dyDescent="0.35">
      <c r="L52" s="12">
        <f t="shared" si="1"/>
        <v>49</v>
      </c>
      <c r="M52" s="46" t="str">
        <f>IF(ISBLANK('Personal Rankings'!H51),"",'Personal Rankings'!H51)</f>
        <v/>
      </c>
      <c r="N52" s="47" t="str">
        <f>IF(ISBLANK('Personal Rankings'!I51),"",'Personal Rankings'!I51)</f>
        <v/>
      </c>
      <c r="P52" s="12">
        <f t="shared" si="2"/>
        <v>49</v>
      </c>
      <c r="Q52" s="46" t="str">
        <f>IF(ISBLANK('Personal Rankings'!M51),"",'Personal Rankings'!M51)</f>
        <v/>
      </c>
      <c r="R52" s="47" t="str">
        <f>IF(ISBLANK('Personal Rankings'!N51),"",'Personal Rankings'!N51)</f>
        <v/>
      </c>
    </row>
    <row r="53" spans="12:18" x14ac:dyDescent="0.35">
      <c r="L53" s="12">
        <f t="shared" si="1"/>
        <v>50</v>
      </c>
      <c r="M53" s="46" t="str">
        <f>IF(ISBLANK('Personal Rankings'!H52),"",'Personal Rankings'!H52)</f>
        <v/>
      </c>
      <c r="N53" s="47" t="str">
        <f>IF(ISBLANK('Personal Rankings'!I52),"",'Personal Rankings'!I52)</f>
        <v/>
      </c>
      <c r="P53" s="12">
        <f t="shared" si="2"/>
        <v>50</v>
      </c>
      <c r="Q53" s="46" t="str">
        <f>IF(ISBLANK('Personal Rankings'!M52),"",'Personal Rankings'!M52)</f>
        <v/>
      </c>
      <c r="R53" s="47" t="str">
        <f>IF(ISBLANK('Personal Rankings'!N52),"",'Personal Rankings'!N52)</f>
        <v/>
      </c>
    </row>
    <row r="54" spans="12:18" x14ac:dyDescent="0.35">
      <c r="L54" s="12">
        <f t="shared" si="1"/>
        <v>51</v>
      </c>
      <c r="M54" s="46" t="str">
        <f>IF(ISBLANK('Personal Rankings'!H53),"",'Personal Rankings'!H53)</f>
        <v/>
      </c>
      <c r="N54" s="47" t="str">
        <f>IF(ISBLANK('Personal Rankings'!I53),"",'Personal Rankings'!I53)</f>
        <v/>
      </c>
      <c r="P54" s="12">
        <f t="shared" si="2"/>
        <v>51</v>
      </c>
      <c r="Q54" s="46" t="str">
        <f>IF(ISBLANK('Personal Rankings'!M53),"",'Personal Rankings'!M53)</f>
        <v/>
      </c>
      <c r="R54" s="47" t="str">
        <f>IF(ISBLANK('Personal Rankings'!N53),"",'Personal Rankings'!N53)</f>
        <v/>
      </c>
    </row>
    <row r="55" spans="12:18" x14ac:dyDescent="0.35">
      <c r="L55" s="12">
        <f t="shared" si="1"/>
        <v>52</v>
      </c>
      <c r="M55" s="46" t="str">
        <f>IF(ISBLANK('Personal Rankings'!H54),"",'Personal Rankings'!H54)</f>
        <v/>
      </c>
      <c r="N55" s="47" t="str">
        <f>IF(ISBLANK('Personal Rankings'!I54),"",'Personal Rankings'!I54)</f>
        <v/>
      </c>
      <c r="P55" s="12">
        <f t="shared" si="2"/>
        <v>52</v>
      </c>
      <c r="Q55" s="46" t="str">
        <f>IF(ISBLANK('Personal Rankings'!M54),"",'Personal Rankings'!M54)</f>
        <v/>
      </c>
      <c r="R55" s="47" t="str">
        <f>IF(ISBLANK('Personal Rankings'!N54),"",'Personal Rankings'!N54)</f>
        <v/>
      </c>
    </row>
    <row r="56" spans="12:18" x14ac:dyDescent="0.35">
      <c r="L56" s="12">
        <f t="shared" si="1"/>
        <v>53</v>
      </c>
      <c r="M56" s="46" t="str">
        <f>IF(ISBLANK('Personal Rankings'!H55),"",'Personal Rankings'!H55)</f>
        <v/>
      </c>
      <c r="N56" s="47" t="str">
        <f>IF(ISBLANK('Personal Rankings'!I55),"",'Personal Rankings'!I55)</f>
        <v/>
      </c>
      <c r="P56" s="12">
        <f t="shared" si="2"/>
        <v>53</v>
      </c>
      <c r="Q56" s="46" t="str">
        <f>IF(ISBLANK('Personal Rankings'!M55),"",'Personal Rankings'!M55)</f>
        <v/>
      </c>
      <c r="R56" s="47" t="str">
        <f>IF(ISBLANK('Personal Rankings'!N55),"",'Personal Rankings'!N55)</f>
        <v/>
      </c>
    </row>
    <row r="57" spans="12:18" x14ac:dyDescent="0.35">
      <c r="L57" s="12">
        <f t="shared" si="1"/>
        <v>54</v>
      </c>
      <c r="M57" s="46" t="str">
        <f>IF(ISBLANK('Personal Rankings'!H56),"",'Personal Rankings'!H56)</f>
        <v/>
      </c>
      <c r="N57" s="47" t="str">
        <f>IF(ISBLANK('Personal Rankings'!I56),"",'Personal Rankings'!I56)</f>
        <v/>
      </c>
      <c r="P57" s="12">
        <f t="shared" si="2"/>
        <v>54</v>
      </c>
      <c r="Q57" s="46" t="str">
        <f>IF(ISBLANK('Personal Rankings'!M56),"",'Personal Rankings'!M56)</f>
        <v/>
      </c>
      <c r="R57" s="47" t="str">
        <f>IF(ISBLANK('Personal Rankings'!N56),"",'Personal Rankings'!N56)</f>
        <v/>
      </c>
    </row>
    <row r="58" spans="12:18" x14ac:dyDescent="0.35">
      <c r="L58" s="12">
        <f t="shared" si="1"/>
        <v>55</v>
      </c>
      <c r="M58" s="46" t="str">
        <f>IF(ISBLANK('Personal Rankings'!H57),"",'Personal Rankings'!H57)</f>
        <v/>
      </c>
      <c r="N58" s="47" t="str">
        <f>IF(ISBLANK('Personal Rankings'!I57),"",'Personal Rankings'!I57)</f>
        <v/>
      </c>
      <c r="P58" s="12">
        <f t="shared" si="2"/>
        <v>55</v>
      </c>
      <c r="Q58" s="46" t="str">
        <f>IF(ISBLANK('Personal Rankings'!M57),"",'Personal Rankings'!M57)</f>
        <v/>
      </c>
      <c r="R58" s="47" t="str">
        <f>IF(ISBLANK('Personal Rankings'!N57),"",'Personal Rankings'!N57)</f>
        <v/>
      </c>
    </row>
    <row r="59" spans="12:18" x14ac:dyDescent="0.35">
      <c r="L59" s="12">
        <f t="shared" si="1"/>
        <v>56</v>
      </c>
      <c r="M59" s="46" t="str">
        <f>IF(ISBLANK('Personal Rankings'!H58),"",'Personal Rankings'!H58)</f>
        <v/>
      </c>
      <c r="N59" s="47" t="str">
        <f>IF(ISBLANK('Personal Rankings'!I58),"",'Personal Rankings'!I58)</f>
        <v/>
      </c>
      <c r="P59" s="12">
        <f t="shared" si="2"/>
        <v>56</v>
      </c>
      <c r="Q59" s="46" t="str">
        <f>IF(ISBLANK('Personal Rankings'!M58),"",'Personal Rankings'!M58)</f>
        <v/>
      </c>
      <c r="R59" s="47" t="str">
        <f>IF(ISBLANK('Personal Rankings'!N58),"",'Personal Rankings'!N58)</f>
        <v/>
      </c>
    </row>
    <row r="60" spans="12:18" x14ac:dyDescent="0.35">
      <c r="L60" s="12">
        <f t="shared" si="1"/>
        <v>57</v>
      </c>
      <c r="M60" s="46" t="str">
        <f>IF(ISBLANK('Personal Rankings'!H59),"",'Personal Rankings'!H59)</f>
        <v/>
      </c>
      <c r="N60" s="47" t="str">
        <f>IF(ISBLANK('Personal Rankings'!I59),"",'Personal Rankings'!I59)</f>
        <v/>
      </c>
      <c r="P60" s="12">
        <f t="shared" si="2"/>
        <v>57</v>
      </c>
      <c r="Q60" s="46" t="str">
        <f>IF(ISBLANK('Personal Rankings'!M59),"",'Personal Rankings'!M59)</f>
        <v/>
      </c>
      <c r="R60" s="47" t="str">
        <f>IF(ISBLANK('Personal Rankings'!N59),"",'Personal Rankings'!N59)</f>
        <v/>
      </c>
    </row>
    <row r="61" spans="12:18" x14ac:dyDescent="0.35">
      <c r="L61" s="12">
        <f t="shared" si="1"/>
        <v>58</v>
      </c>
      <c r="M61" s="46" t="str">
        <f>IF(ISBLANK('Personal Rankings'!H60),"",'Personal Rankings'!H60)</f>
        <v/>
      </c>
      <c r="N61" s="47" t="str">
        <f>IF(ISBLANK('Personal Rankings'!I60),"",'Personal Rankings'!I60)</f>
        <v/>
      </c>
      <c r="P61" s="12">
        <f t="shared" si="2"/>
        <v>58</v>
      </c>
      <c r="Q61" s="46" t="str">
        <f>IF(ISBLANK('Personal Rankings'!M60),"",'Personal Rankings'!M60)</f>
        <v/>
      </c>
      <c r="R61" s="47" t="str">
        <f>IF(ISBLANK('Personal Rankings'!N60),"",'Personal Rankings'!N60)</f>
        <v/>
      </c>
    </row>
    <row r="62" spans="12:18" x14ac:dyDescent="0.35">
      <c r="L62" s="12">
        <f t="shared" si="1"/>
        <v>59</v>
      </c>
      <c r="M62" s="46" t="str">
        <f>IF(ISBLANK('Personal Rankings'!H61),"",'Personal Rankings'!H61)</f>
        <v/>
      </c>
      <c r="N62" s="47" t="str">
        <f>IF(ISBLANK('Personal Rankings'!I61),"",'Personal Rankings'!I61)</f>
        <v/>
      </c>
      <c r="P62" s="12">
        <f t="shared" si="2"/>
        <v>59</v>
      </c>
      <c r="Q62" s="46" t="str">
        <f>IF(ISBLANK('Personal Rankings'!M61),"",'Personal Rankings'!M61)</f>
        <v/>
      </c>
      <c r="R62" s="47" t="str">
        <f>IF(ISBLANK('Personal Rankings'!N61),"",'Personal Rankings'!N61)</f>
        <v/>
      </c>
    </row>
    <row r="63" spans="12:18" x14ac:dyDescent="0.35">
      <c r="L63" s="12">
        <f t="shared" si="1"/>
        <v>60</v>
      </c>
      <c r="M63" s="46" t="str">
        <f>IF(ISBLANK('Personal Rankings'!H62),"",'Personal Rankings'!H62)</f>
        <v/>
      </c>
      <c r="N63" s="47" t="str">
        <f>IF(ISBLANK('Personal Rankings'!I62),"",'Personal Rankings'!I62)</f>
        <v/>
      </c>
      <c r="P63" s="12">
        <f t="shared" si="2"/>
        <v>60</v>
      </c>
      <c r="Q63" s="46" t="str">
        <f>IF(ISBLANK('Personal Rankings'!M62),"",'Personal Rankings'!M62)</f>
        <v/>
      </c>
      <c r="R63" s="47" t="str">
        <f>IF(ISBLANK('Personal Rankings'!N62),"",'Personal Rankings'!N62)</f>
        <v/>
      </c>
    </row>
    <row r="64" spans="12:18" x14ac:dyDescent="0.35">
      <c r="L64" s="12">
        <f t="shared" si="1"/>
        <v>61</v>
      </c>
      <c r="M64" s="46" t="str">
        <f>IF(ISBLANK('Personal Rankings'!H63),"",'Personal Rankings'!H63)</f>
        <v/>
      </c>
      <c r="N64" s="47" t="str">
        <f>IF(ISBLANK('Personal Rankings'!I63),"",'Personal Rankings'!I63)</f>
        <v/>
      </c>
      <c r="P64" s="12">
        <f t="shared" si="2"/>
        <v>61</v>
      </c>
      <c r="Q64" s="46" t="str">
        <f>IF(ISBLANK('Personal Rankings'!M63),"",'Personal Rankings'!M63)</f>
        <v/>
      </c>
      <c r="R64" s="47" t="str">
        <f>IF(ISBLANK('Personal Rankings'!N63),"",'Personal Rankings'!N63)</f>
        <v/>
      </c>
    </row>
    <row r="65" spans="2:18" x14ac:dyDescent="0.35">
      <c r="L65" s="12">
        <f t="shared" si="1"/>
        <v>62</v>
      </c>
      <c r="M65" s="46" t="str">
        <f>IF(ISBLANK('Personal Rankings'!H64),"",'Personal Rankings'!H64)</f>
        <v/>
      </c>
      <c r="N65" s="47" t="str">
        <f>IF(ISBLANK('Personal Rankings'!I64),"",'Personal Rankings'!I64)</f>
        <v/>
      </c>
      <c r="P65" s="12">
        <f t="shared" si="2"/>
        <v>62</v>
      </c>
      <c r="Q65" s="46" t="str">
        <f>IF(ISBLANK('Personal Rankings'!M64),"",'Personal Rankings'!M64)</f>
        <v/>
      </c>
      <c r="R65" s="47" t="str">
        <f>IF(ISBLANK('Personal Rankings'!N64),"",'Personal Rankings'!N64)</f>
        <v/>
      </c>
    </row>
    <row r="66" spans="2:18" x14ac:dyDescent="0.35">
      <c r="L66" s="12">
        <f t="shared" si="1"/>
        <v>63</v>
      </c>
      <c r="M66" s="46" t="str">
        <f>IF(ISBLANK('Personal Rankings'!H65),"",'Personal Rankings'!H65)</f>
        <v/>
      </c>
      <c r="N66" s="47" t="str">
        <f>IF(ISBLANK('Personal Rankings'!I65),"",'Personal Rankings'!I65)</f>
        <v/>
      </c>
      <c r="P66" s="12">
        <f t="shared" si="2"/>
        <v>63</v>
      </c>
      <c r="Q66" s="46" t="str">
        <f>IF(ISBLANK('Personal Rankings'!M65),"",'Personal Rankings'!M65)</f>
        <v/>
      </c>
      <c r="R66" s="47" t="str">
        <f>IF(ISBLANK('Personal Rankings'!N65),"",'Personal Rankings'!N65)</f>
        <v/>
      </c>
    </row>
    <row r="67" spans="2:18" x14ac:dyDescent="0.35">
      <c r="L67" s="12">
        <f t="shared" si="1"/>
        <v>64</v>
      </c>
      <c r="M67" s="46" t="str">
        <f>IF(ISBLANK('Personal Rankings'!H66),"",'Personal Rankings'!H66)</f>
        <v/>
      </c>
      <c r="N67" s="47" t="str">
        <f>IF(ISBLANK('Personal Rankings'!I66),"",'Personal Rankings'!I66)</f>
        <v/>
      </c>
      <c r="P67" s="12">
        <f t="shared" si="2"/>
        <v>64</v>
      </c>
      <c r="Q67" s="46" t="str">
        <f>IF(ISBLANK('Personal Rankings'!M66),"",'Personal Rankings'!M66)</f>
        <v/>
      </c>
      <c r="R67" s="47" t="str">
        <f>IF(ISBLANK('Personal Rankings'!N66),"",'Personal Rankings'!N66)</f>
        <v/>
      </c>
    </row>
    <row r="68" spans="2:18" x14ac:dyDescent="0.35">
      <c r="L68" s="12">
        <f t="shared" si="1"/>
        <v>65</v>
      </c>
      <c r="M68" s="46" t="str">
        <f>IF(ISBLANK('Personal Rankings'!H67),"",'Personal Rankings'!H67)</f>
        <v/>
      </c>
      <c r="N68" s="47" t="str">
        <f>IF(ISBLANK('Personal Rankings'!I67),"",'Personal Rankings'!I67)</f>
        <v/>
      </c>
      <c r="P68" s="12">
        <f t="shared" si="2"/>
        <v>65</v>
      </c>
      <c r="Q68" s="46" t="str">
        <f>IF(ISBLANK('Personal Rankings'!M67),"",'Personal Rankings'!M67)</f>
        <v/>
      </c>
      <c r="R68" s="47" t="str">
        <f>IF(ISBLANK('Personal Rankings'!N67),"",'Personal Rankings'!N67)</f>
        <v/>
      </c>
    </row>
    <row r="69" spans="2:18" x14ac:dyDescent="0.35">
      <c r="L69" s="12">
        <f t="shared" si="1"/>
        <v>66</v>
      </c>
      <c r="M69" s="46" t="str">
        <f>IF(ISBLANK('Personal Rankings'!H68),"",'Personal Rankings'!H68)</f>
        <v/>
      </c>
      <c r="N69" s="47" t="str">
        <f>IF(ISBLANK('Personal Rankings'!I68),"",'Personal Rankings'!I68)</f>
        <v/>
      </c>
      <c r="P69" s="12">
        <f t="shared" si="2"/>
        <v>66</v>
      </c>
      <c r="Q69" s="46" t="str">
        <f>IF(ISBLANK('Personal Rankings'!M68),"",'Personal Rankings'!M68)</f>
        <v/>
      </c>
      <c r="R69" s="47" t="str">
        <f>IF(ISBLANK('Personal Rankings'!N68),"",'Personal Rankings'!N68)</f>
        <v/>
      </c>
    </row>
    <row r="70" spans="2:18" x14ac:dyDescent="0.35">
      <c r="L70" s="12">
        <f t="shared" ref="L70:L77" si="6">L69+1</f>
        <v>67</v>
      </c>
      <c r="M70" s="46" t="str">
        <f>IF(ISBLANK('Personal Rankings'!H69),"",'Personal Rankings'!H69)</f>
        <v/>
      </c>
      <c r="N70" s="47" t="str">
        <f>IF(ISBLANK('Personal Rankings'!I69),"",'Personal Rankings'!I69)</f>
        <v/>
      </c>
      <c r="P70" s="12">
        <f t="shared" ref="P70:P77" si="7">P69+1</f>
        <v>67</v>
      </c>
      <c r="Q70" s="46" t="str">
        <f>IF(ISBLANK('Personal Rankings'!M69),"",'Personal Rankings'!M69)</f>
        <v/>
      </c>
      <c r="R70" s="47" t="str">
        <f>IF(ISBLANK('Personal Rankings'!N69),"",'Personal Rankings'!N69)</f>
        <v/>
      </c>
    </row>
    <row r="71" spans="2:18" x14ac:dyDescent="0.35">
      <c r="L71" s="12">
        <f t="shared" si="6"/>
        <v>68</v>
      </c>
      <c r="M71" s="46" t="str">
        <f>IF(ISBLANK('Personal Rankings'!H70),"",'Personal Rankings'!H70)</f>
        <v/>
      </c>
      <c r="N71" s="47" t="str">
        <f>IF(ISBLANK('Personal Rankings'!I70),"",'Personal Rankings'!I70)</f>
        <v/>
      </c>
      <c r="P71" s="12">
        <f t="shared" si="7"/>
        <v>68</v>
      </c>
      <c r="Q71" s="46" t="str">
        <f>IF(ISBLANK('Personal Rankings'!M70),"",'Personal Rankings'!M70)</f>
        <v/>
      </c>
      <c r="R71" s="47" t="str">
        <f>IF(ISBLANK('Personal Rankings'!N70),"",'Personal Rankings'!N70)</f>
        <v/>
      </c>
    </row>
    <row r="72" spans="2:18" x14ac:dyDescent="0.35">
      <c r="L72" s="12">
        <f t="shared" si="6"/>
        <v>69</v>
      </c>
      <c r="M72" s="46" t="str">
        <f>IF(ISBLANK('Personal Rankings'!H71),"",'Personal Rankings'!H71)</f>
        <v/>
      </c>
      <c r="N72" s="47" t="str">
        <f>IF(ISBLANK('Personal Rankings'!I71),"",'Personal Rankings'!I71)</f>
        <v/>
      </c>
      <c r="P72" s="12">
        <f t="shared" si="7"/>
        <v>69</v>
      </c>
      <c r="Q72" s="46" t="str">
        <f>IF(ISBLANK('Personal Rankings'!M71),"",'Personal Rankings'!M71)</f>
        <v/>
      </c>
      <c r="R72" s="47" t="str">
        <f>IF(ISBLANK('Personal Rankings'!N71),"",'Personal Rankings'!N71)</f>
        <v/>
      </c>
    </row>
    <row r="73" spans="2:18" x14ac:dyDescent="0.35">
      <c r="L73" s="12">
        <f t="shared" si="6"/>
        <v>70</v>
      </c>
      <c r="M73" s="46" t="str">
        <f>IF(ISBLANK('Personal Rankings'!H72),"",'Personal Rankings'!H72)</f>
        <v/>
      </c>
      <c r="N73" s="47" t="str">
        <f>IF(ISBLANK('Personal Rankings'!I72),"",'Personal Rankings'!I72)</f>
        <v/>
      </c>
      <c r="P73" s="12">
        <f t="shared" si="7"/>
        <v>70</v>
      </c>
      <c r="Q73" s="46" t="str">
        <f>IF(ISBLANK('Personal Rankings'!M72),"",'Personal Rankings'!M72)</f>
        <v/>
      </c>
      <c r="R73" s="47" t="str">
        <f>IF(ISBLANK('Personal Rankings'!N72),"",'Personal Rankings'!N72)</f>
        <v/>
      </c>
    </row>
    <row r="74" spans="2:18" x14ac:dyDescent="0.35">
      <c r="L74" s="12">
        <f t="shared" si="6"/>
        <v>71</v>
      </c>
      <c r="M74" s="46" t="str">
        <f>IF(ISBLANK('Personal Rankings'!H73),"",'Personal Rankings'!H73)</f>
        <v/>
      </c>
      <c r="N74" s="47" t="str">
        <f>IF(ISBLANK('Personal Rankings'!I73),"",'Personal Rankings'!I73)</f>
        <v/>
      </c>
      <c r="P74" s="12">
        <f t="shared" si="7"/>
        <v>71</v>
      </c>
      <c r="Q74" s="46" t="str">
        <f>IF(ISBLANK('Personal Rankings'!M73),"",'Personal Rankings'!M73)</f>
        <v/>
      </c>
      <c r="R74" s="47" t="str">
        <f>IF(ISBLANK('Personal Rankings'!N73),"",'Personal Rankings'!N73)</f>
        <v/>
      </c>
    </row>
    <row r="75" spans="2:18" x14ac:dyDescent="0.35">
      <c r="L75" s="12">
        <f t="shared" si="6"/>
        <v>72</v>
      </c>
      <c r="M75" s="46" t="str">
        <f>IF(ISBLANK('Personal Rankings'!H74),"",'Personal Rankings'!H74)</f>
        <v/>
      </c>
      <c r="N75" s="47" t="str">
        <f>IF(ISBLANK('Personal Rankings'!I74),"",'Personal Rankings'!I74)</f>
        <v/>
      </c>
      <c r="P75" s="12">
        <f t="shared" si="7"/>
        <v>72</v>
      </c>
      <c r="Q75" s="46" t="str">
        <f>IF(ISBLANK('Personal Rankings'!M74),"",'Personal Rankings'!M74)</f>
        <v/>
      </c>
      <c r="R75" s="47" t="str">
        <f>IF(ISBLANK('Personal Rankings'!N74),"",'Personal Rankings'!N74)</f>
        <v/>
      </c>
    </row>
    <row r="76" spans="2:18" x14ac:dyDescent="0.35">
      <c r="L76" s="12">
        <f t="shared" si="6"/>
        <v>73</v>
      </c>
      <c r="M76" s="46" t="str">
        <f>IF(ISBLANK('Personal Rankings'!H75),"",'Personal Rankings'!H75)</f>
        <v/>
      </c>
      <c r="N76" s="47" t="str">
        <f>IF(ISBLANK('Personal Rankings'!I75),"",'Personal Rankings'!I75)</f>
        <v/>
      </c>
      <c r="P76" s="12">
        <f t="shared" si="7"/>
        <v>73</v>
      </c>
      <c r="Q76" s="46" t="str">
        <f>IF(ISBLANK('Personal Rankings'!M75),"",'Personal Rankings'!M75)</f>
        <v/>
      </c>
      <c r="R76" s="47" t="str">
        <f>IF(ISBLANK('Personal Rankings'!N75),"",'Personal Rankings'!N75)</f>
        <v/>
      </c>
    </row>
    <row r="77" spans="2:18" x14ac:dyDescent="0.35">
      <c r="L77" s="12">
        <f t="shared" si="6"/>
        <v>74</v>
      </c>
      <c r="M77" s="46" t="str">
        <f>IF(ISBLANK('Personal Rankings'!H76),"",'Personal Rankings'!H76)</f>
        <v/>
      </c>
      <c r="N77" s="47" t="str">
        <f>IF(ISBLANK('Personal Rankings'!I76),"",'Personal Rankings'!I76)</f>
        <v/>
      </c>
      <c r="P77" s="12">
        <f t="shared" si="7"/>
        <v>74</v>
      </c>
      <c r="Q77" s="46" t="str">
        <f>IF(ISBLANK('Personal Rankings'!M76),"",'Personal Rankings'!M76)</f>
        <v/>
      </c>
      <c r="R77" s="47" t="str">
        <f>IF(ISBLANK('Personal Rankings'!N76),"",'Personal Rankings'!N76)</f>
        <v/>
      </c>
    </row>
    <row r="78" spans="2:18" ht="15" thickBot="1" x14ac:dyDescent="0.4">
      <c r="L78" s="13">
        <f>L77+1</f>
        <v>75</v>
      </c>
      <c r="M78" s="48" t="str">
        <f>IF(ISBLANK('Personal Rankings'!H77),"",'Personal Rankings'!H77)</f>
        <v/>
      </c>
      <c r="N78" s="49" t="str">
        <f>IF(ISBLANK('Personal Rankings'!I77),"",'Personal Rankings'!I77)</f>
        <v/>
      </c>
      <c r="P78" s="13">
        <f>P77+1</f>
        <v>75</v>
      </c>
      <c r="Q78" s="48" t="str">
        <f>IF(ISBLANK('Personal Rankings'!M77),"",'Personal Rankings'!M77)</f>
        <v/>
      </c>
      <c r="R78" s="49" t="str">
        <f>IF(ISBLANK('Personal Rankings'!N77),"",'Personal Rankings'!N77)</f>
        <v/>
      </c>
    </row>
    <row r="79" spans="2:18" ht="15" thickBot="1" x14ac:dyDescent="0.4"/>
    <row r="80" spans="2:18" x14ac:dyDescent="0.35">
      <c r="B80" s="18" t="s">
        <v>33</v>
      </c>
      <c r="C80" s="62" t="s">
        <v>981</v>
      </c>
      <c r="D80" s="62" t="s">
        <v>965</v>
      </c>
      <c r="E80" s="62" t="s">
        <v>982</v>
      </c>
      <c r="F80" s="19" t="s">
        <v>32</v>
      </c>
    </row>
    <row r="81" spans="2:6" x14ac:dyDescent="0.35">
      <c r="B81" s="12" t="str">
        <f>INDEX('League Settings'!$H$5:$H$18,IF(MOD(C81,2)=0,'League Settings'!$I$2-MOD(ROW()-81,'League Settings'!$I$2),MOD(ROW()-81,'League Settings'!$I$2)+1))</f>
        <v>1st</v>
      </c>
      <c r="C81" s="41">
        <f>_xlfn.CEILING.MATH((ROW()-80)/'League Settings'!$I$2)</f>
        <v>1</v>
      </c>
      <c r="D81" s="20">
        <v>1</v>
      </c>
      <c r="E81" s="46" t="str">
        <f>IF((D81)&gt;0,INDEX('Default Rankings'!$B$3:$E$302,'Live Draft'!D81,2) &amp; " " &amp; INDEX('Default Rankings'!$B$3:$E$302,'Live Draft'!D81,3),"")</f>
        <v>Saquon Barkley NYG</v>
      </c>
      <c r="F81" s="47" t="str">
        <f>IF((D81)&gt;0,INDEX('Default Rankings'!$B$3:$E$302,'Live Draft'!D81,4),"")</f>
        <v>RB</v>
      </c>
    </row>
    <row r="82" spans="2:6" x14ac:dyDescent="0.35">
      <c r="B82" s="12" t="str">
        <f>INDEX('League Settings'!$H$5:$H$18,IF(MOD(C82,2)=0,'League Settings'!$I$2-MOD(ROW()-81,'League Settings'!$I$2),MOD(ROW()-81,'League Settings'!$I$2)+1))</f>
        <v>2nd</v>
      </c>
      <c r="C82" s="41">
        <f>_xlfn.CEILING.MATH((ROW()-80)/'League Settings'!$I$2)</f>
        <v>1</v>
      </c>
      <c r="D82" s="20">
        <v>2</v>
      </c>
      <c r="E82" s="46" t="str">
        <f>IF((D82)&gt;0,INDEX('Default Rankings'!$B$3:$E$302,'Live Draft'!D82,2) &amp; " " &amp; INDEX('Default Rankings'!$B$3:$E$302,'Live Draft'!D82,3),"")</f>
        <v>Ezekiel Elliott DAL</v>
      </c>
      <c r="F82" s="47" t="str">
        <f>IF((D82)&gt;0,INDEX('Default Rankings'!$B$3:$E$302,'Live Draft'!D82,4),"")</f>
        <v>RB</v>
      </c>
    </row>
    <row r="83" spans="2:6" x14ac:dyDescent="0.35">
      <c r="B83" s="12" t="str">
        <f>INDEX('League Settings'!$H$5:$H$18,IF(MOD(C83,2)=0,'League Settings'!$I$2-MOD(ROW()-81,'League Settings'!$I$2),MOD(ROW()-81,'League Settings'!$I$2)+1))</f>
        <v>3rd</v>
      </c>
      <c r="C83" s="41">
        <f>_xlfn.CEILING.MATH((ROW()-80)/'League Settings'!$I$2)</f>
        <v>1</v>
      </c>
      <c r="D83" s="20">
        <v>3</v>
      </c>
      <c r="E83" s="46" t="str">
        <f>IF((D83)&gt;0,INDEX('Default Rankings'!$B$3:$E$302,'Live Draft'!D83,2) &amp; " " &amp; INDEX('Default Rankings'!$B$3:$E$302,'Live Draft'!D83,3),"")</f>
        <v>Christian McCaffrey CAR</v>
      </c>
      <c r="F83" s="47" t="str">
        <f>IF((D83)&gt;0,INDEX('Default Rankings'!$B$3:$E$302,'Live Draft'!D83,4),"")</f>
        <v>RB</v>
      </c>
    </row>
    <row r="84" spans="2:6" x14ac:dyDescent="0.35">
      <c r="B84" s="12" t="str">
        <f>INDEX('League Settings'!$H$5:$H$18,IF(MOD(C84,2)=0,'League Settings'!$I$2-MOD(ROW()-81,'League Settings'!$I$2),MOD(ROW()-81,'League Settings'!$I$2)+1))</f>
        <v>4th</v>
      </c>
      <c r="C84" s="41">
        <f>_xlfn.CEILING.MATH((ROW()-80)/'League Settings'!$I$2)</f>
        <v>1</v>
      </c>
      <c r="D84" s="20">
        <v>4</v>
      </c>
      <c r="E84" s="46" t="str">
        <f>IF((D84)&gt;0,INDEX('Default Rankings'!$B$3:$E$302,'Live Draft'!D84,2) &amp; " " &amp; INDEX('Default Rankings'!$B$3:$E$302,'Live Draft'!D84,3),"")</f>
        <v>Alvin Kamara NO</v>
      </c>
      <c r="F84" s="47" t="str">
        <f>IF((D84)&gt;0,INDEX('Default Rankings'!$B$3:$E$302,'Live Draft'!D84,4),"")</f>
        <v>RB</v>
      </c>
    </row>
    <row r="85" spans="2:6" x14ac:dyDescent="0.35">
      <c r="B85" s="12" t="str">
        <f>INDEX('League Settings'!$H$5:$H$18,IF(MOD(C85,2)=0,'League Settings'!$I$2-MOD(ROW()-81,'League Settings'!$I$2),MOD(ROW()-81,'League Settings'!$I$2)+1))</f>
        <v>5th</v>
      </c>
      <c r="C85" s="41">
        <f>_xlfn.CEILING.MATH((ROW()-80)/'League Settings'!$I$2)</f>
        <v>1</v>
      </c>
      <c r="D85" s="20">
        <v>5</v>
      </c>
      <c r="E85" s="46" t="str">
        <f>IF((D85)&gt;0,INDEX('Default Rankings'!$B$3:$E$302,'Live Draft'!D85,2) &amp; " " &amp; INDEX('Default Rankings'!$B$3:$E$302,'Live Draft'!D85,3),"")</f>
        <v>Melvin Gordon LAC</v>
      </c>
      <c r="F85" s="47" t="str">
        <f>IF((D85)&gt;0,INDEX('Default Rankings'!$B$3:$E$302,'Live Draft'!D85,4),"")</f>
        <v>RB</v>
      </c>
    </row>
    <row r="86" spans="2:6" x14ac:dyDescent="0.35">
      <c r="B86" s="12" t="str">
        <f>INDEX('League Settings'!$H$5:$H$18,IF(MOD(C86,2)=0,'League Settings'!$I$2-MOD(ROW()-81,'League Settings'!$I$2),MOD(ROW()-81,'League Settings'!$I$2)+1))</f>
        <v>6th</v>
      </c>
      <c r="C86" s="41">
        <f>_xlfn.CEILING.MATH((ROW()-80)/'League Settings'!$I$2)</f>
        <v>1</v>
      </c>
      <c r="D86" s="20">
        <v>6</v>
      </c>
      <c r="E86" s="46" t="str">
        <f>IF((D86)&gt;0,INDEX('Default Rankings'!$B$3:$E$302,'Live Draft'!D86,2) &amp; " " &amp; INDEX('Default Rankings'!$B$3:$E$302,'Live Draft'!D86,3),"")</f>
        <v>DeAndre Hopkins HOU</v>
      </c>
      <c r="F86" s="47" t="str">
        <f>IF((D86)&gt;0,INDEX('Default Rankings'!$B$3:$E$302,'Live Draft'!D86,4),"")</f>
        <v>WR</v>
      </c>
    </row>
    <row r="87" spans="2:6" x14ac:dyDescent="0.35">
      <c r="B87" s="12" t="str">
        <f>INDEX('League Settings'!$H$5:$H$18,IF(MOD(C87,2)=0,'League Settings'!$I$2-MOD(ROW()-81,'League Settings'!$I$2),MOD(ROW()-81,'League Settings'!$I$2)+1))</f>
        <v>7th</v>
      </c>
      <c r="C87" s="41">
        <f>_xlfn.CEILING.MATH((ROW()-80)/'League Settings'!$I$2)</f>
        <v>1</v>
      </c>
      <c r="D87" s="20">
        <v>7</v>
      </c>
      <c r="E87" s="46" t="str">
        <f>IF((D87)&gt;0,INDEX('Default Rankings'!$B$3:$E$302,'Live Draft'!D87,2) &amp; " " &amp; INDEX('Default Rankings'!$B$3:$E$302,'Live Draft'!D87,3),"")</f>
        <v>Davante Adams GB</v>
      </c>
      <c r="F87" s="47" t="str">
        <f>IF((D87)&gt;0,INDEX('Default Rankings'!$B$3:$E$302,'Live Draft'!D87,4),"")</f>
        <v>WR</v>
      </c>
    </row>
    <row r="88" spans="2:6" x14ac:dyDescent="0.35">
      <c r="B88" s="12" t="str">
        <f>INDEX('League Settings'!$H$5:$H$18,IF(MOD(C88,2)=0,'League Settings'!$I$2-MOD(ROW()-81,'League Settings'!$I$2),MOD(ROW()-81,'League Settings'!$I$2)+1))</f>
        <v>8th</v>
      </c>
      <c r="C88" s="41">
        <f>_xlfn.CEILING.MATH((ROW()-80)/'League Settings'!$I$2)</f>
        <v>1</v>
      </c>
      <c r="D88" s="20">
        <v>8</v>
      </c>
      <c r="E88" s="46" t="str">
        <f>IF((D88)&gt;0,INDEX('Default Rankings'!$B$3:$E$302,'Live Draft'!D88,2) &amp; " " &amp; INDEX('Default Rankings'!$B$3:$E$302,'Live Draft'!D88,3),"")</f>
        <v>David Johnson ARI</v>
      </c>
      <c r="F88" s="47" t="str">
        <f>IF((D88)&gt;0,INDEX('Default Rankings'!$B$3:$E$302,'Live Draft'!D88,4),"")</f>
        <v>RB</v>
      </c>
    </row>
    <row r="89" spans="2:6" x14ac:dyDescent="0.35">
      <c r="B89" s="12" t="str">
        <f>INDEX('League Settings'!$H$5:$H$18,IF(MOD(C89,2)=0,'League Settings'!$I$2-MOD(ROW()-81,'League Settings'!$I$2),MOD(ROW()-81,'League Settings'!$I$2)+1))</f>
        <v>9th</v>
      </c>
      <c r="C89" s="41">
        <f>_xlfn.CEILING.MATH((ROW()-80)/'League Settings'!$I$2)</f>
        <v>1</v>
      </c>
      <c r="D89" s="20"/>
      <c r="E89" s="46" t="str">
        <f>IF((D89)&gt;0,INDEX('Default Rankings'!$B$3:$E$302,'Live Draft'!D89,2) &amp; " " &amp; INDEX('Default Rankings'!$B$3:$E$302,'Live Draft'!D89,3),"")</f>
        <v/>
      </c>
      <c r="F89" s="47" t="str">
        <f>IF((D89)&gt;0,INDEX('Default Rankings'!$B$3:$E$302,'Live Draft'!D89,4),"")</f>
        <v/>
      </c>
    </row>
    <row r="90" spans="2:6" x14ac:dyDescent="0.35">
      <c r="B90" s="12" t="str">
        <f>INDEX('League Settings'!$H$5:$H$18,IF(MOD(C90,2)=0,'League Settings'!$I$2-MOD(ROW()-81,'League Settings'!$I$2),MOD(ROW()-81,'League Settings'!$I$2)+1))</f>
        <v>10th</v>
      </c>
      <c r="C90" s="41">
        <f>_xlfn.CEILING.MATH((ROW()-80)/'League Settings'!$I$2)</f>
        <v>1</v>
      </c>
      <c r="D90" s="20"/>
      <c r="E90" s="46" t="str">
        <f>IF((D90)&gt;0,INDEX('Default Rankings'!$B$3:$E$302,'Live Draft'!D90,2) &amp; " " &amp; INDEX('Default Rankings'!$B$3:$E$302,'Live Draft'!D90,3),"")</f>
        <v/>
      </c>
      <c r="F90" s="47" t="str">
        <f>IF((D90)&gt;0,INDEX('Default Rankings'!$B$3:$E$302,'Live Draft'!D90,4),"")</f>
        <v/>
      </c>
    </row>
    <row r="91" spans="2:6" x14ac:dyDescent="0.35">
      <c r="B91" s="12" t="str">
        <f>INDEX('League Settings'!$H$5:$H$18,IF(MOD(C91,2)=0,'League Settings'!$I$2-MOD(ROW()-81,'League Settings'!$I$2),MOD(ROW()-81,'League Settings'!$I$2)+1))</f>
        <v>10th</v>
      </c>
      <c r="C91" s="41">
        <f>_xlfn.CEILING.MATH((ROW()-80)/'League Settings'!$I$2)</f>
        <v>2</v>
      </c>
      <c r="D91" s="20"/>
      <c r="E91" s="46" t="str">
        <f>IF((D91)&gt;0,INDEX('Default Rankings'!$B$3:$E$302,'Live Draft'!D91,2) &amp; " " &amp; INDEX('Default Rankings'!$B$3:$E$302,'Live Draft'!D91,3),"")</f>
        <v/>
      </c>
      <c r="F91" s="47" t="str">
        <f>IF((D91)&gt;0,INDEX('Default Rankings'!$B$3:$E$302,'Live Draft'!D91,4),"")</f>
        <v/>
      </c>
    </row>
    <row r="92" spans="2:6" x14ac:dyDescent="0.35">
      <c r="B92" s="12" t="str">
        <f>INDEX('League Settings'!$H$5:$H$18,IF(MOD(C92,2)=0,'League Settings'!$I$2-MOD(ROW()-81,'League Settings'!$I$2),MOD(ROW()-81,'League Settings'!$I$2)+1))</f>
        <v>9th</v>
      </c>
      <c r="C92" s="41">
        <f>_xlfn.CEILING.MATH((ROW()-80)/'League Settings'!$I$2)</f>
        <v>2</v>
      </c>
      <c r="D92" s="20"/>
      <c r="E92" s="46" t="str">
        <f>IF((D92)&gt;0,INDEX('Default Rankings'!$B$3:$E$302,'Live Draft'!D92,2) &amp; " " &amp; INDEX('Default Rankings'!$B$3:$E$302,'Live Draft'!D92,3),"")</f>
        <v/>
      </c>
      <c r="F92" s="47" t="str">
        <f>IF((D92)&gt;0,INDEX('Default Rankings'!$B$3:$E$302,'Live Draft'!D92,4),"")</f>
        <v/>
      </c>
    </row>
    <row r="93" spans="2:6" x14ac:dyDescent="0.35">
      <c r="B93" s="12" t="str">
        <f>INDEX('League Settings'!$H$5:$H$18,IF(MOD(C93,2)=0,'League Settings'!$I$2-MOD(ROW()-81,'League Settings'!$I$2),MOD(ROW()-81,'League Settings'!$I$2)+1))</f>
        <v>8th</v>
      </c>
      <c r="C93" s="41">
        <f>_xlfn.CEILING.MATH((ROW()-80)/'League Settings'!$I$2)</f>
        <v>2</v>
      </c>
      <c r="D93" s="20"/>
      <c r="E93" s="46" t="str">
        <f>IF((D93)&gt;0,INDEX('Default Rankings'!$B$3:$E$302,'Live Draft'!D93,2) &amp; " " &amp; INDEX('Default Rankings'!$B$3:$E$302,'Live Draft'!D93,3),"")</f>
        <v/>
      </c>
      <c r="F93" s="47" t="str">
        <f>IF((D93)&gt;0,INDEX('Default Rankings'!$B$3:$E$302,'Live Draft'!D93,4),"")</f>
        <v/>
      </c>
    </row>
    <row r="94" spans="2:6" x14ac:dyDescent="0.35">
      <c r="B94" s="12" t="str">
        <f>INDEX('League Settings'!$H$5:$H$18,IF(MOD(C94,2)=0,'League Settings'!$I$2-MOD(ROW()-81,'League Settings'!$I$2),MOD(ROW()-81,'League Settings'!$I$2)+1))</f>
        <v>7th</v>
      </c>
      <c r="C94" s="41">
        <f>_xlfn.CEILING.MATH((ROW()-80)/'League Settings'!$I$2)</f>
        <v>2</v>
      </c>
      <c r="D94" s="20"/>
      <c r="E94" s="46" t="str">
        <f>IF((D94)&gt;0,INDEX('Default Rankings'!$B$3:$E$302,'Live Draft'!D94,2) &amp; " " &amp; INDEX('Default Rankings'!$B$3:$E$302,'Live Draft'!D94,3),"")</f>
        <v/>
      </c>
      <c r="F94" s="47" t="str">
        <f>IF((D94)&gt;0,INDEX('Default Rankings'!$B$3:$E$302,'Live Draft'!D94,4),"")</f>
        <v/>
      </c>
    </row>
    <row r="95" spans="2:6" x14ac:dyDescent="0.35">
      <c r="B95" s="12" t="str">
        <f>INDEX('League Settings'!$H$5:$H$18,IF(MOD(C95,2)=0,'League Settings'!$I$2-MOD(ROW()-81,'League Settings'!$I$2),MOD(ROW()-81,'League Settings'!$I$2)+1))</f>
        <v>6th</v>
      </c>
      <c r="C95" s="41">
        <f>_xlfn.CEILING.MATH((ROW()-80)/'League Settings'!$I$2)</f>
        <v>2</v>
      </c>
      <c r="D95" s="20"/>
      <c r="E95" s="46" t="str">
        <f>IF((D95)&gt;0,INDEX('Default Rankings'!$B$3:$E$302,'Live Draft'!D95,2) &amp; " " &amp; INDEX('Default Rankings'!$B$3:$E$302,'Live Draft'!D95,3),"")</f>
        <v/>
      </c>
      <c r="F95" s="47" t="str">
        <f>IF((D95)&gt;0,INDEX('Default Rankings'!$B$3:$E$302,'Live Draft'!D95,4),"")</f>
        <v/>
      </c>
    </row>
    <row r="96" spans="2:6" x14ac:dyDescent="0.35">
      <c r="B96" s="12" t="str">
        <f>INDEX('League Settings'!$H$5:$H$18,IF(MOD(C96,2)=0,'League Settings'!$I$2-MOD(ROW()-81,'League Settings'!$I$2),MOD(ROW()-81,'League Settings'!$I$2)+1))</f>
        <v>5th</v>
      </c>
      <c r="C96" s="41">
        <f>_xlfn.CEILING.MATH((ROW()-80)/'League Settings'!$I$2)</f>
        <v>2</v>
      </c>
      <c r="D96" s="20"/>
      <c r="E96" s="46" t="str">
        <f>IF((D96)&gt;0,INDEX('Default Rankings'!$B$3:$E$302,'Live Draft'!D96,2) &amp; " " &amp; INDEX('Default Rankings'!$B$3:$E$302,'Live Draft'!D96,3),"")</f>
        <v/>
      </c>
      <c r="F96" s="47" t="str">
        <f>IF((D96)&gt;0,INDEX('Default Rankings'!$B$3:$E$302,'Live Draft'!D96,4),"")</f>
        <v/>
      </c>
    </row>
    <row r="97" spans="2:6" x14ac:dyDescent="0.35">
      <c r="B97" s="12" t="str">
        <f>INDEX('League Settings'!$H$5:$H$18,IF(MOD(C97,2)=0,'League Settings'!$I$2-MOD(ROW()-81,'League Settings'!$I$2),MOD(ROW()-81,'League Settings'!$I$2)+1))</f>
        <v>4th</v>
      </c>
      <c r="C97" s="41">
        <f>_xlfn.CEILING.MATH((ROW()-80)/'League Settings'!$I$2)</f>
        <v>2</v>
      </c>
      <c r="D97" s="20"/>
      <c r="E97" s="46" t="str">
        <f>IF((D97)&gt;0,INDEX('Default Rankings'!$B$3:$E$302,'Live Draft'!D97,2) &amp; " " &amp; INDEX('Default Rankings'!$B$3:$E$302,'Live Draft'!D97,3),"")</f>
        <v/>
      </c>
      <c r="F97" s="47" t="str">
        <f>IF((D97)&gt;0,INDEX('Default Rankings'!$B$3:$E$302,'Live Draft'!D97,4),"")</f>
        <v/>
      </c>
    </row>
    <row r="98" spans="2:6" x14ac:dyDescent="0.35">
      <c r="B98" s="12" t="str">
        <f>INDEX('League Settings'!$H$5:$H$18,IF(MOD(C98,2)=0,'League Settings'!$I$2-MOD(ROW()-81,'League Settings'!$I$2),MOD(ROW()-81,'League Settings'!$I$2)+1))</f>
        <v>3rd</v>
      </c>
      <c r="C98" s="41">
        <f>_xlfn.CEILING.MATH((ROW()-80)/'League Settings'!$I$2)</f>
        <v>2</v>
      </c>
      <c r="D98" s="20"/>
      <c r="E98" s="46" t="str">
        <f>IF((D98)&gt;0,INDEX('Default Rankings'!$B$3:$E$302,'Live Draft'!D98,2) &amp; " " &amp; INDEX('Default Rankings'!$B$3:$E$302,'Live Draft'!D98,3),"")</f>
        <v/>
      </c>
      <c r="F98" s="47" t="str">
        <f>IF((D98)&gt;0,INDEX('Default Rankings'!$B$3:$E$302,'Live Draft'!D98,4),"")</f>
        <v/>
      </c>
    </row>
    <row r="99" spans="2:6" x14ac:dyDescent="0.35">
      <c r="B99" s="12" t="str">
        <f>INDEX('League Settings'!$H$5:$H$18,IF(MOD(C99,2)=0,'League Settings'!$I$2-MOD(ROW()-81,'League Settings'!$I$2),MOD(ROW()-81,'League Settings'!$I$2)+1))</f>
        <v>2nd</v>
      </c>
      <c r="C99" s="41">
        <f>_xlfn.CEILING.MATH((ROW()-80)/'League Settings'!$I$2)</f>
        <v>2</v>
      </c>
      <c r="D99" s="20"/>
      <c r="E99" s="46" t="str">
        <f>IF((D99)&gt;0,INDEX('Default Rankings'!$B$3:$E$302,'Live Draft'!D99,2) &amp; " " &amp; INDEX('Default Rankings'!$B$3:$E$302,'Live Draft'!D99,3),"")</f>
        <v/>
      </c>
      <c r="F99" s="47" t="str">
        <f>IF((D99)&gt;0,INDEX('Default Rankings'!$B$3:$E$302,'Live Draft'!D99,4),"")</f>
        <v/>
      </c>
    </row>
    <row r="100" spans="2:6" x14ac:dyDescent="0.35">
      <c r="B100" s="12" t="str">
        <f>INDEX('League Settings'!$H$5:$H$18,IF(MOD(C100,2)=0,'League Settings'!$I$2-MOD(ROW()-81,'League Settings'!$I$2),MOD(ROW()-81,'League Settings'!$I$2)+1))</f>
        <v>1st</v>
      </c>
      <c r="C100" s="41">
        <f>_xlfn.CEILING.MATH((ROW()-80)/'League Settings'!$I$2)</f>
        <v>2</v>
      </c>
      <c r="D100" s="20"/>
      <c r="E100" s="46" t="str">
        <f>IF((D100)&gt;0,INDEX('Default Rankings'!$B$3:$E$302,'Live Draft'!D100,2) &amp; " " &amp; INDEX('Default Rankings'!$B$3:$E$302,'Live Draft'!D100,3),"")</f>
        <v/>
      </c>
      <c r="F100" s="47" t="str">
        <f>IF((D100)&gt;0,INDEX('Default Rankings'!$B$3:$E$302,'Live Draft'!D100,4),"")</f>
        <v/>
      </c>
    </row>
    <row r="101" spans="2:6" x14ac:dyDescent="0.35">
      <c r="B101" s="12" t="str">
        <f>INDEX('League Settings'!$H$5:$H$18,IF(MOD(C101,2)=0,'League Settings'!$I$2-MOD(ROW()-81,'League Settings'!$I$2),MOD(ROW()-81,'League Settings'!$I$2)+1))</f>
        <v>1st</v>
      </c>
      <c r="C101" s="41">
        <f>_xlfn.CEILING.MATH((ROW()-80)/'League Settings'!$I$2)</f>
        <v>3</v>
      </c>
      <c r="D101" s="20"/>
      <c r="E101" s="46" t="str">
        <f>IF((D101)&gt;0,INDEX('Default Rankings'!$B$3:$E$302,'Live Draft'!D101,2) &amp; " " &amp; INDEX('Default Rankings'!$B$3:$E$302,'Live Draft'!D101,3),"")</f>
        <v/>
      </c>
      <c r="F101" s="47" t="str">
        <f>IF((D101)&gt;0,INDEX('Default Rankings'!$B$3:$E$302,'Live Draft'!D101,4),"")</f>
        <v/>
      </c>
    </row>
    <row r="102" spans="2:6" x14ac:dyDescent="0.35">
      <c r="B102" s="12" t="str">
        <f>INDEX('League Settings'!$H$5:$H$18,IF(MOD(C102,2)=0,'League Settings'!$I$2-MOD(ROW()-81,'League Settings'!$I$2),MOD(ROW()-81,'League Settings'!$I$2)+1))</f>
        <v>2nd</v>
      </c>
      <c r="C102" s="41">
        <f>_xlfn.CEILING.MATH((ROW()-80)/'League Settings'!$I$2)</f>
        <v>3</v>
      </c>
      <c r="D102" s="20"/>
      <c r="E102" s="46" t="str">
        <f>IF((D102)&gt;0,INDEX('Default Rankings'!$B$3:$E$302,'Live Draft'!D102,2) &amp; " " &amp; INDEX('Default Rankings'!$B$3:$E$302,'Live Draft'!D102,3),"")</f>
        <v/>
      </c>
      <c r="F102" s="47" t="str">
        <f>IF((D102)&gt;0,INDEX('Default Rankings'!$B$3:$E$302,'Live Draft'!D102,4),"")</f>
        <v/>
      </c>
    </row>
    <row r="103" spans="2:6" x14ac:dyDescent="0.35">
      <c r="B103" s="12" t="str">
        <f>INDEX('League Settings'!$H$5:$H$18,IF(MOD(C103,2)=0,'League Settings'!$I$2-MOD(ROW()-81,'League Settings'!$I$2),MOD(ROW()-81,'League Settings'!$I$2)+1))</f>
        <v>3rd</v>
      </c>
      <c r="C103" s="41">
        <f>_xlfn.CEILING.MATH((ROW()-80)/'League Settings'!$I$2)</f>
        <v>3</v>
      </c>
      <c r="D103" s="20"/>
      <c r="E103" s="46" t="str">
        <f>IF((D103)&gt;0,INDEX('Default Rankings'!$B$3:$E$302,'Live Draft'!D103,2) &amp; " " &amp; INDEX('Default Rankings'!$B$3:$E$302,'Live Draft'!D103,3),"")</f>
        <v/>
      </c>
      <c r="F103" s="47" t="str">
        <f>IF((D103)&gt;0,INDEX('Default Rankings'!$B$3:$E$302,'Live Draft'!D103,4),"")</f>
        <v/>
      </c>
    </row>
    <row r="104" spans="2:6" x14ac:dyDescent="0.35">
      <c r="B104" s="12" t="str">
        <f>INDEX('League Settings'!$H$5:$H$18,IF(MOD(C104,2)=0,'League Settings'!$I$2-MOD(ROW()-81,'League Settings'!$I$2),MOD(ROW()-81,'League Settings'!$I$2)+1))</f>
        <v>4th</v>
      </c>
      <c r="C104" s="41">
        <f>_xlfn.CEILING.MATH((ROW()-80)/'League Settings'!$I$2)</f>
        <v>3</v>
      </c>
      <c r="D104" s="20"/>
      <c r="E104" s="46" t="str">
        <f>IF((D104)&gt;0,INDEX('Default Rankings'!$B$3:$E$302,'Live Draft'!D104,2) &amp; " " &amp; INDEX('Default Rankings'!$B$3:$E$302,'Live Draft'!D104,3),"")</f>
        <v/>
      </c>
      <c r="F104" s="47" t="str">
        <f>IF((D104)&gt;0,INDEX('Default Rankings'!$B$3:$E$302,'Live Draft'!D104,4),"")</f>
        <v/>
      </c>
    </row>
    <row r="105" spans="2:6" x14ac:dyDescent="0.35">
      <c r="B105" s="12" t="str">
        <f>INDEX('League Settings'!$H$5:$H$18,IF(MOD(C105,2)=0,'League Settings'!$I$2-MOD(ROW()-81,'League Settings'!$I$2),MOD(ROW()-81,'League Settings'!$I$2)+1))</f>
        <v>5th</v>
      </c>
      <c r="C105" s="41">
        <f>_xlfn.CEILING.MATH((ROW()-80)/'League Settings'!$I$2)</f>
        <v>3</v>
      </c>
      <c r="D105" s="20"/>
      <c r="E105" s="46" t="str">
        <f>IF((D105)&gt;0,INDEX('Default Rankings'!$B$3:$E$302,'Live Draft'!D105,2) &amp; " " &amp; INDEX('Default Rankings'!$B$3:$E$302,'Live Draft'!D105,3),"")</f>
        <v/>
      </c>
      <c r="F105" s="47" t="str">
        <f>IF((D105)&gt;0,INDEX('Default Rankings'!$B$3:$E$302,'Live Draft'!D105,4),"")</f>
        <v/>
      </c>
    </row>
    <row r="106" spans="2:6" x14ac:dyDescent="0.35">
      <c r="B106" s="12" t="str">
        <f>INDEX('League Settings'!$H$5:$H$18,IF(MOD(C106,2)=0,'League Settings'!$I$2-MOD(ROW()-81,'League Settings'!$I$2),MOD(ROW()-81,'League Settings'!$I$2)+1))</f>
        <v>6th</v>
      </c>
      <c r="C106" s="41">
        <f>_xlfn.CEILING.MATH((ROW()-80)/'League Settings'!$I$2)</f>
        <v>3</v>
      </c>
      <c r="D106" s="20"/>
      <c r="E106" s="46" t="str">
        <f>IF((D106)&gt;0,INDEX('Default Rankings'!$B$3:$E$302,'Live Draft'!D106,2) &amp; " " &amp; INDEX('Default Rankings'!$B$3:$E$302,'Live Draft'!D106,3),"")</f>
        <v/>
      </c>
      <c r="F106" s="47" t="str">
        <f>IF((D106)&gt;0,INDEX('Default Rankings'!$B$3:$E$302,'Live Draft'!D106,4),"")</f>
        <v/>
      </c>
    </row>
    <row r="107" spans="2:6" x14ac:dyDescent="0.35">
      <c r="B107" s="12" t="str">
        <f>INDEX('League Settings'!$H$5:$H$18,IF(MOD(C107,2)=0,'League Settings'!$I$2-MOD(ROW()-81,'League Settings'!$I$2),MOD(ROW()-81,'League Settings'!$I$2)+1))</f>
        <v>7th</v>
      </c>
      <c r="C107" s="41">
        <f>_xlfn.CEILING.MATH((ROW()-80)/'League Settings'!$I$2)</f>
        <v>3</v>
      </c>
      <c r="D107" s="20"/>
      <c r="E107" s="46" t="str">
        <f>IF((D107)&gt;0,INDEX('Default Rankings'!$B$3:$E$302,'Live Draft'!D107,2) &amp; " " &amp; INDEX('Default Rankings'!$B$3:$E$302,'Live Draft'!D107,3),"")</f>
        <v/>
      </c>
      <c r="F107" s="47" t="str">
        <f>IF((D107)&gt;0,INDEX('Default Rankings'!$B$3:$E$302,'Live Draft'!D107,4),"")</f>
        <v/>
      </c>
    </row>
    <row r="108" spans="2:6" x14ac:dyDescent="0.35">
      <c r="B108" s="12" t="str">
        <f>INDEX('League Settings'!$H$5:$H$18,IF(MOD(C108,2)=0,'League Settings'!$I$2-MOD(ROW()-81,'League Settings'!$I$2),MOD(ROW()-81,'League Settings'!$I$2)+1))</f>
        <v>8th</v>
      </c>
      <c r="C108" s="41">
        <f>_xlfn.CEILING.MATH((ROW()-80)/'League Settings'!$I$2)</f>
        <v>3</v>
      </c>
      <c r="D108" s="20"/>
      <c r="E108" s="46" t="str">
        <f>IF((D108)&gt;0,INDEX('Default Rankings'!$B$3:$E$302,'Live Draft'!D108,2) &amp; " " &amp; INDEX('Default Rankings'!$B$3:$E$302,'Live Draft'!D108,3),"")</f>
        <v/>
      </c>
      <c r="F108" s="47" t="str">
        <f>IF((D108)&gt;0,INDEX('Default Rankings'!$B$3:$E$302,'Live Draft'!D108,4),"")</f>
        <v/>
      </c>
    </row>
    <row r="109" spans="2:6" x14ac:dyDescent="0.35">
      <c r="B109" s="12" t="str">
        <f>INDEX('League Settings'!$H$5:$H$18,IF(MOD(C109,2)=0,'League Settings'!$I$2-MOD(ROW()-81,'League Settings'!$I$2),MOD(ROW()-81,'League Settings'!$I$2)+1))</f>
        <v>9th</v>
      </c>
      <c r="C109" s="41">
        <f>_xlfn.CEILING.MATH((ROW()-80)/'League Settings'!$I$2)</f>
        <v>3</v>
      </c>
      <c r="D109" s="20"/>
      <c r="E109" s="46" t="str">
        <f>IF((D109)&gt;0,INDEX('Default Rankings'!$B$3:$E$302,'Live Draft'!D109,2) &amp; " " &amp; INDEX('Default Rankings'!$B$3:$E$302,'Live Draft'!D109,3),"")</f>
        <v/>
      </c>
      <c r="F109" s="47" t="str">
        <f>IF((D109)&gt;0,INDEX('Default Rankings'!$B$3:$E$302,'Live Draft'!D109,4),"")</f>
        <v/>
      </c>
    </row>
    <row r="110" spans="2:6" x14ac:dyDescent="0.35">
      <c r="B110" s="12" t="str">
        <f>INDEX('League Settings'!$H$5:$H$18,IF(MOD(C110,2)=0,'League Settings'!$I$2-MOD(ROW()-81,'League Settings'!$I$2),MOD(ROW()-81,'League Settings'!$I$2)+1))</f>
        <v>10th</v>
      </c>
      <c r="C110" s="41">
        <f>_xlfn.CEILING.MATH((ROW()-80)/'League Settings'!$I$2)</f>
        <v>3</v>
      </c>
      <c r="D110" s="20"/>
      <c r="E110" s="46" t="str">
        <f>IF((D110)&gt;0,INDEX('Default Rankings'!$B$3:$E$302,'Live Draft'!D110,2) &amp; " " &amp; INDEX('Default Rankings'!$B$3:$E$302,'Live Draft'!D110,3),"")</f>
        <v/>
      </c>
      <c r="F110" s="47" t="str">
        <f>IF((D110)&gt;0,INDEX('Default Rankings'!$B$3:$E$302,'Live Draft'!D110,4),"")</f>
        <v/>
      </c>
    </row>
    <row r="111" spans="2:6" x14ac:dyDescent="0.35">
      <c r="B111" s="12" t="str">
        <f>INDEX('League Settings'!$H$5:$H$18,IF(MOD(C111,2)=0,'League Settings'!$I$2-MOD(ROW()-81,'League Settings'!$I$2),MOD(ROW()-81,'League Settings'!$I$2)+1))</f>
        <v>10th</v>
      </c>
      <c r="C111" s="41">
        <f>_xlfn.CEILING.MATH((ROW()-80)/'League Settings'!$I$2)</f>
        <v>4</v>
      </c>
      <c r="D111" s="20"/>
      <c r="E111" s="46" t="str">
        <f>IF((D111)&gt;0,INDEX('Default Rankings'!$B$3:$E$302,'Live Draft'!D111,2) &amp; " " &amp; INDEX('Default Rankings'!$B$3:$E$302,'Live Draft'!D111,3),"")</f>
        <v/>
      </c>
      <c r="F111" s="47" t="str">
        <f>IF((D111)&gt;0,INDEX('Default Rankings'!$B$3:$E$302,'Live Draft'!D111,4),"")</f>
        <v/>
      </c>
    </row>
    <row r="112" spans="2:6" x14ac:dyDescent="0.35">
      <c r="B112" s="12" t="str">
        <f>INDEX('League Settings'!$H$5:$H$18,IF(MOD(C112,2)=0,'League Settings'!$I$2-MOD(ROW()-81,'League Settings'!$I$2),MOD(ROW()-81,'League Settings'!$I$2)+1))</f>
        <v>9th</v>
      </c>
      <c r="C112" s="41">
        <f>_xlfn.CEILING.MATH((ROW()-80)/'League Settings'!$I$2)</f>
        <v>4</v>
      </c>
      <c r="D112" s="20"/>
      <c r="E112" s="46" t="str">
        <f>IF((D112)&gt;0,INDEX('Default Rankings'!$B$3:$E$302,'Live Draft'!D112,2) &amp; " " &amp; INDEX('Default Rankings'!$B$3:$E$302,'Live Draft'!D112,3),"")</f>
        <v/>
      </c>
      <c r="F112" s="47" t="str">
        <f>IF((D112)&gt;0,INDEX('Default Rankings'!$B$3:$E$302,'Live Draft'!D112,4),"")</f>
        <v/>
      </c>
    </row>
    <row r="113" spans="2:6" x14ac:dyDescent="0.35">
      <c r="B113" s="12" t="str">
        <f>INDEX('League Settings'!$H$5:$H$18,IF(MOD(C113,2)=0,'League Settings'!$I$2-MOD(ROW()-81,'League Settings'!$I$2),MOD(ROW()-81,'League Settings'!$I$2)+1))</f>
        <v>8th</v>
      </c>
      <c r="C113" s="41">
        <f>_xlfn.CEILING.MATH((ROW()-80)/'League Settings'!$I$2)</f>
        <v>4</v>
      </c>
      <c r="D113" s="20"/>
      <c r="E113" s="46" t="str">
        <f>IF((D113)&gt;0,INDEX('Default Rankings'!$B$3:$E$302,'Live Draft'!D113,2) &amp; " " &amp; INDEX('Default Rankings'!$B$3:$E$302,'Live Draft'!D113,3),"")</f>
        <v/>
      </c>
      <c r="F113" s="47" t="str">
        <f>IF((D113)&gt;0,INDEX('Default Rankings'!$B$3:$E$302,'Live Draft'!D113,4),"")</f>
        <v/>
      </c>
    </row>
    <row r="114" spans="2:6" x14ac:dyDescent="0.35">
      <c r="B114" s="12" t="str">
        <f>INDEX('League Settings'!$H$5:$H$18,IF(MOD(C114,2)=0,'League Settings'!$I$2-MOD(ROW()-81,'League Settings'!$I$2),MOD(ROW()-81,'League Settings'!$I$2)+1))</f>
        <v>7th</v>
      </c>
      <c r="C114" s="41">
        <f>_xlfn.CEILING.MATH((ROW()-80)/'League Settings'!$I$2)</f>
        <v>4</v>
      </c>
      <c r="D114" s="20"/>
      <c r="E114" s="46" t="str">
        <f>IF((D114)&gt;0,INDEX('Default Rankings'!$B$3:$E$302,'Live Draft'!D114,2) &amp; " " &amp; INDEX('Default Rankings'!$B$3:$E$302,'Live Draft'!D114,3),"")</f>
        <v/>
      </c>
      <c r="F114" s="47" t="str">
        <f>IF((D114)&gt;0,INDEX('Default Rankings'!$B$3:$E$302,'Live Draft'!D114,4),"")</f>
        <v/>
      </c>
    </row>
    <row r="115" spans="2:6" x14ac:dyDescent="0.35">
      <c r="B115" s="12" t="str">
        <f>INDEX('League Settings'!$H$5:$H$18,IF(MOD(C115,2)=0,'League Settings'!$I$2-MOD(ROW()-81,'League Settings'!$I$2),MOD(ROW()-81,'League Settings'!$I$2)+1))</f>
        <v>6th</v>
      </c>
      <c r="C115" s="41">
        <f>_xlfn.CEILING.MATH((ROW()-80)/'League Settings'!$I$2)</f>
        <v>4</v>
      </c>
      <c r="D115" s="20"/>
      <c r="E115" s="46" t="str">
        <f>IF((D115)&gt;0,INDEX('Default Rankings'!$B$3:$E$302,'Live Draft'!D115,2) &amp; " " &amp; INDEX('Default Rankings'!$B$3:$E$302,'Live Draft'!D115,3),"")</f>
        <v/>
      </c>
      <c r="F115" s="47" t="str">
        <f>IF((D115)&gt;0,INDEX('Default Rankings'!$B$3:$E$302,'Live Draft'!D115,4),"")</f>
        <v/>
      </c>
    </row>
    <row r="116" spans="2:6" x14ac:dyDescent="0.35">
      <c r="B116" s="12" t="str">
        <f>INDEX('League Settings'!$H$5:$H$18,IF(MOD(C116,2)=0,'League Settings'!$I$2-MOD(ROW()-81,'League Settings'!$I$2),MOD(ROW()-81,'League Settings'!$I$2)+1))</f>
        <v>5th</v>
      </c>
      <c r="C116" s="41">
        <f>_xlfn.CEILING.MATH((ROW()-80)/'League Settings'!$I$2)</f>
        <v>4</v>
      </c>
      <c r="D116" s="20"/>
      <c r="E116" s="46" t="str">
        <f>IF((D116)&gt;0,INDEX('Default Rankings'!$B$3:$E$302,'Live Draft'!D116,2) &amp; " " &amp; INDEX('Default Rankings'!$B$3:$E$302,'Live Draft'!D116,3),"")</f>
        <v/>
      </c>
      <c r="F116" s="47" t="str">
        <f>IF((D116)&gt;0,INDEX('Default Rankings'!$B$3:$E$302,'Live Draft'!D116,4),"")</f>
        <v/>
      </c>
    </row>
    <row r="117" spans="2:6" x14ac:dyDescent="0.35">
      <c r="B117" s="12" t="str">
        <f>INDEX('League Settings'!$H$5:$H$18,IF(MOD(C117,2)=0,'League Settings'!$I$2-MOD(ROW()-81,'League Settings'!$I$2),MOD(ROW()-81,'League Settings'!$I$2)+1))</f>
        <v>4th</v>
      </c>
      <c r="C117" s="41">
        <f>_xlfn.CEILING.MATH((ROW()-80)/'League Settings'!$I$2)</f>
        <v>4</v>
      </c>
      <c r="D117" s="20"/>
      <c r="E117" s="46" t="str">
        <f>IF((D117)&gt;0,INDEX('Default Rankings'!$B$3:$E$302,'Live Draft'!D117,2) &amp; " " &amp; INDEX('Default Rankings'!$B$3:$E$302,'Live Draft'!D117,3),"")</f>
        <v/>
      </c>
      <c r="F117" s="47" t="str">
        <f>IF((D117)&gt;0,INDEX('Default Rankings'!$B$3:$E$302,'Live Draft'!D117,4),"")</f>
        <v/>
      </c>
    </row>
    <row r="118" spans="2:6" x14ac:dyDescent="0.35">
      <c r="B118" s="12" t="str">
        <f>INDEX('League Settings'!$H$5:$H$18,IF(MOD(C118,2)=0,'League Settings'!$I$2-MOD(ROW()-81,'League Settings'!$I$2),MOD(ROW()-81,'League Settings'!$I$2)+1))</f>
        <v>3rd</v>
      </c>
      <c r="C118" s="41">
        <f>_xlfn.CEILING.MATH((ROW()-80)/'League Settings'!$I$2)</f>
        <v>4</v>
      </c>
      <c r="D118" s="20"/>
      <c r="E118" s="46" t="str">
        <f>IF((D118)&gt;0,INDEX('Default Rankings'!$B$3:$E$302,'Live Draft'!D118,2) &amp; " " &amp; INDEX('Default Rankings'!$B$3:$E$302,'Live Draft'!D118,3),"")</f>
        <v/>
      </c>
      <c r="F118" s="47" t="str">
        <f>IF((D118)&gt;0,INDEX('Default Rankings'!$B$3:$E$302,'Live Draft'!D118,4),"")</f>
        <v/>
      </c>
    </row>
    <row r="119" spans="2:6" x14ac:dyDescent="0.35">
      <c r="B119" s="12" t="str">
        <f>INDEX('League Settings'!$H$5:$H$18,IF(MOD(C119,2)=0,'League Settings'!$I$2-MOD(ROW()-81,'League Settings'!$I$2),MOD(ROW()-81,'League Settings'!$I$2)+1))</f>
        <v>2nd</v>
      </c>
      <c r="C119" s="41">
        <f>_xlfn.CEILING.MATH((ROW()-80)/'League Settings'!$I$2)</f>
        <v>4</v>
      </c>
      <c r="D119" s="20"/>
      <c r="E119" s="46" t="str">
        <f>IF((D119)&gt;0,INDEX('Default Rankings'!$B$3:$E$302,'Live Draft'!D119,2) &amp; " " &amp; INDEX('Default Rankings'!$B$3:$E$302,'Live Draft'!D119,3),"")</f>
        <v/>
      </c>
      <c r="F119" s="47" t="str">
        <f>IF((D119)&gt;0,INDEX('Default Rankings'!$B$3:$E$302,'Live Draft'!D119,4),"")</f>
        <v/>
      </c>
    </row>
    <row r="120" spans="2:6" x14ac:dyDescent="0.35">
      <c r="B120" s="12" t="str">
        <f>INDEX('League Settings'!$H$5:$H$18,IF(MOD(C120,2)=0,'League Settings'!$I$2-MOD(ROW()-81,'League Settings'!$I$2),MOD(ROW()-81,'League Settings'!$I$2)+1))</f>
        <v>1st</v>
      </c>
      <c r="C120" s="41">
        <f>_xlfn.CEILING.MATH((ROW()-80)/'League Settings'!$I$2)</f>
        <v>4</v>
      </c>
      <c r="D120" s="20"/>
      <c r="E120" s="46" t="str">
        <f>IF((D120)&gt;0,INDEX('Default Rankings'!$B$3:$E$302,'Live Draft'!D120,2) &amp; " " &amp; INDEX('Default Rankings'!$B$3:$E$302,'Live Draft'!D120,3),"")</f>
        <v/>
      </c>
      <c r="F120" s="47" t="str">
        <f>IF((D120)&gt;0,INDEX('Default Rankings'!$B$3:$E$302,'Live Draft'!D120,4),"")</f>
        <v/>
      </c>
    </row>
    <row r="121" spans="2:6" x14ac:dyDescent="0.35">
      <c r="B121" s="12" t="str">
        <f>INDEX('League Settings'!$H$5:$H$18,IF(MOD(C121,2)=0,'League Settings'!$I$2-MOD(ROW()-81,'League Settings'!$I$2),MOD(ROW()-81,'League Settings'!$I$2)+1))</f>
        <v>1st</v>
      </c>
      <c r="C121" s="41">
        <f>_xlfn.CEILING.MATH((ROW()-80)/'League Settings'!$I$2)</f>
        <v>5</v>
      </c>
      <c r="D121" s="20"/>
      <c r="E121" s="46" t="str">
        <f>IF((D121)&gt;0,INDEX('Default Rankings'!$B$3:$E$302,'Live Draft'!D121,2) &amp; " " &amp; INDEX('Default Rankings'!$B$3:$E$302,'Live Draft'!D121,3),"")</f>
        <v/>
      </c>
      <c r="F121" s="47" t="str">
        <f>IF((D121)&gt;0,INDEX('Default Rankings'!$B$3:$E$302,'Live Draft'!D121,4),"")</f>
        <v/>
      </c>
    </row>
    <row r="122" spans="2:6" x14ac:dyDescent="0.35">
      <c r="B122" s="12" t="str">
        <f>INDEX('League Settings'!$H$5:$H$18,IF(MOD(C122,2)=0,'League Settings'!$I$2-MOD(ROW()-81,'League Settings'!$I$2),MOD(ROW()-81,'League Settings'!$I$2)+1))</f>
        <v>2nd</v>
      </c>
      <c r="C122" s="41">
        <f>_xlfn.CEILING.MATH((ROW()-80)/'League Settings'!$I$2)</f>
        <v>5</v>
      </c>
      <c r="D122" s="20"/>
      <c r="E122" s="46" t="str">
        <f>IF((D122)&gt;0,INDEX('Default Rankings'!$B$3:$E$302,'Live Draft'!D122,2) &amp; " " &amp; INDEX('Default Rankings'!$B$3:$E$302,'Live Draft'!D122,3),"")</f>
        <v/>
      </c>
      <c r="F122" s="47" t="str">
        <f>IF((D122)&gt;0,INDEX('Default Rankings'!$B$3:$E$302,'Live Draft'!D122,4),"")</f>
        <v/>
      </c>
    </row>
    <row r="123" spans="2:6" x14ac:dyDescent="0.35">
      <c r="B123" s="12" t="str">
        <f>INDEX('League Settings'!$H$5:$H$18,IF(MOD(C123,2)=0,'League Settings'!$I$2-MOD(ROW()-81,'League Settings'!$I$2),MOD(ROW()-81,'League Settings'!$I$2)+1))</f>
        <v>3rd</v>
      </c>
      <c r="C123" s="41">
        <f>_xlfn.CEILING.MATH((ROW()-80)/'League Settings'!$I$2)</f>
        <v>5</v>
      </c>
      <c r="D123" s="20"/>
      <c r="E123" s="46" t="str">
        <f>IF((D123)&gt;0,INDEX('Default Rankings'!$B$3:$E$302,'Live Draft'!D123,2) &amp; " " &amp; INDEX('Default Rankings'!$B$3:$E$302,'Live Draft'!D123,3),"")</f>
        <v/>
      </c>
      <c r="F123" s="47" t="str">
        <f>IF((D123)&gt;0,INDEX('Default Rankings'!$B$3:$E$302,'Live Draft'!D123,4),"")</f>
        <v/>
      </c>
    </row>
    <row r="124" spans="2:6" x14ac:dyDescent="0.35">
      <c r="B124" s="12" t="str">
        <f>INDEX('League Settings'!$H$5:$H$18,IF(MOD(C124,2)=0,'League Settings'!$I$2-MOD(ROW()-81,'League Settings'!$I$2),MOD(ROW()-81,'League Settings'!$I$2)+1))</f>
        <v>4th</v>
      </c>
      <c r="C124" s="41">
        <f>_xlfn.CEILING.MATH((ROW()-80)/'League Settings'!$I$2)</f>
        <v>5</v>
      </c>
      <c r="D124" s="20"/>
      <c r="E124" s="46" t="str">
        <f>IF((D124)&gt;0,INDEX('Default Rankings'!$B$3:$E$302,'Live Draft'!D124,2) &amp; " " &amp; INDEX('Default Rankings'!$B$3:$E$302,'Live Draft'!D124,3),"")</f>
        <v/>
      </c>
      <c r="F124" s="47" t="str">
        <f>IF((D124)&gt;0,INDEX('Default Rankings'!$B$3:$E$302,'Live Draft'!D124,4),"")</f>
        <v/>
      </c>
    </row>
    <row r="125" spans="2:6" x14ac:dyDescent="0.35">
      <c r="B125" s="12" t="str">
        <f>INDEX('League Settings'!$H$5:$H$18,IF(MOD(C125,2)=0,'League Settings'!$I$2-MOD(ROW()-81,'League Settings'!$I$2),MOD(ROW()-81,'League Settings'!$I$2)+1))</f>
        <v>5th</v>
      </c>
      <c r="C125" s="41">
        <f>_xlfn.CEILING.MATH((ROW()-80)/'League Settings'!$I$2)</f>
        <v>5</v>
      </c>
      <c r="D125" s="20"/>
      <c r="E125" s="46" t="str">
        <f>IF((D125)&gt;0,INDEX('Default Rankings'!$B$3:$E$302,'Live Draft'!D125,2) &amp; " " &amp; INDEX('Default Rankings'!$B$3:$E$302,'Live Draft'!D125,3),"")</f>
        <v/>
      </c>
      <c r="F125" s="47" t="str">
        <f>IF((D125)&gt;0,INDEX('Default Rankings'!$B$3:$E$302,'Live Draft'!D125,4),"")</f>
        <v/>
      </c>
    </row>
    <row r="126" spans="2:6" x14ac:dyDescent="0.35">
      <c r="B126" s="12" t="str">
        <f>INDEX('League Settings'!$H$5:$H$18,IF(MOD(C126,2)=0,'League Settings'!$I$2-MOD(ROW()-81,'League Settings'!$I$2),MOD(ROW()-81,'League Settings'!$I$2)+1))</f>
        <v>6th</v>
      </c>
      <c r="C126" s="41">
        <f>_xlfn.CEILING.MATH((ROW()-80)/'League Settings'!$I$2)</f>
        <v>5</v>
      </c>
      <c r="D126" s="20"/>
      <c r="E126" s="46" t="str">
        <f>IF((D126)&gt;0,INDEX('Default Rankings'!$B$3:$E$302,'Live Draft'!D126,2) &amp; " " &amp; INDEX('Default Rankings'!$B$3:$E$302,'Live Draft'!D126,3),"")</f>
        <v/>
      </c>
      <c r="F126" s="47" t="str">
        <f>IF((D126)&gt;0,INDEX('Default Rankings'!$B$3:$E$302,'Live Draft'!D126,4),"")</f>
        <v/>
      </c>
    </row>
    <row r="127" spans="2:6" x14ac:dyDescent="0.35">
      <c r="B127" s="12" t="str">
        <f>INDEX('League Settings'!$H$5:$H$18,IF(MOD(C127,2)=0,'League Settings'!$I$2-MOD(ROW()-81,'League Settings'!$I$2),MOD(ROW()-81,'League Settings'!$I$2)+1))</f>
        <v>7th</v>
      </c>
      <c r="C127" s="41">
        <f>_xlfn.CEILING.MATH((ROW()-80)/'League Settings'!$I$2)</f>
        <v>5</v>
      </c>
      <c r="D127" s="20"/>
      <c r="E127" s="46" t="str">
        <f>IF((D127)&gt;0,INDEX('Default Rankings'!$B$3:$E$302,'Live Draft'!D127,2) &amp; " " &amp; INDEX('Default Rankings'!$B$3:$E$302,'Live Draft'!D127,3),"")</f>
        <v/>
      </c>
      <c r="F127" s="47" t="str">
        <f>IF((D127)&gt;0,INDEX('Default Rankings'!$B$3:$E$302,'Live Draft'!D127,4),"")</f>
        <v/>
      </c>
    </row>
    <row r="128" spans="2:6" x14ac:dyDescent="0.35">
      <c r="B128" s="12" t="str">
        <f>INDEX('League Settings'!$H$5:$H$18,IF(MOD(C128,2)=0,'League Settings'!$I$2-MOD(ROW()-81,'League Settings'!$I$2),MOD(ROW()-81,'League Settings'!$I$2)+1))</f>
        <v>8th</v>
      </c>
      <c r="C128" s="41">
        <f>_xlfn.CEILING.MATH((ROW()-80)/'League Settings'!$I$2)</f>
        <v>5</v>
      </c>
      <c r="D128" s="20"/>
      <c r="E128" s="46" t="str">
        <f>IF((D128)&gt;0,INDEX('Default Rankings'!$B$3:$E$302,'Live Draft'!D128,2) &amp; " " &amp; INDEX('Default Rankings'!$B$3:$E$302,'Live Draft'!D128,3),"")</f>
        <v/>
      </c>
      <c r="F128" s="47" t="str">
        <f>IF((D128)&gt;0,INDEX('Default Rankings'!$B$3:$E$302,'Live Draft'!D128,4),"")</f>
        <v/>
      </c>
    </row>
    <row r="129" spans="2:6" x14ac:dyDescent="0.35">
      <c r="B129" s="12" t="str">
        <f>INDEX('League Settings'!$H$5:$H$18,IF(MOD(C129,2)=0,'League Settings'!$I$2-MOD(ROW()-81,'League Settings'!$I$2),MOD(ROW()-81,'League Settings'!$I$2)+1))</f>
        <v>9th</v>
      </c>
      <c r="C129" s="41">
        <f>_xlfn.CEILING.MATH((ROW()-80)/'League Settings'!$I$2)</f>
        <v>5</v>
      </c>
      <c r="D129" s="20"/>
      <c r="E129" s="46" t="str">
        <f>IF((D129)&gt;0,INDEX('Default Rankings'!$B$3:$E$302,'Live Draft'!D129,2) &amp; " " &amp; INDEX('Default Rankings'!$B$3:$E$302,'Live Draft'!D129,3),"")</f>
        <v/>
      </c>
      <c r="F129" s="47" t="str">
        <f>IF((D129)&gt;0,INDEX('Default Rankings'!$B$3:$E$302,'Live Draft'!D129,4),"")</f>
        <v/>
      </c>
    </row>
    <row r="130" spans="2:6" x14ac:dyDescent="0.35">
      <c r="B130" s="12" t="str">
        <f>INDEX('League Settings'!$H$5:$H$18,IF(MOD(C130,2)=0,'League Settings'!$I$2-MOD(ROW()-81,'League Settings'!$I$2),MOD(ROW()-81,'League Settings'!$I$2)+1))</f>
        <v>10th</v>
      </c>
      <c r="C130" s="41">
        <f>_xlfn.CEILING.MATH((ROW()-80)/'League Settings'!$I$2)</f>
        <v>5</v>
      </c>
      <c r="D130" s="20"/>
      <c r="E130" s="46" t="str">
        <f>IF((D130)&gt;0,INDEX('Default Rankings'!$B$3:$E$302,'Live Draft'!D130,2) &amp; " " &amp; INDEX('Default Rankings'!$B$3:$E$302,'Live Draft'!D130,3),"")</f>
        <v/>
      </c>
      <c r="F130" s="47" t="str">
        <f>IF((D130)&gt;0,INDEX('Default Rankings'!$B$3:$E$302,'Live Draft'!D130,4),"")</f>
        <v/>
      </c>
    </row>
    <row r="131" spans="2:6" x14ac:dyDescent="0.35">
      <c r="B131" s="12" t="str">
        <f>INDEX('League Settings'!$H$5:$H$18,IF(MOD(C131,2)=0,'League Settings'!$I$2-MOD(ROW()-81,'League Settings'!$I$2),MOD(ROW()-81,'League Settings'!$I$2)+1))</f>
        <v>10th</v>
      </c>
      <c r="C131" s="41">
        <f>_xlfn.CEILING.MATH((ROW()-80)/'League Settings'!$I$2)</f>
        <v>6</v>
      </c>
      <c r="D131" s="20"/>
      <c r="E131" s="46" t="str">
        <f>IF((D131)&gt;0,INDEX('Default Rankings'!$B$3:$E$302,'Live Draft'!D131,2) &amp; " " &amp; INDEX('Default Rankings'!$B$3:$E$302,'Live Draft'!D131,3),"")</f>
        <v/>
      </c>
      <c r="F131" s="47" t="str">
        <f>IF((D131)&gt;0,INDEX('Default Rankings'!$B$3:$E$302,'Live Draft'!D131,4),"")</f>
        <v/>
      </c>
    </row>
    <row r="132" spans="2:6" x14ac:dyDescent="0.35">
      <c r="B132" s="12" t="str">
        <f>INDEX('League Settings'!$H$5:$H$18,IF(MOD(C132,2)=0,'League Settings'!$I$2-MOD(ROW()-81,'League Settings'!$I$2),MOD(ROW()-81,'League Settings'!$I$2)+1))</f>
        <v>9th</v>
      </c>
      <c r="C132" s="41">
        <f>_xlfn.CEILING.MATH((ROW()-80)/'League Settings'!$I$2)</f>
        <v>6</v>
      </c>
      <c r="D132" s="20"/>
      <c r="E132" s="46" t="str">
        <f>IF((D132)&gt;0,INDEX('Default Rankings'!$B$3:$E$302,'Live Draft'!D132,2) &amp; " " &amp; INDEX('Default Rankings'!$B$3:$E$302,'Live Draft'!D132,3),"")</f>
        <v/>
      </c>
      <c r="F132" s="47" t="str">
        <f>IF((D132)&gt;0,INDEX('Default Rankings'!$B$3:$E$302,'Live Draft'!D132,4),"")</f>
        <v/>
      </c>
    </row>
    <row r="133" spans="2:6" x14ac:dyDescent="0.35">
      <c r="B133" s="12" t="str">
        <f>INDEX('League Settings'!$H$5:$H$18,IF(MOD(C133,2)=0,'League Settings'!$I$2-MOD(ROW()-81,'League Settings'!$I$2),MOD(ROW()-81,'League Settings'!$I$2)+1))</f>
        <v>8th</v>
      </c>
      <c r="C133" s="41">
        <f>_xlfn.CEILING.MATH((ROW()-80)/'League Settings'!$I$2)</f>
        <v>6</v>
      </c>
      <c r="D133" s="20"/>
      <c r="E133" s="46" t="str">
        <f>IF((D133)&gt;0,INDEX('Default Rankings'!$B$3:$E$302,'Live Draft'!D133,2) &amp; " " &amp; INDEX('Default Rankings'!$B$3:$E$302,'Live Draft'!D133,3),"")</f>
        <v/>
      </c>
      <c r="F133" s="47" t="str">
        <f>IF((D133)&gt;0,INDEX('Default Rankings'!$B$3:$E$302,'Live Draft'!D133,4),"")</f>
        <v/>
      </c>
    </row>
    <row r="134" spans="2:6" x14ac:dyDescent="0.35">
      <c r="B134" s="12" t="str">
        <f>INDEX('League Settings'!$H$5:$H$18,IF(MOD(C134,2)=0,'League Settings'!$I$2-MOD(ROW()-81,'League Settings'!$I$2),MOD(ROW()-81,'League Settings'!$I$2)+1))</f>
        <v>7th</v>
      </c>
      <c r="C134" s="41">
        <f>_xlfn.CEILING.MATH((ROW()-80)/'League Settings'!$I$2)</f>
        <v>6</v>
      </c>
      <c r="D134" s="20"/>
      <c r="E134" s="46" t="str">
        <f>IF((D134)&gt;0,INDEX('Default Rankings'!$B$3:$E$302,'Live Draft'!D134,2) &amp; " " &amp; INDEX('Default Rankings'!$B$3:$E$302,'Live Draft'!D134,3),"")</f>
        <v/>
      </c>
      <c r="F134" s="47" t="str">
        <f>IF((D134)&gt;0,INDEX('Default Rankings'!$B$3:$E$302,'Live Draft'!D134,4),"")</f>
        <v/>
      </c>
    </row>
    <row r="135" spans="2:6" x14ac:dyDescent="0.35">
      <c r="B135" s="12" t="str">
        <f>INDEX('League Settings'!$H$5:$H$18,IF(MOD(C135,2)=0,'League Settings'!$I$2-MOD(ROW()-81,'League Settings'!$I$2),MOD(ROW()-81,'League Settings'!$I$2)+1))</f>
        <v>6th</v>
      </c>
      <c r="C135" s="41">
        <f>_xlfn.CEILING.MATH((ROW()-80)/'League Settings'!$I$2)</f>
        <v>6</v>
      </c>
      <c r="D135" s="20"/>
      <c r="E135" s="46" t="str">
        <f>IF((D135)&gt;0,INDEX('Default Rankings'!$B$3:$E$302,'Live Draft'!D135,2) &amp; " " &amp; INDEX('Default Rankings'!$B$3:$E$302,'Live Draft'!D135,3),"")</f>
        <v/>
      </c>
      <c r="F135" s="47" t="str">
        <f>IF((D135)&gt;0,INDEX('Default Rankings'!$B$3:$E$302,'Live Draft'!D135,4),"")</f>
        <v/>
      </c>
    </row>
    <row r="136" spans="2:6" x14ac:dyDescent="0.35">
      <c r="B136" s="12" t="str">
        <f>INDEX('League Settings'!$H$5:$H$18,IF(MOD(C136,2)=0,'League Settings'!$I$2-MOD(ROW()-81,'League Settings'!$I$2),MOD(ROW()-81,'League Settings'!$I$2)+1))</f>
        <v>5th</v>
      </c>
      <c r="C136" s="41">
        <f>_xlfn.CEILING.MATH((ROW()-80)/'League Settings'!$I$2)</f>
        <v>6</v>
      </c>
      <c r="D136" s="20"/>
      <c r="E136" s="46" t="str">
        <f>IF((D136)&gt;0,INDEX('Default Rankings'!$B$3:$E$302,'Live Draft'!D136,2) &amp; " " &amp; INDEX('Default Rankings'!$B$3:$E$302,'Live Draft'!D136,3),"")</f>
        <v/>
      </c>
      <c r="F136" s="47" t="str">
        <f>IF((D136)&gt;0,INDEX('Default Rankings'!$B$3:$E$302,'Live Draft'!D136,4),"")</f>
        <v/>
      </c>
    </row>
    <row r="137" spans="2:6" x14ac:dyDescent="0.35">
      <c r="B137" s="12" t="str">
        <f>INDEX('League Settings'!$H$5:$H$18,IF(MOD(C137,2)=0,'League Settings'!$I$2-MOD(ROW()-81,'League Settings'!$I$2),MOD(ROW()-81,'League Settings'!$I$2)+1))</f>
        <v>4th</v>
      </c>
      <c r="C137" s="41">
        <f>_xlfn.CEILING.MATH((ROW()-80)/'League Settings'!$I$2)</f>
        <v>6</v>
      </c>
      <c r="D137" s="20"/>
      <c r="E137" s="46" t="str">
        <f>IF((D137)&gt;0,INDEX('Default Rankings'!$B$3:$E$302,'Live Draft'!D137,2) &amp; " " &amp; INDEX('Default Rankings'!$B$3:$E$302,'Live Draft'!D137,3),"")</f>
        <v/>
      </c>
      <c r="F137" s="47" t="str">
        <f>IF((D137)&gt;0,INDEX('Default Rankings'!$B$3:$E$302,'Live Draft'!D137,4),"")</f>
        <v/>
      </c>
    </row>
    <row r="138" spans="2:6" x14ac:dyDescent="0.35">
      <c r="B138" s="12" t="str">
        <f>INDEX('League Settings'!$H$5:$H$18,IF(MOD(C138,2)=0,'League Settings'!$I$2-MOD(ROW()-81,'League Settings'!$I$2),MOD(ROW()-81,'League Settings'!$I$2)+1))</f>
        <v>3rd</v>
      </c>
      <c r="C138" s="41">
        <f>_xlfn.CEILING.MATH((ROW()-80)/'League Settings'!$I$2)</f>
        <v>6</v>
      </c>
      <c r="D138" s="20"/>
      <c r="E138" s="46" t="str">
        <f>IF((D138)&gt;0,INDEX('Default Rankings'!$B$3:$E$302,'Live Draft'!D138,2) &amp; " " &amp; INDEX('Default Rankings'!$B$3:$E$302,'Live Draft'!D138,3),"")</f>
        <v/>
      </c>
      <c r="F138" s="47" t="str">
        <f>IF((D138)&gt;0,INDEX('Default Rankings'!$B$3:$E$302,'Live Draft'!D138,4),"")</f>
        <v/>
      </c>
    </row>
    <row r="139" spans="2:6" x14ac:dyDescent="0.35">
      <c r="B139" s="12" t="str">
        <f>INDEX('League Settings'!$H$5:$H$18,IF(MOD(C139,2)=0,'League Settings'!$I$2-MOD(ROW()-81,'League Settings'!$I$2),MOD(ROW()-81,'League Settings'!$I$2)+1))</f>
        <v>2nd</v>
      </c>
      <c r="C139" s="41">
        <f>_xlfn.CEILING.MATH((ROW()-80)/'League Settings'!$I$2)</f>
        <v>6</v>
      </c>
      <c r="D139" s="20"/>
      <c r="E139" s="46" t="str">
        <f>IF((D139)&gt;0,INDEX('Default Rankings'!$B$3:$E$302,'Live Draft'!D139,2) &amp; " " &amp; INDEX('Default Rankings'!$B$3:$E$302,'Live Draft'!D139,3),"")</f>
        <v/>
      </c>
      <c r="F139" s="47" t="str">
        <f>IF((D139)&gt;0,INDEX('Default Rankings'!$B$3:$E$302,'Live Draft'!D139,4),"")</f>
        <v/>
      </c>
    </row>
    <row r="140" spans="2:6" x14ac:dyDescent="0.35">
      <c r="B140" s="12" t="str">
        <f>INDEX('League Settings'!$H$5:$H$18,IF(MOD(C140,2)=0,'League Settings'!$I$2-MOD(ROW()-81,'League Settings'!$I$2),MOD(ROW()-81,'League Settings'!$I$2)+1))</f>
        <v>1st</v>
      </c>
      <c r="C140" s="41">
        <f>_xlfn.CEILING.MATH((ROW()-80)/'League Settings'!$I$2)</f>
        <v>6</v>
      </c>
      <c r="D140" s="20"/>
      <c r="E140" s="46" t="str">
        <f>IF((D140)&gt;0,INDEX('Default Rankings'!$B$3:$E$302,'Live Draft'!D140,2) &amp; " " &amp; INDEX('Default Rankings'!$B$3:$E$302,'Live Draft'!D140,3),"")</f>
        <v/>
      </c>
      <c r="F140" s="47" t="str">
        <f>IF((D140)&gt;0,INDEX('Default Rankings'!$B$3:$E$302,'Live Draft'!D140,4),"")</f>
        <v/>
      </c>
    </row>
    <row r="141" spans="2:6" x14ac:dyDescent="0.35">
      <c r="B141" s="12" t="str">
        <f>INDEX('League Settings'!$H$5:$H$18,IF(MOD(C141,2)=0,'League Settings'!$I$2-MOD(ROW()-81,'League Settings'!$I$2),MOD(ROW()-81,'League Settings'!$I$2)+1))</f>
        <v>1st</v>
      </c>
      <c r="C141" s="41">
        <f>_xlfn.CEILING.MATH((ROW()-80)/'League Settings'!$I$2)</f>
        <v>7</v>
      </c>
      <c r="D141" s="20"/>
      <c r="E141" s="46" t="str">
        <f>IF((D141)&gt;0,INDEX('Default Rankings'!$B$3:$E$302,'Live Draft'!D141,2) &amp; " " &amp; INDEX('Default Rankings'!$B$3:$E$302,'Live Draft'!D141,3),"")</f>
        <v/>
      </c>
      <c r="F141" s="47" t="str">
        <f>IF((D141)&gt;0,INDEX('Default Rankings'!$B$3:$E$302,'Live Draft'!D141,4),"")</f>
        <v/>
      </c>
    </row>
    <row r="142" spans="2:6" x14ac:dyDescent="0.35">
      <c r="B142" s="12" t="str">
        <f>INDEX('League Settings'!$H$5:$H$18,IF(MOD(C142,2)=0,'League Settings'!$I$2-MOD(ROW()-81,'League Settings'!$I$2),MOD(ROW()-81,'League Settings'!$I$2)+1))</f>
        <v>2nd</v>
      </c>
      <c r="C142" s="41">
        <f>_xlfn.CEILING.MATH((ROW()-80)/'League Settings'!$I$2)</f>
        <v>7</v>
      </c>
      <c r="D142" s="20"/>
      <c r="E142" s="46" t="str">
        <f>IF((D142)&gt;0,INDEX('Default Rankings'!$B$3:$E$302,'Live Draft'!D142,2) &amp; " " &amp; INDEX('Default Rankings'!$B$3:$E$302,'Live Draft'!D142,3),"")</f>
        <v/>
      </c>
      <c r="F142" s="47" t="str">
        <f>IF((D142)&gt;0,INDEX('Default Rankings'!$B$3:$E$302,'Live Draft'!D142,4),"")</f>
        <v/>
      </c>
    </row>
    <row r="143" spans="2:6" x14ac:dyDescent="0.35">
      <c r="B143" s="12" t="str">
        <f>INDEX('League Settings'!$H$5:$H$18,IF(MOD(C143,2)=0,'League Settings'!$I$2-MOD(ROW()-81,'League Settings'!$I$2),MOD(ROW()-81,'League Settings'!$I$2)+1))</f>
        <v>3rd</v>
      </c>
      <c r="C143" s="41">
        <f>_xlfn.CEILING.MATH((ROW()-80)/'League Settings'!$I$2)</f>
        <v>7</v>
      </c>
      <c r="D143" s="20"/>
      <c r="E143" s="46" t="str">
        <f>IF((D143)&gt;0,INDEX('Default Rankings'!$B$3:$E$302,'Live Draft'!D143,2) &amp; " " &amp; INDEX('Default Rankings'!$B$3:$E$302,'Live Draft'!D143,3),"")</f>
        <v/>
      </c>
      <c r="F143" s="47" t="str">
        <f>IF((D143)&gt;0,INDEX('Default Rankings'!$B$3:$E$302,'Live Draft'!D143,4),"")</f>
        <v/>
      </c>
    </row>
    <row r="144" spans="2:6" x14ac:dyDescent="0.35">
      <c r="B144" s="12" t="str">
        <f>INDEX('League Settings'!$H$5:$H$18,IF(MOD(C144,2)=0,'League Settings'!$I$2-MOD(ROW()-81,'League Settings'!$I$2),MOD(ROW()-81,'League Settings'!$I$2)+1))</f>
        <v>4th</v>
      </c>
      <c r="C144" s="41">
        <f>_xlfn.CEILING.MATH((ROW()-80)/'League Settings'!$I$2)</f>
        <v>7</v>
      </c>
      <c r="D144" s="20"/>
      <c r="E144" s="46" t="str">
        <f>IF((D144)&gt;0,INDEX('Default Rankings'!$B$3:$E$302,'Live Draft'!D144,2) &amp; " " &amp; INDEX('Default Rankings'!$B$3:$E$302,'Live Draft'!D144,3),"")</f>
        <v/>
      </c>
      <c r="F144" s="47" t="str">
        <f>IF((D144)&gt;0,INDEX('Default Rankings'!$B$3:$E$302,'Live Draft'!D144,4),"")</f>
        <v/>
      </c>
    </row>
    <row r="145" spans="2:6" x14ac:dyDescent="0.35">
      <c r="B145" s="12" t="str">
        <f>INDEX('League Settings'!$H$5:$H$18,IF(MOD(C145,2)=0,'League Settings'!$I$2-MOD(ROW()-81,'League Settings'!$I$2),MOD(ROW()-81,'League Settings'!$I$2)+1))</f>
        <v>5th</v>
      </c>
      <c r="C145" s="41">
        <f>_xlfn.CEILING.MATH((ROW()-80)/'League Settings'!$I$2)</f>
        <v>7</v>
      </c>
      <c r="D145" s="20"/>
      <c r="E145" s="46" t="str">
        <f>IF((D145)&gt;0,INDEX('Default Rankings'!$B$3:$E$302,'Live Draft'!D145,2) &amp; " " &amp; INDEX('Default Rankings'!$B$3:$E$302,'Live Draft'!D145,3),"")</f>
        <v/>
      </c>
      <c r="F145" s="47" t="str">
        <f>IF((D145)&gt;0,INDEX('Default Rankings'!$B$3:$E$302,'Live Draft'!D145,4),"")</f>
        <v/>
      </c>
    </row>
    <row r="146" spans="2:6" x14ac:dyDescent="0.35">
      <c r="B146" s="12" t="str">
        <f>INDEX('League Settings'!$H$5:$H$18,IF(MOD(C146,2)=0,'League Settings'!$I$2-MOD(ROW()-81,'League Settings'!$I$2),MOD(ROW()-81,'League Settings'!$I$2)+1))</f>
        <v>6th</v>
      </c>
      <c r="C146" s="41">
        <f>_xlfn.CEILING.MATH((ROW()-80)/'League Settings'!$I$2)</f>
        <v>7</v>
      </c>
      <c r="D146" s="20"/>
      <c r="E146" s="46" t="str">
        <f>IF((D146)&gt;0,INDEX('Default Rankings'!$B$3:$E$302,'Live Draft'!D146,2) &amp; " " &amp; INDEX('Default Rankings'!$B$3:$E$302,'Live Draft'!D146,3),"")</f>
        <v/>
      </c>
      <c r="F146" s="47" t="str">
        <f>IF((D146)&gt;0,INDEX('Default Rankings'!$B$3:$E$302,'Live Draft'!D146,4),"")</f>
        <v/>
      </c>
    </row>
    <row r="147" spans="2:6" x14ac:dyDescent="0.35">
      <c r="B147" s="12" t="str">
        <f>INDEX('League Settings'!$H$5:$H$18,IF(MOD(C147,2)=0,'League Settings'!$I$2-MOD(ROW()-81,'League Settings'!$I$2),MOD(ROW()-81,'League Settings'!$I$2)+1))</f>
        <v>7th</v>
      </c>
      <c r="C147" s="41">
        <f>_xlfn.CEILING.MATH((ROW()-80)/'League Settings'!$I$2)</f>
        <v>7</v>
      </c>
      <c r="D147" s="20"/>
      <c r="E147" s="46" t="str">
        <f>IF((D147)&gt;0,INDEX('Default Rankings'!$B$3:$E$302,'Live Draft'!D147,2) &amp; " " &amp; INDEX('Default Rankings'!$B$3:$E$302,'Live Draft'!D147,3),"")</f>
        <v/>
      </c>
      <c r="F147" s="47" t="str">
        <f>IF((D147)&gt;0,INDEX('Default Rankings'!$B$3:$E$302,'Live Draft'!D147,4),"")</f>
        <v/>
      </c>
    </row>
    <row r="148" spans="2:6" x14ac:dyDescent="0.35">
      <c r="B148" s="12" t="str">
        <f>INDEX('League Settings'!$H$5:$H$18,IF(MOD(C148,2)=0,'League Settings'!$I$2-MOD(ROW()-81,'League Settings'!$I$2),MOD(ROW()-81,'League Settings'!$I$2)+1))</f>
        <v>8th</v>
      </c>
      <c r="C148" s="41">
        <f>_xlfn.CEILING.MATH((ROW()-80)/'League Settings'!$I$2)</f>
        <v>7</v>
      </c>
      <c r="D148" s="20"/>
      <c r="E148" s="46" t="str">
        <f>IF((D148)&gt;0,INDEX('Default Rankings'!$B$3:$E$302,'Live Draft'!D148,2) &amp; " " &amp; INDEX('Default Rankings'!$B$3:$E$302,'Live Draft'!D148,3),"")</f>
        <v/>
      </c>
      <c r="F148" s="47" t="str">
        <f>IF((D148)&gt;0,INDEX('Default Rankings'!$B$3:$E$302,'Live Draft'!D148,4),"")</f>
        <v/>
      </c>
    </row>
    <row r="149" spans="2:6" x14ac:dyDescent="0.35">
      <c r="B149" s="12" t="str">
        <f>INDEX('League Settings'!$H$5:$H$18,IF(MOD(C149,2)=0,'League Settings'!$I$2-MOD(ROW()-81,'League Settings'!$I$2),MOD(ROW()-81,'League Settings'!$I$2)+1))</f>
        <v>9th</v>
      </c>
      <c r="C149" s="41">
        <f>_xlfn.CEILING.MATH((ROW()-80)/'League Settings'!$I$2)</f>
        <v>7</v>
      </c>
      <c r="D149" s="20"/>
      <c r="E149" s="46" t="str">
        <f>IF((D149)&gt;0,INDEX('Default Rankings'!$B$3:$E$302,'Live Draft'!D149,2) &amp; " " &amp; INDEX('Default Rankings'!$B$3:$E$302,'Live Draft'!D149,3),"")</f>
        <v/>
      </c>
      <c r="F149" s="47" t="str">
        <f>IF((D149)&gt;0,INDEX('Default Rankings'!$B$3:$E$302,'Live Draft'!D149,4),"")</f>
        <v/>
      </c>
    </row>
    <row r="150" spans="2:6" x14ac:dyDescent="0.35">
      <c r="B150" s="12" t="str">
        <f>INDEX('League Settings'!$H$5:$H$18,IF(MOD(C150,2)=0,'League Settings'!$I$2-MOD(ROW()-81,'League Settings'!$I$2),MOD(ROW()-81,'League Settings'!$I$2)+1))</f>
        <v>10th</v>
      </c>
      <c r="C150" s="41">
        <f>_xlfn.CEILING.MATH((ROW()-80)/'League Settings'!$I$2)</f>
        <v>7</v>
      </c>
      <c r="D150" s="20"/>
      <c r="E150" s="46" t="str">
        <f>IF((D150)&gt;0,INDEX('Default Rankings'!$B$3:$E$302,'Live Draft'!D150,2) &amp; " " &amp; INDEX('Default Rankings'!$B$3:$E$302,'Live Draft'!D150,3),"")</f>
        <v/>
      </c>
      <c r="F150" s="47" t="str">
        <f>IF((D150)&gt;0,INDEX('Default Rankings'!$B$3:$E$302,'Live Draft'!D150,4),"")</f>
        <v/>
      </c>
    </row>
    <row r="151" spans="2:6" x14ac:dyDescent="0.35">
      <c r="B151" s="12" t="str">
        <f>INDEX('League Settings'!$H$5:$H$18,IF(MOD(C151,2)=0,'League Settings'!$I$2-MOD(ROW()-81,'League Settings'!$I$2),MOD(ROW()-81,'League Settings'!$I$2)+1))</f>
        <v>10th</v>
      </c>
      <c r="C151" s="41">
        <f>_xlfn.CEILING.MATH((ROW()-80)/'League Settings'!$I$2)</f>
        <v>8</v>
      </c>
      <c r="D151" s="20"/>
      <c r="E151" s="46" t="str">
        <f>IF((D151)&gt;0,INDEX('Default Rankings'!$B$3:$E$302,'Live Draft'!D151,2) &amp; " " &amp; INDEX('Default Rankings'!$B$3:$E$302,'Live Draft'!D151,3),"")</f>
        <v/>
      </c>
      <c r="F151" s="47" t="str">
        <f>IF((D151)&gt;0,INDEX('Default Rankings'!$B$3:$E$302,'Live Draft'!D151,4),"")</f>
        <v/>
      </c>
    </row>
    <row r="152" spans="2:6" x14ac:dyDescent="0.35">
      <c r="B152" s="12" t="str">
        <f>INDEX('League Settings'!$H$5:$H$18,IF(MOD(C152,2)=0,'League Settings'!$I$2-MOD(ROW()-81,'League Settings'!$I$2),MOD(ROW()-81,'League Settings'!$I$2)+1))</f>
        <v>9th</v>
      </c>
      <c r="C152" s="41">
        <f>_xlfn.CEILING.MATH((ROW()-80)/'League Settings'!$I$2)</f>
        <v>8</v>
      </c>
      <c r="D152" s="20"/>
      <c r="E152" s="46" t="str">
        <f>IF((D152)&gt;0,INDEX('Default Rankings'!$B$3:$E$302,'Live Draft'!D152,2) &amp; " " &amp; INDEX('Default Rankings'!$B$3:$E$302,'Live Draft'!D152,3),"")</f>
        <v/>
      </c>
      <c r="F152" s="47" t="str">
        <f>IF((D152)&gt;0,INDEX('Default Rankings'!$B$3:$E$302,'Live Draft'!D152,4),"")</f>
        <v/>
      </c>
    </row>
    <row r="153" spans="2:6" x14ac:dyDescent="0.35">
      <c r="B153" s="12" t="str">
        <f>INDEX('League Settings'!$H$5:$H$18,IF(MOD(C153,2)=0,'League Settings'!$I$2-MOD(ROW()-81,'League Settings'!$I$2),MOD(ROW()-81,'League Settings'!$I$2)+1))</f>
        <v>8th</v>
      </c>
      <c r="C153" s="41">
        <f>_xlfn.CEILING.MATH((ROW()-80)/'League Settings'!$I$2)</f>
        <v>8</v>
      </c>
      <c r="D153" s="20"/>
      <c r="E153" s="46" t="str">
        <f>IF((D153)&gt;0,INDEX('Default Rankings'!$B$3:$E$302,'Live Draft'!D153,2) &amp; " " &amp; INDEX('Default Rankings'!$B$3:$E$302,'Live Draft'!D153,3),"")</f>
        <v/>
      </c>
      <c r="F153" s="47" t="str">
        <f>IF((D153)&gt;0,INDEX('Default Rankings'!$B$3:$E$302,'Live Draft'!D153,4),"")</f>
        <v/>
      </c>
    </row>
    <row r="154" spans="2:6" x14ac:dyDescent="0.35">
      <c r="B154" s="12" t="str">
        <f>INDEX('League Settings'!$H$5:$H$18,IF(MOD(C154,2)=0,'League Settings'!$I$2-MOD(ROW()-81,'League Settings'!$I$2),MOD(ROW()-81,'League Settings'!$I$2)+1))</f>
        <v>7th</v>
      </c>
      <c r="C154" s="41">
        <f>_xlfn.CEILING.MATH((ROW()-80)/'League Settings'!$I$2)</f>
        <v>8</v>
      </c>
      <c r="D154" s="20"/>
      <c r="E154" s="46" t="str">
        <f>IF((D154)&gt;0,INDEX('Default Rankings'!$B$3:$E$302,'Live Draft'!D154,2) &amp; " " &amp; INDEX('Default Rankings'!$B$3:$E$302,'Live Draft'!D154,3),"")</f>
        <v/>
      </c>
      <c r="F154" s="47" t="str">
        <f>IF((D154)&gt;0,INDEX('Default Rankings'!$B$3:$E$302,'Live Draft'!D154,4),"")</f>
        <v/>
      </c>
    </row>
    <row r="155" spans="2:6" x14ac:dyDescent="0.35">
      <c r="B155" s="12" t="str">
        <f>INDEX('League Settings'!$H$5:$H$18,IF(MOD(C155,2)=0,'League Settings'!$I$2-MOD(ROW()-81,'League Settings'!$I$2),MOD(ROW()-81,'League Settings'!$I$2)+1))</f>
        <v>6th</v>
      </c>
      <c r="C155" s="41">
        <f>_xlfn.CEILING.MATH((ROW()-80)/'League Settings'!$I$2)</f>
        <v>8</v>
      </c>
      <c r="D155" s="20"/>
      <c r="E155" s="46" t="str">
        <f>IF((D155)&gt;0,INDEX('Default Rankings'!$B$3:$E$302,'Live Draft'!D155,2) &amp; " " &amp; INDEX('Default Rankings'!$B$3:$E$302,'Live Draft'!D155,3),"")</f>
        <v/>
      </c>
      <c r="F155" s="47" t="str">
        <f>IF((D155)&gt;0,INDEX('Default Rankings'!$B$3:$E$302,'Live Draft'!D155,4),"")</f>
        <v/>
      </c>
    </row>
    <row r="156" spans="2:6" x14ac:dyDescent="0.35">
      <c r="B156" s="12" t="str">
        <f>INDEX('League Settings'!$H$5:$H$18,IF(MOD(C156,2)=0,'League Settings'!$I$2-MOD(ROW()-81,'League Settings'!$I$2),MOD(ROW()-81,'League Settings'!$I$2)+1))</f>
        <v>5th</v>
      </c>
      <c r="C156" s="41">
        <f>_xlfn.CEILING.MATH((ROW()-80)/'League Settings'!$I$2)</f>
        <v>8</v>
      </c>
      <c r="D156" s="20"/>
      <c r="E156" s="46" t="str">
        <f>IF((D156)&gt;0,INDEX('Default Rankings'!$B$3:$E$302,'Live Draft'!D156,2) &amp; " " &amp; INDEX('Default Rankings'!$B$3:$E$302,'Live Draft'!D156,3),"")</f>
        <v/>
      </c>
      <c r="F156" s="47" t="str">
        <f>IF((D156)&gt;0,INDEX('Default Rankings'!$B$3:$E$302,'Live Draft'!D156,4),"")</f>
        <v/>
      </c>
    </row>
    <row r="157" spans="2:6" x14ac:dyDescent="0.35">
      <c r="B157" s="12" t="str">
        <f>INDEX('League Settings'!$H$5:$H$18,IF(MOD(C157,2)=0,'League Settings'!$I$2-MOD(ROW()-81,'League Settings'!$I$2),MOD(ROW()-81,'League Settings'!$I$2)+1))</f>
        <v>4th</v>
      </c>
      <c r="C157" s="41">
        <f>_xlfn.CEILING.MATH((ROW()-80)/'League Settings'!$I$2)</f>
        <v>8</v>
      </c>
      <c r="D157" s="20"/>
      <c r="E157" s="46" t="str">
        <f>IF((D157)&gt;0,INDEX('Default Rankings'!$B$3:$E$302,'Live Draft'!D157,2) &amp; " " &amp; INDEX('Default Rankings'!$B$3:$E$302,'Live Draft'!D157,3),"")</f>
        <v/>
      </c>
      <c r="F157" s="47" t="str">
        <f>IF((D157)&gt;0,INDEX('Default Rankings'!$B$3:$E$302,'Live Draft'!D157,4),"")</f>
        <v/>
      </c>
    </row>
    <row r="158" spans="2:6" x14ac:dyDescent="0.35">
      <c r="B158" s="12" t="str">
        <f>INDEX('League Settings'!$H$5:$H$18,IF(MOD(C158,2)=0,'League Settings'!$I$2-MOD(ROW()-81,'League Settings'!$I$2),MOD(ROW()-81,'League Settings'!$I$2)+1))</f>
        <v>3rd</v>
      </c>
      <c r="C158" s="41">
        <f>_xlfn.CEILING.MATH((ROW()-80)/'League Settings'!$I$2)</f>
        <v>8</v>
      </c>
      <c r="D158" s="20"/>
      <c r="E158" s="46" t="str">
        <f>IF((D158)&gt;0,INDEX('Default Rankings'!$B$3:$E$302,'Live Draft'!D158,2) &amp; " " &amp; INDEX('Default Rankings'!$B$3:$E$302,'Live Draft'!D158,3),"")</f>
        <v/>
      </c>
      <c r="F158" s="47" t="str">
        <f>IF((D158)&gt;0,INDEX('Default Rankings'!$B$3:$E$302,'Live Draft'!D158,4),"")</f>
        <v/>
      </c>
    </row>
    <row r="159" spans="2:6" x14ac:dyDescent="0.35">
      <c r="B159" s="12" t="str">
        <f>INDEX('League Settings'!$H$5:$H$18,IF(MOD(C159,2)=0,'League Settings'!$I$2-MOD(ROW()-81,'League Settings'!$I$2),MOD(ROW()-81,'League Settings'!$I$2)+1))</f>
        <v>2nd</v>
      </c>
      <c r="C159" s="41">
        <f>_xlfn.CEILING.MATH((ROW()-80)/'League Settings'!$I$2)</f>
        <v>8</v>
      </c>
      <c r="D159" s="20"/>
      <c r="E159" s="46" t="str">
        <f>IF((D159)&gt;0,INDEX('Default Rankings'!$B$3:$E$302,'Live Draft'!D159,2) &amp; " " &amp; INDEX('Default Rankings'!$B$3:$E$302,'Live Draft'!D159,3),"")</f>
        <v/>
      </c>
      <c r="F159" s="47" t="str">
        <f>IF((D159)&gt;0,INDEX('Default Rankings'!$B$3:$E$302,'Live Draft'!D159,4),"")</f>
        <v/>
      </c>
    </row>
    <row r="160" spans="2:6" x14ac:dyDescent="0.35">
      <c r="B160" s="12" t="str">
        <f>INDEX('League Settings'!$H$5:$H$18,IF(MOD(C160,2)=0,'League Settings'!$I$2-MOD(ROW()-81,'League Settings'!$I$2),MOD(ROW()-81,'League Settings'!$I$2)+1))</f>
        <v>1st</v>
      </c>
      <c r="C160" s="41">
        <f>_xlfn.CEILING.MATH((ROW()-80)/'League Settings'!$I$2)</f>
        <v>8</v>
      </c>
      <c r="D160" s="20"/>
      <c r="E160" s="46" t="str">
        <f>IF((D160)&gt;0,INDEX('Default Rankings'!$B$3:$E$302,'Live Draft'!D160,2) &amp; " " &amp; INDEX('Default Rankings'!$B$3:$E$302,'Live Draft'!D160,3),"")</f>
        <v/>
      </c>
      <c r="F160" s="47" t="str">
        <f>IF((D160)&gt;0,INDEX('Default Rankings'!$B$3:$E$302,'Live Draft'!D160,4),"")</f>
        <v/>
      </c>
    </row>
    <row r="161" spans="2:6" x14ac:dyDescent="0.35">
      <c r="B161" s="12" t="str">
        <f>INDEX('League Settings'!$H$5:$H$18,IF(MOD(C161,2)=0,'League Settings'!$I$2-MOD(ROW()-81,'League Settings'!$I$2),MOD(ROW()-81,'League Settings'!$I$2)+1))</f>
        <v>1st</v>
      </c>
      <c r="C161" s="41">
        <f>_xlfn.CEILING.MATH((ROW()-80)/'League Settings'!$I$2)</f>
        <v>9</v>
      </c>
      <c r="D161" s="20"/>
      <c r="E161" s="46" t="str">
        <f>IF((D161)&gt;0,INDEX('Default Rankings'!$B$3:$E$302,'Live Draft'!D161,2) &amp; " " &amp; INDEX('Default Rankings'!$B$3:$E$302,'Live Draft'!D161,3),"")</f>
        <v/>
      </c>
      <c r="F161" s="47" t="str">
        <f>IF((D161)&gt;0,INDEX('Default Rankings'!$B$3:$E$302,'Live Draft'!D161,4),"")</f>
        <v/>
      </c>
    </row>
    <row r="162" spans="2:6" x14ac:dyDescent="0.35">
      <c r="B162" s="12" t="str">
        <f>INDEX('League Settings'!$H$5:$H$18,IF(MOD(C162,2)=0,'League Settings'!$I$2-MOD(ROW()-81,'League Settings'!$I$2),MOD(ROW()-81,'League Settings'!$I$2)+1))</f>
        <v>2nd</v>
      </c>
      <c r="C162" s="41">
        <f>_xlfn.CEILING.MATH((ROW()-80)/'League Settings'!$I$2)</f>
        <v>9</v>
      </c>
      <c r="D162" s="20"/>
      <c r="E162" s="46" t="str">
        <f>IF((D162)&gt;0,INDEX('Default Rankings'!$B$3:$E$302,'Live Draft'!D162,2) &amp; " " &amp; INDEX('Default Rankings'!$B$3:$E$302,'Live Draft'!D162,3),"")</f>
        <v/>
      </c>
      <c r="F162" s="47" t="str">
        <f>IF((D162)&gt;0,INDEX('Default Rankings'!$B$3:$E$302,'Live Draft'!D162,4),"")</f>
        <v/>
      </c>
    </row>
    <row r="163" spans="2:6" x14ac:dyDescent="0.35">
      <c r="B163" s="12" t="str">
        <f>INDEX('League Settings'!$H$5:$H$18,IF(MOD(C163,2)=0,'League Settings'!$I$2-MOD(ROW()-81,'League Settings'!$I$2),MOD(ROW()-81,'League Settings'!$I$2)+1))</f>
        <v>3rd</v>
      </c>
      <c r="C163" s="41">
        <f>_xlfn.CEILING.MATH((ROW()-80)/'League Settings'!$I$2)</f>
        <v>9</v>
      </c>
      <c r="D163" s="20"/>
      <c r="E163" s="46" t="str">
        <f>IF((D163)&gt;0,INDEX('Default Rankings'!$B$3:$E$302,'Live Draft'!D163,2) &amp; " " &amp; INDEX('Default Rankings'!$B$3:$E$302,'Live Draft'!D163,3),"")</f>
        <v/>
      </c>
      <c r="F163" s="47" t="str">
        <f>IF((D163)&gt;0,INDEX('Default Rankings'!$B$3:$E$302,'Live Draft'!D163,4),"")</f>
        <v/>
      </c>
    </row>
    <row r="164" spans="2:6" x14ac:dyDescent="0.35">
      <c r="B164" s="12" t="str">
        <f>INDEX('League Settings'!$H$5:$H$18,IF(MOD(C164,2)=0,'League Settings'!$I$2-MOD(ROW()-81,'League Settings'!$I$2),MOD(ROW()-81,'League Settings'!$I$2)+1))</f>
        <v>4th</v>
      </c>
      <c r="C164" s="41">
        <f>_xlfn.CEILING.MATH((ROW()-80)/'League Settings'!$I$2)</f>
        <v>9</v>
      </c>
      <c r="D164" s="20"/>
      <c r="E164" s="46" t="str">
        <f>IF((D164)&gt;0,INDEX('Default Rankings'!$B$3:$E$302,'Live Draft'!D164,2) &amp; " " &amp; INDEX('Default Rankings'!$B$3:$E$302,'Live Draft'!D164,3),"")</f>
        <v/>
      </c>
      <c r="F164" s="47" t="str">
        <f>IF((D164)&gt;0,INDEX('Default Rankings'!$B$3:$E$302,'Live Draft'!D164,4),"")</f>
        <v/>
      </c>
    </row>
    <row r="165" spans="2:6" x14ac:dyDescent="0.35">
      <c r="B165" s="12" t="str">
        <f>INDEX('League Settings'!$H$5:$H$18,IF(MOD(C165,2)=0,'League Settings'!$I$2-MOD(ROW()-81,'League Settings'!$I$2),MOD(ROW()-81,'League Settings'!$I$2)+1))</f>
        <v>5th</v>
      </c>
      <c r="C165" s="41">
        <f>_xlfn.CEILING.MATH((ROW()-80)/'League Settings'!$I$2)</f>
        <v>9</v>
      </c>
      <c r="D165" s="20"/>
      <c r="E165" s="46" t="str">
        <f>IF((D165)&gt;0,INDEX('Default Rankings'!$B$3:$E$302,'Live Draft'!D165,2) &amp; " " &amp; INDEX('Default Rankings'!$B$3:$E$302,'Live Draft'!D165,3),"")</f>
        <v/>
      </c>
      <c r="F165" s="47" t="str">
        <f>IF((D165)&gt;0,INDEX('Default Rankings'!$B$3:$E$302,'Live Draft'!D165,4),"")</f>
        <v/>
      </c>
    </row>
    <row r="166" spans="2:6" x14ac:dyDescent="0.35">
      <c r="B166" s="12" t="str">
        <f>INDEX('League Settings'!$H$5:$H$18,IF(MOD(C166,2)=0,'League Settings'!$I$2-MOD(ROW()-81,'League Settings'!$I$2),MOD(ROW()-81,'League Settings'!$I$2)+1))</f>
        <v>6th</v>
      </c>
      <c r="C166" s="41">
        <f>_xlfn.CEILING.MATH((ROW()-80)/'League Settings'!$I$2)</f>
        <v>9</v>
      </c>
      <c r="D166" s="20"/>
      <c r="E166" s="46" t="str">
        <f>IF((D166)&gt;0,INDEX('Default Rankings'!$B$3:$E$302,'Live Draft'!D166,2) &amp; " " &amp; INDEX('Default Rankings'!$B$3:$E$302,'Live Draft'!D166,3),"")</f>
        <v/>
      </c>
      <c r="F166" s="47" t="str">
        <f>IF((D166)&gt;0,INDEX('Default Rankings'!$B$3:$E$302,'Live Draft'!D166,4),"")</f>
        <v/>
      </c>
    </row>
    <row r="167" spans="2:6" x14ac:dyDescent="0.35">
      <c r="B167" s="12" t="str">
        <f>INDEX('League Settings'!$H$5:$H$18,IF(MOD(C167,2)=0,'League Settings'!$I$2-MOD(ROW()-81,'League Settings'!$I$2),MOD(ROW()-81,'League Settings'!$I$2)+1))</f>
        <v>7th</v>
      </c>
      <c r="C167" s="41">
        <f>_xlfn.CEILING.MATH((ROW()-80)/'League Settings'!$I$2)</f>
        <v>9</v>
      </c>
      <c r="D167" s="20"/>
      <c r="E167" s="46" t="str">
        <f>IF((D167)&gt;0,INDEX('Default Rankings'!$B$3:$E$302,'Live Draft'!D167,2) &amp; " " &amp; INDEX('Default Rankings'!$B$3:$E$302,'Live Draft'!D167,3),"")</f>
        <v/>
      </c>
      <c r="F167" s="47" t="str">
        <f>IF((D167)&gt;0,INDEX('Default Rankings'!$B$3:$E$302,'Live Draft'!D167,4),"")</f>
        <v/>
      </c>
    </row>
    <row r="168" spans="2:6" x14ac:dyDescent="0.35">
      <c r="B168" s="12" t="str">
        <f>INDEX('League Settings'!$H$5:$H$18,IF(MOD(C168,2)=0,'League Settings'!$I$2-MOD(ROW()-81,'League Settings'!$I$2),MOD(ROW()-81,'League Settings'!$I$2)+1))</f>
        <v>8th</v>
      </c>
      <c r="C168" s="41">
        <f>_xlfn.CEILING.MATH((ROW()-80)/'League Settings'!$I$2)</f>
        <v>9</v>
      </c>
      <c r="D168" s="20"/>
      <c r="E168" s="46" t="str">
        <f>IF((D168)&gt;0,INDEX('Default Rankings'!$B$3:$E$302,'Live Draft'!D168,2) &amp; " " &amp; INDEX('Default Rankings'!$B$3:$E$302,'Live Draft'!D168,3),"")</f>
        <v/>
      </c>
      <c r="F168" s="47" t="str">
        <f>IF((D168)&gt;0,INDEX('Default Rankings'!$B$3:$E$302,'Live Draft'!D168,4),"")</f>
        <v/>
      </c>
    </row>
    <row r="169" spans="2:6" x14ac:dyDescent="0.35">
      <c r="B169" s="12" t="str">
        <f>INDEX('League Settings'!$H$5:$H$18,IF(MOD(C169,2)=0,'League Settings'!$I$2-MOD(ROW()-81,'League Settings'!$I$2),MOD(ROW()-81,'League Settings'!$I$2)+1))</f>
        <v>9th</v>
      </c>
      <c r="C169" s="41">
        <f>_xlfn.CEILING.MATH((ROW()-80)/'League Settings'!$I$2)</f>
        <v>9</v>
      </c>
      <c r="D169" s="20"/>
      <c r="E169" s="46" t="str">
        <f>IF((D169)&gt;0,INDEX('Default Rankings'!$B$3:$E$302,'Live Draft'!D169,2) &amp; " " &amp; INDEX('Default Rankings'!$B$3:$E$302,'Live Draft'!D169,3),"")</f>
        <v/>
      </c>
      <c r="F169" s="47" t="str">
        <f>IF((D169)&gt;0,INDEX('Default Rankings'!$B$3:$E$302,'Live Draft'!D169,4),"")</f>
        <v/>
      </c>
    </row>
    <row r="170" spans="2:6" x14ac:dyDescent="0.35">
      <c r="B170" s="12" t="str">
        <f>INDEX('League Settings'!$H$5:$H$18,IF(MOD(C170,2)=0,'League Settings'!$I$2-MOD(ROW()-81,'League Settings'!$I$2),MOD(ROW()-81,'League Settings'!$I$2)+1))</f>
        <v>10th</v>
      </c>
      <c r="C170" s="41">
        <f>_xlfn.CEILING.MATH((ROW()-80)/'League Settings'!$I$2)</f>
        <v>9</v>
      </c>
      <c r="D170" s="20"/>
      <c r="E170" s="46" t="str">
        <f>IF((D170)&gt;0,INDEX('Default Rankings'!$B$3:$E$302,'Live Draft'!D170,2) &amp; " " &amp; INDEX('Default Rankings'!$B$3:$E$302,'Live Draft'!D170,3),"")</f>
        <v/>
      </c>
      <c r="F170" s="47" t="str">
        <f>IF((D170)&gt;0,INDEX('Default Rankings'!$B$3:$E$302,'Live Draft'!D170,4),"")</f>
        <v/>
      </c>
    </row>
    <row r="171" spans="2:6" x14ac:dyDescent="0.35">
      <c r="B171" s="12" t="str">
        <f>INDEX('League Settings'!$H$5:$H$18,IF(MOD(C171,2)=0,'League Settings'!$I$2-MOD(ROW()-81,'League Settings'!$I$2),MOD(ROW()-81,'League Settings'!$I$2)+1))</f>
        <v>10th</v>
      </c>
      <c r="C171" s="41">
        <f>_xlfn.CEILING.MATH((ROW()-80)/'League Settings'!$I$2)</f>
        <v>10</v>
      </c>
      <c r="D171" s="20"/>
      <c r="E171" s="46" t="str">
        <f>IF((D171)&gt;0,INDEX('Default Rankings'!$B$3:$E$302,'Live Draft'!D171,2) &amp; " " &amp; INDEX('Default Rankings'!$B$3:$E$302,'Live Draft'!D171,3),"")</f>
        <v/>
      </c>
      <c r="F171" s="47" t="str">
        <f>IF((D171)&gt;0,INDEX('Default Rankings'!$B$3:$E$302,'Live Draft'!D171,4),"")</f>
        <v/>
      </c>
    </row>
    <row r="172" spans="2:6" x14ac:dyDescent="0.35">
      <c r="B172" s="12" t="str">
        <f>INDEX('League Settings'!$H$5:$H$18,IF(MOD(C172,2)=0,'League Settings'!$I$2-MOD(ROW()-81,'League Settings'!$I$2),MOD(ROW()-81,'League Settings'!$I$2)+1))</f>
        <v>9th</v>
      </c>
      <c r="C172" s="41">
        <f>_xlfn.CEILING.MATH((ROW()-80)/'League Settings'!$I$2)</f>
        <v>10</v>
      </c>
      <c r="D172" s="20"/>
      <c r="E172" s="46" t="str">
        <f>IF((D172)&gt;0,INDEX('Default Rankings'!$B$3:$E$302,'Live Draft'!D172,2) &amp; " " &amp; INDEX('Default Rankings'!$B$3:$E$302,'Live Draft'!D172,3),"")</f>
        <v/>
      </c>
      <c r="F172" s="47" t="str">
        <f>IF((D172)&gt;0,INDEX('Default Rankings'!$B$3:$E$302,'Live Draft'!D172,4),"")</f>
        <v/>
      </c>
    </row>
    <row r="173" spans="2:6" x14ac:dyDescent="0.35">
      <c r="B173" s="12" t="str">
        <f>INDEX('League Settings'!$H$5:$H$18,IF(MOD(C173,2)=0,'League Settings'!$I$2-MOD(ROW()-81,'League Settings'!$I$2),MOD(ROW()-81,'League Settings'!$I$2)+1))</f>
        <v>8th</v>
      </c>
      <c r="C173" s="41">
        <f>_xlfn.CEILING.MATH((ROW()-80)/'League Settings'!$I$2)</f>
        <v>10</v>
      </c>
      <c r="D173" s="20"/>
      <c r="E173" s="46" t="str">
        <f>IF((D173)&gt;0,INDEX('Default Rankings'!$B$3:$E$302,'Live Draft'!D173,2) &amp; " " &amp; INDEX('Default Rankings'!$B$3:$E$302,'Live Draft'!D173,3),"")</f>
        <v/>
      </c>
      <c r="F173" s="47" t="str">
        <f>IF((D173)&gt;0,INDEX('Default Rankings'!$B$3:$E$302,'Live Draft'!D173,4),"")</f>
        <v/>
      </c>
    </row>
    <row r="174" spans="2:6" x14ac:dyDescent="0.35">
      <c r="B174" s="12" t="str">
        <f>INDEX('League Settings'!$H$5:$H$18,IF(MOD(C174,2)=0,'League Settings'!$I$2-MOD(ROW()-81,'League Settings'!$I$2),MOD(ROW()-81,'League Settings'!$I$2)+1))</f>
        <v>7th</v>
      </c>
      <c r="C174" s="41">
        <f>_xlfn.CEILING.MATH((ROW()-80)/'League Settings'!$I$2)</f>
        <v>10</v>
      </c>
      <c r="D174" s="20"/>
      <c r="E174" s="46" t="str">
        <f>IF((D174)&gt;0,INDEX('Default Rankings'!$B$3:$E$302,'Live Draft'!D174,2) &amp; " " &amp; INDEX('Default Rankings'!$B$3:$E$302,'Live Draft'!D174,3),"")</f>
        <v/>
      </c>
      <c r="F174" s="47" t="str">
        <f>IF((D174)&gt;0,INDEX('Default Rankings'!$B$3:$E$302,'Live Draft'!D174,4),"")</f>
        <v/>
      </c>
    </row>
    <row r="175" spans="2:6" x14ac:dyDescent="0.35">
      <c r="B175" s="12" t="str">
        <f>INDEX('League Settings'!$H$5:$H$18,IF(MOD(C175,2)=0,'League Settings'!$I$2-MOD(ROW()-81,'League Settings'!$I$2),MOD(ROW()-81,'League Settings'!$I$2)+1))</f>
        <v>6th</v>
      </c>
      <c r="C175" s="41">
        <f>_xlfn.CEILING.MATH((ROW()-80)/'League Settings'!$I$2)</f>
        <v>10</v>
      </c>
      <c r="D175" s="20"/>
      <c r="E175" s="46" t="str">
        <f>IF((D175)&gt;0,INDEX('Default Rankings'!$B$3:$E$302,'Live Draft'!D175,2) &amp; " " &amp; INDEX('Default Rankings'!$B$3:$E$302,'Live Draft'!D175,3),"")</f>
        <v/>
      </c>
      <c r="F175" s="47" t="str">
        <f>IF((D175)&gt;0,INDEX('Default Rankings'!$B$3:$E$302,'Live Draft'!D175,4),"")</f>
        <v/>
      </c>
    </row>
    <row r="176" spans="2:6" x14ac:dyDescent="0.35">
      <c r="B176" s="12" t="str">
        <f>INDEX('League Settings'!$H$5:$H$18,IF(MOD(C176,2)=0,'League Settings'!$I$2-MOD(ROW()-81,'League Settings'!$I$2),MOD(ROW()-81,'League Settings'!$I$2)+1))</f>
        <v>5th</v>
      </c>
      <c r="C176" s="41">
        <f>_xlfn.CEILING.MATH((ROW()-80)/'League Settings'!$I$2)</f>
        <v>10</v>
      </c>
      <c r="D176" s="20"/>
      <c r="E176" s="46" t="str">
        <f>IF((D176)&gt;0,INDEX('Default Rankings'!$B$3:$E$302,'Live Draft'!D176,2) &amp; " " &amp; INDEX('Default Rankings'!$B$3:$E$302,'Live Draft'!D176,3),"")</f>
        <v/>
      </c>
      <c r="F176" s="47" t="str">
        <f>IF((D176)&gt;0,INDEX('Default Rankings'!$B$3:$E$302,'Live Draft'!D176,4),"")</f>
        <v/>
      </c>
    </row>
    <row r="177" spans="2:6" x14ac:dyDescent="0.35">
      <c r="B177" s="12" t="str">
        <f>INDEX('League Settings'!$H$5:$H$18,IF(MOD(C177,2)=0,'League Settings'!$I$2-MOD(ROW()-81,'League Settings'!$I$2),MOD(ROW()-81,'League Settings'!$I$2)+1))</f>
        <v>4th</v>
      </c>
      <c r="C177" s="41">
        <f>_xlfn.CEILING.MATH((ROW()-80)/'League Settings'!$I$2)</f>
        <v>10</v>
      </c>
      <c r="D177" s="20"/>
      <c r="E177" s="46" t="str">
        <f>IF((D177)&gt;0,INDEX('Default Rankings'!$B$3:$E$302,'Live Draft'!D177,2) &amp; " " &amp; INDEX('Default Rankings'!$B$3:$E$302,'Live Draft'!D177,3),"")</f>
        <v/>
      </c>
      <c r="F177" s="47" t="str">
        <f>IF((D177)&gt;0,INDEX('Default Rankings'!$B$3:$E$302,'Live Draft'!D177,4),"")</f>
        <v/>
      </c>
    </row>
    <row r="178" spans="2:6" x14ac:dyDescent="0.35">
      <c r="B178" s="12" t="str">
        <f>INDEX('League Settings'!$H$5:$H$18,IF(MOD(C178,2)=0,'League Settings'!$I$2-MOD(ROW()-81,'League Settings'!$I$2),MOD(ROW()-81,'League Settings'!$I$2)+1))</f>
        <v>3rd</v>
      </c>
      <c r="C178" s="41">
        <f>_xlfn.CEILING.MATH((ROW()-80)/'League Settings'!$I$2)</f>
        <v>10</v>
      </c>
      <c r="D178" s="20"/>
      <c r="E178" s="46" t="str">
        <f>IF((D178)&gt;0,INDEX('Default Rankings'!$B$3:$E$302,'Live Draft'!D178,2) &amp; " " &amp; INDEX('Default Rankings'!$B$3:$E$302,'Live Draft'!D178,3),"")</f>
        <v/>
      </c>
      <c r="F178" s="47" t="str">
        <f>IF((D178)&gt;0,INDEX('Default Rankings'!$B$3:$E$302,'Live Draft'!D178,4),"")</f>
        <v/>
      </c>
    </row>
    <row r="179" spans="2:6" x14ac:dyDescent="0.35">
      <c r="B179" s="12" t="str">
        <f>INDEX('League Settings'!$H$5:$H$18,IF(MOD(C179,2)=0,'League Settings'!$I$2-MOD(ROW()-81,'League Settings'!$I$2),MOD(ROW()-81,'League Settings'!$I$2)+1))</f>
        <v>2nd</v>
      </c>
      <c r="C179" s="41">
        <f>_xlfn.CEILING.MATH((ROW()-80)/'League Settings'!$I$2)</f>
        <v>10</v>
      </c>
      <c r="D179" s="20"/>
      <c r="E179" s="46" t="str">
        <f>IF((D179)&gt;0,INDEX('Default Rankings'!$B$3:$E$302,'Live Draft'!D179,2) &amp; " " &amp; INDEX('Default Rankings'!$B$3:$E$302,'Live Draft'!D179,3),"")</f>
        <v/>
      </c>
      <c r="F179" s="47" t="str">
        <f>IF((D179)&gt;0,INDEX('Default Rankings'!$B$3:$E$302,'Live Draft'!D179,4),"")</f>
        <v/>
      </c>
    </row>
    <row r="180" spans="2:6" x14ac:dyDescent="0.35">
      <c r="B180" s="12" t="str">
        <f>INDEX('League Settings'!$H$5:$H$18,IF(MOD(C180,2)=0,'League Settings'!$I$2-MOD(ROW()-81,'League Settings'!$I$2),MOD(ROW()-81,'League Settings'!$I$2)+1))</f>
        <v>1st</v>
      </c>
      <c r="C180" s="41">
        <f>_xlfn.CEILING.MATH((ROW()-80)/'League Settings'!$I$2)</f>
        <v>10</v>
      </c>
      <c r="D180" s="20"/>
      <c r="E180" s="46" t="str">
        <f>IF((D180)&gt;0,INDEX('Default Rankings'!$B$3:$E$302,'Live Draft'!D180,2) &amp; " " &amp; INDEX('Default Rankings'!$B$3:$E$302,'Live Draft'!D180,3),"")</f>
        <v/>
      </c>
      <c r="F180" s="47" t="str">
        <f>IF((D180)&gt;0,INDEX('Default Rankings'!$B$3:$E$302,'Live Draft'!D180,4),"")</f>
        <v/>
      </c>
    </row>
    <row r="181" spans="2:6" x14ac:dyDescent="0.35">
      <c r="B181" s="12" t="str">
        <f>INDEX('League Settings'!$H$5:$H$18,IF(MOD(C181,2)=0,'League Settings'!$I$2-MOD(ROW()-81,'League Settings'!$I$2),MOD(ROW()-81,'League Settings'!$I$2)+1))</f>
        <v>1st</v>
      </c>
      <c r="C181" s="41">
        <f>_xlfn.CEILING.MATH((ROW()-80)/'League Settings'!$I$2)</f>
        <v>11</v>
      </c>
      <c r="D181" s="20"/>
      <c r="E181" s="46" t="str">
        <f>IF((D181)&gt;0,INDEX('Default Rankings'!$B$3:$E$302,'Live Draft'!D181,2) &amp; " " &amp; INDEX('Default Rankings'!$B$3:$E$302,'Live Draft'!D181,3),"")</f>
        <v/>
      </c>
      <c r="F181" s="47" t="str">
        <f>IF((D181)&gt;0,INDEX('Default Rankings'!$B$3:$E$302,'Live Draft'!D181,4),"")</f>
        <v/>
      </c>
    </row>
    <row r="182" spans="2:6" x14ac:dyDescent="0.35">
      <c r="B182" s="12" t="str">
        <f>INDEX('League Settings'!$H$5:$H$18,IF(MOD(C182,2)=0,'League Settings'!$I$2-MOD(ROW()-81,'League Settings'!$I$2),MOD(ROW()-81,'League Settings'!$I$2)+1))</f>
        <v>2nd</v>
      </c>
      <c r="C182" s="41">
        <f>_xlfn.CEILING.MATH((ROW()-80)/'League Settings'!$I$2)</f>
        <v>11</v>
      </c>
      <c r="D182" s="20"/>
      <c r="E182" s="46" t="str">
        <f>IF((D182)&gt;0,INDEX('Default Rankings'!$B$3:$E$302,'Live Draft'!D182,2) &amp; " " &amp; INDEX('Default Rankings'!$B$3:$E$302,'Live Draft'!D182,3),"")</f>
        <v/>
      </c>
      <c r="F182" s="47" t="str">
        <f>IF((D182)&gt;0,INDEX('Default Rankings'!$B$3:$E$302,'Live Draft'!D182,4),"")</f>
        <v/>
      </c>
    </row>
    <row r="183" spans="2:6" x14ac:dyDescent="0.35">
      <c r="B183" s="12" t="str">
        <f>INDEX('League Settings'!$H$5:$H$18,IF(MOD(C183,2)=0,'League Settings'!$I$2-MOD(ROW()-81,'League Settings'!$I$2),MOD(ROW()-81,'League Settings'!$I$2)+1))</f>
        <v>3rd</v>
      </c>
      <c r="C183" s="41">
        <f>_xlfn.CEILING.MATH((ROW()-80)/'League Settings'!$I$2)</f>
        <v>11</v>
      </c>
      <c r="D183" s="20"/>
      <c r="E183" s="46" t="str">
        <f>IF((D183)&gt;0,INDEX('Default Rankings'!$B$3:$E$302,'Live Draft'!D183,2) &amp; " " &amp; INDEX('Default Rankings'!$B$3:$E$302,'Live Draft'!D183,3),"")</f>
        <v/>
      </c>
      <c r="F183" s="47" t="str">
        <f>IF((D183)&gt;0,INDEX('Default Rankings'!$B$3:$E$302,'Live Draft'!D183,4),"")</f>
        <v/>
      </c>
    </row>
    <row r="184" spans="2:6" x14ac:dyDescent="0.35">
      <c r="B184" s="12" t="str">
        <f>INDEX('League Settings'!$H$5:$H$18,IF(MOD(C184,2)=0,'League Settings'!$I$2-MOD(ROW()-81,'League Settings'!$I$2),MOD(ROW()-81,'League Settings'!$I$2)+1))</f>
        <v>4th</v>
      </c>
      <c r="C184" s="41">
        <f>_xlfn.CEILING.MATH((ROW()-80)/'League Settings'!$I$2)</f>
        <v>11</v>
      </c>
      <c r="D184" s="20"/>
      <c r="E184" s="46" t="str">
        <f>IF((D184)&gt;0,INDEX('Default Rankings'!$B$3:$E$302,'Live Draft'!D184,2) &amp; " " &amp; INDEX('Default Rankings'!$B$3:$E$302,'Live Draft'!D184,3),"")</f>
        <v/>
      </c>
      <c r="F184" s="47" t="str">
        <f>IF((D184)&gt;0,INDEX('Default Rankings'!$B$3:$E$302,'Live Draft'!D184,4),"")</f>
        <v/>
      </c>
    </row>
    <row r="185" spans="2:6" x14ac:dyDescent="0.35">
      <c r="B185" s="12" t="str">
        <f>INDEX('League Settings'!$H$5:$H$18,IF(MOD(C185,2)=0,'League Settings'!$I$2-MOD(ROW()-81,'League Settings'!$I$2),MOD(ROW()-81,'League Settings'!$I$2)+1))</f>
        <v>5th</v>
      </c>
      <c r="C185" s="41">
        <f>_xlfn.CEILING.MATH((ROW()-80)/'League Settings'!$I$2)</f>
        <v>11</v>
      </c>
      <c r="D185" s="20"/>
      <c r="E185" s="46" t="str">
        <f>IF((D185)&gt;0,INDEX('Default Rankings'!$B$3:$E$302,'Live Draft'!D185,2) &amp; " " &amp; INDEX('Default Rankings'!$B$3:$E$302,'Live Draft'!D185,3),"")</f>
        <v/>
      </c>
      <c r="F185" s="47" t="str">
        <f>IF((D185)&gt;0,INDEX('Default Rankings'!$B$3:$E$302,'Live Draft'!D185,4),"")</f>
        <v/>
      </c>
    </row>
    <row r="186" spans="2:6" x14ac:dyDescent="0.35">
      <c r="B186" s="12" t="str">
        <f>INDEX('League Settings'!$H$5:$H$18,IF(MOD(C186,2)=0,'League Settings'!$I$2-MOD(ROW()-81,'League Settings'!$I$2),MOD(ROW()-81,'League Settings'!$I$2)+1))</f>
        <v>6th</v>
      </c>
      <c r="C186" s="41">
        <f>_xlfn.CEILING.MATH((ROW()-80)/'League Settings'!$I$2)</f>
        <v>11</v>
      </c>
      <c r="D186" s="20"/>
      <c r="E186" s="46" t="str">
        <f>IF((D186)&gt;0,INDEX('Default Rankings'!$B$3:$E$302,'Live Draft'!D186,2) &amp; " " &amp; INDEX('Default Rankings'!$B$3:$E$302,'Live Draft'!D186,3),"")</f>
        <v/>
      </c>
      <c r="F186" s="47" t="str">
        <f>IF((D186)&gt;0,INDEX('Default Rankings'!$B$3:$E$302,'Live Draft'!D186,4),"")</f>
        <v/>
      </c>
    </row>
    <row r="187" spans="2:6" x14ac:dyDescent="0.35">
      <c r="B187" s="12" t="str">
        <f>INDEX('League Settings'!$H$5:$H$18,IF(MOD(C187,2)=0,'League Settings'!$I$2-MOD(ROW()-81,'League Settings'!$I$2),MOD(ROW()-81,'League Settings'!$I$2)+1))</f>
        <v>7th</v>
      </c>
      <c r="C187" s="41">
        <f>_xlfn.CEILING.MATH((ROW()-80)/'League Settings'!$I$2)</f>
        <v>11</v>
      </c>
      <c r="D187" s="20"/>
      <c r="E187" s="46" t="str">
        <f>IF((D187)&gt;0,INDEX('Default Rankings'!$B$3:$E$302,'Live Draft'!D187,2) &amp; " " &amp; INDEX('Default Rankings'!$B$3:$E$302,'Live Draft'!D187,3),"")</f>
        <v/>
      </c>
      <c r="F187" s="47" t="str">
        <f>IF((D187)&gt;0,INDEX('Default Rankings'!$B$3:$E$302,'Live Draft'!D187,4),"")</f>
        <v/>
      </c>
    </row>
    <row r="188" spans="2:6" x14ac:dyDescent="0.35">
      <c r="B188" s="12" t="str">
        <f>INDEX('League Settings'!$H$5:$H$18,IF(MOD(C188,2)=0,'League Settings'!$I$2-MOD(ROW()-81,'League Settings'!$I$2),MOD(ROW()-81,'League Settings'!$I$2)+1))</f>
        <v>8th</v>
      </c>
      <c r="C188" s="41">
        <f>_xlfn.CEILING.MATH((ROW()-80)/'League Settings'!$I$2)</f>
        <v>11</v>
      </c>
      <c r="D188" s="20"/>
      <c r="E188" s="46" t="str">
        <f>IF((D188)&gt;0,INDEX('Default Rankings'!$B$3:$E$302,'Live Draft'!D188,2) &amp; " " &amp; INDEX('Default Rankings'!$B$3:$E$302,'Live Draft'!D188,3),"")</f>
        <v/>
      </c>
      <c r="F188" s="47" t="str">
        <f>IF((D188)&gt;0,INDEX('Default Rankings'!$B$3:$E$302,'Live Draft'!D188,4),"")</f>
        <v/>
      </c>
    </row>
    <row r="189" spans="2:6" x14ac:dyDescent="0.35">
      <c r="B189" s="12" t="str">
        <f>INDEX('League Settings'!$H$5:$H$18,IF(MOD(C189,2)=0,'League Settings'!$I$2-MOD(ROW()-81,'League Settings'!$I$2),MOD(ROW()-81,'League Settings'!$I$2)+1))</f>
        <v>9th</v>
      </c>
      <c r="C189" s="41">
        <f>_xlfn.CEILING.MATH((ROW()-80)/'League Settings'!$I$2)</f>
        <v>11</v>
      </c>
      <c r="D189" s="20"/>
      <c r="E189" s="46" t="str">
        <f>IF((D189)&gt;0,INDEX('Default Rankings'!$B$3:$E$302,'Live Draft'!D189,2) &amp; " " &amp; INDEX('Default Rankings'!$B$3:$E$302,'Live Draft'!D189,3),"")</f>
        <v/>
      </c>
      <c r="F189" s="47" t="str">
        <f>IF((D189)&gt;0,INDEX('Default Rankings'!$B$3:$E$302,'Live Draft'!D189,4),"")</f>
        <v/>
      </c>
    </row>
    <row r="190" spans="2:6" x14ac:dyDescent="0.35">
      <c r="B190" s="12" t="str">
        <f>INDEX('League Settings'!$H$5:$H$18,IF(MOD(C190,2)=0,'League Settings'!$I$2-MOD(ROW()-81,'League Settings'!$I$2),MOD(ROW()-81,'League Settings'!$I$2)+1))</f>
        <v>10th</v>
      </c>
      <c r="C190" s="41">
        <f>_xlfn.CEILING.MATH((ROW()-80)/'League Settings'!$I$2)</f>
        <v>11</v>
      </c>
      <c r="D190" s="20"/>
      <c r="E190" s="46" t="str">
        <f>IF((D190)&gt;0,INDEX('Default Rankings'!$B$3:$E$302,'Live Draft'!D190,2) &amp; " " &amp; INDEX('Default Rankings'!$B$3:$E$302,'Live Draft'!D190,3),"")</f>
        <v/>
      </c>
      <c r="F190" s="47" t="str">
        <f>IF((D190)&gt;0,INDEX('Default Rankings'!$B$3:$E$302,'Live Draft'!D190,4),"")</f>
        <v/>
      </c>
    </row>
    <row r="191" spans="2:6" x14ac:dyDescent="0.35">
      <c r="B191" s="12" t="str">
        <f>INDEX('League Settings'!$H$5:$H$18,IF(MOD(C191,2)=0,'League Settings'!$I$2-MOD(ROW()-81,'League Settings'!$I$2),MOD(ROW()-81,'League Settings'!$I$2)+1))</f>
        <v>10th</v>
      </c>
      <c r="C191" s="41">
        <f>_xlfn.CEILING.MATH((ROW()-80)/'League Settings'!$I$2)</f>
        <v>12</v>
      </c>
      <c r="D191" s="20"/>
      <c r="E191" s="46" t="str">
        <f>IF((D191)&gt;0,INDEX('Default Rankings'!$B$3:$E$302,'Live Draft'!D191,2) &amp; " " &amp; INDEX('Default Rankings'!$B$3:$E$302,'Live Draft'!D191,3),"")</f>
        <v/>
      </c>
      <c r="F191" s="47" t="str">
        <f>IF((D191)&gt;0,INDEX('Default Rankings'!$B$3:$E$302,'Live Draft'!D191,4),"")</f>
        <v/>
      </c>
    </row>
    <row r="192" spans="2:6" x14ac:dyDescent="0.35">
      <c r="B192" s="12" t="str">
        <f>INDEX('League Settings'!$H$5:$H$18,IF(MOD(C192,2)=0,'League Settings'!$I$2-MOD(ROW()-81,'League Settings'!$I$2),MOD(ROW()-81,'League Settings'!$I$2)+1))</f>
        <v>9th</v>
      </c>
      <c r="C192" s="41">
        <f>_xlfn.CEILING.MATH((ROW()-80)/'League Settings'!$I$2)</f>
        <v>12</v>
      </c>
      <c r="D192" s="20"/>
      <c r="E192" s="46" t="str">
        <f>IF((D192)&gt;0,INDEX('Default Rankings'!$B$3:$E$302,'Live Draft'!D192,2) &amp; " " &amp; INDEX('Default Rankings'!$B$3:$E$302,'Live Draft'!D192,3),"")</f>
        <v/>
      </c>
      <c r="F192" s="47" t="str">
        <f>IF((D192)&gt;0,INDEX('Default Rankings'!$B$3:$E$302,'Live Draft'!D192,4),"")</f>
        <v/>
      </c>
    </row>
    <row r="193" spans="2:6" x14ac:dyDescent="0.35">
      <c r="B193" s="12" t="str">
        <f>INDEX('League Settings'!$H$5:$H$18,IF(MOD(C193,2)=0,'League Settings'!$I$2-MOD(ROW()-81,'League Settings'!$I$2),MOD(ROW()-81,'League Settings'!$I$2)+1))</f>
        <v>8th</v>
      </c>
      <c r="C193" s="41">
        <f>_xlfn.CEILING.MATH((ROW()-80)/'League Settings'!$I$2)</f>
        <v>12</v>
      </c>
      <c r="D193" s="20"/>
      <c r="E193" s="46" t="str">
        <f>IF((D193)&gt;0,INDEX('Default Rankings'!$B$3:$E$302,'Live Draft'!D193,2) &amp; " " &amp; INDEX('Default Rankings'!$B$3:$E$302,'Live Draft'!D193,3),"")</f>
        <v/>
      </c>
      <c r="F193" s="47" t="str">
        <f>IF((D193)&gt;0,INDEX('Default Rankings'!$B$3:$E$302,'Live Draft'!D193,4),"")</f>
        <v/>
      </c>
    </row>
    <row r="194" spans="2:6" x14ac:dyDescent="0.35">
      <c r="B194" s="12" t="str">
        <f>INDEX('League Settings'!$H$5:$H$18,IF(MOD(C194,2)=0,'League Settings'!$I$2-MOD(ROW()-81,'League Settings'!$I$2),MOD(ROW()-81,'League Settings'!$I$2)+1))</f>
        <v>7th</v>
      </c>
      <c r="C194" s="41">
        <f>_xlfn.CEILING.MATH((ROW()-80)/'League Settings'!$I$2)</f>
        <v>12</v>
      </c>
      <c r="D194" s="20"/>
      <c r="E194" s="46" t="str">
        <f>IF((D194)&gt;0,INDEX('Default Rankings'!$B$3:$E$302,'Live Draft'!D194,2) &amp; " " &amp; INDEX('Default Rankings'!$B$3:$E$302,'Live Draft'!D194,3),"")</f>
        <v/>
      </c>
      <c r="F194" s="47" t="str">
        <f>IF((D194)&gt;0,INDEX('Default Rankings'!$B$3:$E$302,'Live Draft'!D194,4),"")</f>
        <v/>
      </c>
    </row>
    <row r="195" spans="2:6" x14ac:dyDescent="0.35">
      <c r="B195" s="12" t="str">
        <f>INDEX('League Settings'!$H$5:$H$18,IF(MOD(C195,2)=0,'League Settings'!$I$2-MOD(ROW()-81,'League Settings'!$I$2),MOD(ROW()-81,'League Settings'!$I$2)+1))</f>
        <v>6th</v>
      </c>
      <c r="C195" s="41">
        <f>_xlfn.CEILING.MATH((ROW()-80)/'League Settings'!$I$2)</f>
        <v>12</v>
      </c>
      <c r="D195" s="20"/>
      <c r="E195" s="46" t="str">
        <f>IF((D195)&gt;0,INDEX('Default Rankings'!$B$3:$E$302,'Live Draft'!D195,2) &amp; " " &amp; INDEX('Default Rankings'!$B$3:$E$302,'Live Draft'!D195,3),"")</f>
        <v/>
      </c>
      <c r="F195" s="47" t="str">
        <f>IF((D195)&gt;0,INDEX('Default Rankings'!$B$3:$E$302,'Live Draft'!D195,4),"")</f>
        <v/>
      </c>
    </row>
    <row r="196" spans="2:6" x14ac:dyDescent="0.35">
      <c r="B196" s="12" t="str">
        <f>INDEX('League Settings'!$H$5:$H$18,IF(MOD(C196,2)=0,'League Settings'!$I$2-MOD(ROW()-81,'League Settings'!$I$2),MOD(ROW()-81,'League Settings'!$I$2)+1))</f>
        <v>5th</v>
      </c>
      <c r="C196" s="41">
        <f>_xlfn.CEILING.MATH((ROW()-80)/'League Settings'!$I$2)</f>
        <v>12</v>
      </c>
      <c r="D196" s="20"/>
      <c r="E196" s="46" t="str">
        <f>IF((D196)&gt;0,INDEX('Default Rankings'!$B$3:$E$302,'Live Draft'!D196,2) &amp; " " &amp; INDEX('Default Rankings'!$B$3:$E$302,'Live Draft'!D196,3),"")</f>
        <v/>
      </c>
      <c r="F196" s="47" t="str">
        <f>IF((D196)&gt;0,INDEX('Default Rankings'!$B$3:$E$302,'Live Draft'!D196,4),"")</f>
        <v/>
      </c>
    </row>
    <row r="197" spans="2:6" x14ac:dyDescent="0.35">
      <c r="B197" s="12" t="str">
        <f>INDEX('League Settings'!$H$5:$H$18,IF(MOD(C197,2)=0,'League Settings'!$I$2-MOD(ROW()-81,'League Settings'!$I$2),MOD(ROW()-81,'League Settings'!$I$2)+1))</f>
        <v>4th</v>
      </c>
      <c r="C197" s="41">
        <f>_xlfn.CEILING.MATH((ROW()-80)/'League Settings'!$I$2)</f>
        <v>12</v>
      </c>
      <c r="D197" s="20"/>
      <c r="E197" s="46" t="str">
        <f>IF((D197)&gt;0,INDEX('Default Rankings'!$B$3:$E$302,'Live Draft'!D197,2) &amp; " " &amp; INDEX('Default Rankings'!$B$3:$E$302,'Live Draft'!D197,3),"")</f>
        <v/>
      </c>
      <c r="F197" s="47" t="str">
        <f>IF((D197)&gt;0,INDEX('Default Rankings'!$B$3:$E$302,'Live Draft'!D197,4),"")</f>
        <v/>
      </c>
    </row>
    <row r="198" spans="2:6" x14ac:dyDescent="0.35">
      <c r="B198" s="12" t="str">
        <f>INDEX('League Settings'!$H$5:$H$18,IF(MOD(C198,2)=0,'League Settings'!$I$2-MOD(ROW()-81,'League Settings'!$I$2),MOD(ROW()-81,'League Settings'!$I$2)+1))</f>
        <v>3rd</v>
      </c>
      <c r="C198" s="41">
        <f>_xlfn.CEILING.MATH((ROW()-80)/'League Settings'!$I$2)</f>
        <v>12</v>
      </c>
      <c r="D198" s="20"/>
      <c r="E198" s="46" t="str">
        <f>IF((D198)&gt;0,INDEX('Default Rankings'!$B$3:$E$302,'Live Draft'!D198,2) &amp; " " &amp; INDEX('Default Rankings'!$B$3:$E$302,'Live Draft'!D198,3),"")</f>
        <v/>
      </c>
      <c r="F198" s="47" t="str">
        <f>IF((D198)&gt;0,INDEX('Default Rankings'!$B$3:$E$302,'Live Draft'!D198,4),"")</f>
        <v/>
      </c>
    </row>
    <row r="199" spans="2:6" x14ac:dyDescent="0.35">
      <c r="B199" s="12" t="str">
        <f>INDEX('League Settings'!$H$5:$H$18,IF(MOD(C199,2)=0,'League Settings'!$I$2-MOD(ROW()-81,'League Settings'!$I$2),MOD(ROW()-81,'League Settings'!$I$2)+1))</f>
        <v>2nd</v>
      </c>
      <c r="C199" s="41">
        <f>_xlfn.CEILING.MATH((ROW()-80)/'League Settings'!$I$2)</f>
        <v>12</v>
      </c>
      <c r="D199" s="20"/>
      <c r="E199" s="46" t="str">
        <f>IF((D199)&gt;0,INDEX('Default Rankings'!$B$3:$E$302,'Live Draft'!D199,2) &amp; " " &amp; INDEX('Default Rankings'!$B$3:$E$302,'Live Draft'!D199,3),"")</f>
        <v/>
      </c>
      <c r="F199" s="47" t="str">
        <f>IF((D199)&gt;0,INDEX('Default Rankings'!$B$3:$E$302,'Live Draft'!D199,4),"")</f>
        <v/>
      </c>
    </row>
    <row r="200" spans="2:6" x14ac:dyDescent="0.35">
      <c r="B200" s="12" t="str">
        <f>INDEX('League Settings'!$H$5:$H$18,IF(MOD(C200,2)=0,'League Settings'!$I$2-MOD(ROW()-81,'League Settings'!$I$2),MOD(ROW()-81,'League Settings'!$I$2)+1))</f>
        <v>1st</v>
      </c>
      <c r="C200" s="41">
        <f>_xlfn.CEILING.MATH((ROW()-80)/'League Settings'!$I$2)</f>
        <v>12</v>
      </c>
      <c r="D200" s="20"/>
      <c r="E200" s="46" t="str">
        <f>IF((D200)&gt;0,INDEX('Default Rankings'!$B$3:$E$302,'Live Draft'!D200,2) &amp; " " &amp; INDEX('Default Rankings'!$B$3:$E$302,'Live Draft'!D200,3),"")</f>
        <v/>
      </c>
      <c r="F200" s="47" t="str">
        <f>IF((D200)&gt;0,INDEX('Default Rankings'!$B$3:$E$302,'Live Draft'!D200,4),"")</f>
        <v/>
      </c>
    </row>
    <row r="201" spans="2:6" x14ac:dyDescent="0.35">
      <c r="B201" s="12" t="str">
        <f>INDEX('League Settings'!$H$5:$H$18,IF(MOD(C201,2)=0,'League Settings'!$I$2-MOD(ROW()-81,'League Settings'!$I$2),MOD(ROW()-81,'League Settings'!$I$2)+1))</f>
        <v>1st</v>
      </c>
      <c r="C201" s="41">
        <f>_xlfn.CEILING.MATH((ROW()-80)/'League Settings'!$I$2)</f>
        <v>13</v>
      </c>
      <c r="D201" s="20"/>
      <c r="E201" s="46" t="str">
        <f>IF((D201)&gt;0,INDEX('Default Rankings'!$B$3:$E$302,'Live Draft'!D201,2) &amp; " " &amp; INDEX('Default Rankings'!$B$3:$E$302,'Live Draft'!D201,3),"")</f>
        <v/>
      </c>
      <c r="F201" s="47" t="str">
        <f>IF((D201)&gt;0,INDEX('Default Rankings'!$B$3:$E$302,'Live Draft'!D201,4),"")</f>
        <v/>
      </c>
    </row>
    <row r="202" spans="2:6" x14ac:dyDescent="0.35">
      <c r="B202" s="12" t="str">
        <f>INDEX('League Settings'!$H$5:$H$18,IF(MOD(C202,2)=0,'League Settings'!$I$2-MOD(ROW()-81,'League Settings'!$I$2),MOD(ROW()-81,'League Settings'!$I$2)+1))</f>
        <v>2nd</v>
      </c>
      <c r="C202" s="41">
        <f>_xlfn.CEILING.MATH((ROW()-80)/'League Settings'!$I$2)</f>
        <v>13</v>
      </c>
      <c r="D202" s="20"/>
      <c r="E202" s="46" t="str">
        <f>IF((D202)&gt;0,INDEX('Default Rankings'!$B$3:$E$302,'Live Draft'!D202,2) &amp; " " &amp; INDEX('Default Rankings'!$B$3:$E$302,'Live Draft'!D202,3),"")</f>
        <v/>
      </c>
      <c r="F202" s="47" t="str">
        <f>IF((D202)&gt;0,INDEX('Default Rankings'!$B$3:$E$302,'Live Draft'!D202,4),"")</f>
        <v/>
      </c>
    </row>
    <row r="203" spans="2:6" x14ac:dyDescent="0.35">
      <c r="B203" s="12" t="str">
        <f>INDEX('League Settings'!$H$5:$H$18,IF(MOD(C203,2)=0,'League Settings'!$I$2-MOD(ROW()-81,'League Settings'!$I$2),MOD(ROW()-81,'League Settings'!$I$2)+1))</f>
        <v>3rd</v>
      </c>
      <c r="C203" s="41">
        <f>_xlfn.CEILING.MATH((ROW()-80)/'League Settings'!$I$2)</f>
        <v>13</v>
      </c>
      <c r="D203" s="20"/>
      <c r="E203" s="46" t="str">
        <f>IF((D203)&gt;0,INDEX('Default Rankings'!$B$3:$E$302,'Live Draft'!D203,2) &amp; " " &amp; INDEX('Default Rankings'!$B$3:$E$302,'Live Draft'!D203,3),"")</f>
        <v/>
      </c>
      <c r="F203" s="47" t="str">
        <f>IF((D203)&gt;0,INDEX('Default Rankings'!$B$3:$E$302,'Live Draft'!D203,4),"")</f>
        <v/>
      </c>
    </row>
    <row r="204" spans="2:6" x14ac:dyDescent="0.35">
      <c r="B204" s="12" t="str">
        <f>INDEX('League Settings'!$H$5:$H$18,IF(MOD(C204,2)=0,'League Settings'!$I$2-MOD(ROW()-81,'League Settings'!$I$2),MOD(ROW()-81,'League Settings'!$I$2)+1))</f>
        <v>4th</v>
      </c>
      <c r="C204" s="41">
        <f>_xlfn.CEILING.MATH((ROW()-80)/'League Settings'!$I$2)</f>
        <v>13</v>
      </c>
      <c r="D204" s="20"/>
      <c r="E204" s="46" t="str">
        <f>IF((D204)&gt;0,INDEX('Default Rankings'!$B$3:$E$302,'Live Draft'!D204,2) &amp; " " &amp; INDEX('Default Rankings'!$B$3:$E$302,'Live Draft'!D204,3),"")</f>
        <v/>
      </c>
      <c r="F204" s="47" t="str">
        <f>IF((D204)&gt;0,INDEX('Default Rankings'!$B$3:$E$302,'Live Draft'!D204,4),"")</f>
        <v/>
      </c>
    </row>
    <row r="205" spans="2:6" x14ac:dyDescent="0.35">
      <c r="B205" s="12" t="str">
        <f>INDEX('League Settings'!$H$5:$H$18,IF(MOD(C205,2)=0,'League Settings'!$I$2-MOD(ROW()-81,'League Settings'!$I$2),MOD(ROW()-81,'League Settings'!$I$2)+1))</f>
        <v>5th</v>
      </c>
      <c r="C205" s="41">
        <f>_xlfn.CEILING.MATH((ROW()-80)/'League Settings'!$I$2)</f>
        <v>13</v>
      </c>
      <c r="D205" s="20"/>
      <c r="E205" s="46" t="str">
        <f>IF((D205)&gt;0,INDEX('Default Rankings'!$B$3:$E$302,'Live Draft'!D205,2) &amp; " " &amp; INDEX('Default Rankings'!$B$3:$E$302,'Live Draft'!D205,3),"")</f>
        <v/>
      </c>
      <c r="F205" s="47" t="str">
        <f>IF((D205)&gt;0,INDEX('Default Rankings'!$B$3:$E$302,'Live Draft'!D205,4),"")</f>
        <v/>
      </c>
    </row>
    <row r="206" spans="2:6" x14ac:dyDescent="0.35">
      <c r="B206" s="12" t="str">
        <f>INDEX('League Settings'!$H$5:$H$18,IF(MOD(C206,2)=0,'League Settings'!$I$2-MOD(ROW()-81,'League Settings'!$I$2),MOD(ROW()-81,'League Settings'!$I$2)+1))</f>
        <v>6th</v>
      </c>
      <c r="C206" s="41">
        <f>_xlfn.CEILING.MATH((ROW()-80)/'League Settings'!$I$2)</f>
        <v>13</v>
      </c>
      <c r="D206" s="20"/>
      <c r="E206" s="46" t="str">
        <f>IF((D206)&gt;0,INDEX('Default Rankings'!$B$3:$E$302,'Live Draft'!D206,2) &amp; " " &amp; INDEX('Default Rankings'!$B$3:$E$302,'Live Draft'!D206,3),"")</f>
        <v/>
      </c>
      <c r="F206" s="47" t="str">
        <f>IF((D206)&gt;0,INDEX('Default Rankings'!$B$3:$E$302,'Live Draft'!D206,4),"")</f>
        <v/>
      </c>
    </row>
    <row r="207" spans="2:6" x14ac:dyDescent="0.35">
      <c r="B207" s="12" t="str">
        <f>INDEX('League Settings'!$H$5:$H$18,IF(MOD(C207,2)=0,'League Settings'!$I$2-MOD(ROW()-81,'League Settings'!$I$2),MOD(ROW()-81,'League Settings'!$I$2)+1))</f>
        <v>7th</v>
      </c>
      <c r="C207" s="41">
        <f>_xlfn.CEILING.MATH((ROW()-80)/'League Settings'!$I$2)</f>
        <v>13</v>
      </c>
      <c r="D207" s="20"/>
      <c r="E207" s="46" t="str">
        <f>IF((D207)&gt;0,INDEX('Default Rankings'!$B$3:$E$302,'Live Draft'!D207,2) &amp; " " &amp; INDEX('Default Rankings'!$B$3:$E$302,'Live Draft'!D207,3),"")</f>
        <v/>
      </c>
      <c r="F207" s="47" t="str">
        <f>IF((D207)&gt;0,INDEX('Default Rankings'!$B$3:$E$302,'Live Draft'!D207,4),"")</f>
        <v/>
      </c>
    </row>
    <row r="208" spans="2:6" x14ac:dyDescent="0.35">
      <c r="B208" s="12" t="str">
        <f>INDEX('League Settings'!$H$5:$H$18,IF(MOD(C208,2)=0,'League Settings'!$I$2-MOD(ROW()-81,'League Settings'!$I$2),MOD(ROW()-81,'League Settings'!$I$2)+1))</f>
        <v>8th</v>
      </c>
      <c r="C208" s="41">
        <f>_xlfn.CEILING.MATH((ROW()-80)/'League Settings'!$I$2)</f>
        <v>13</v>
      </c>
      <c r="D208" s="20"/>
      <c r="E208" s="46" t="str">
        <f>IF((D208)&gt;0,INDEX('Default Rankings'!$B$3:$E$302,'Live Draft'!D208,2) &amp; " " &amp; INDEX('Default Rankings'!$B$3:$E$302,'Live Draft'!D208,3),"")</f>
        <v/>
      </c>
      <c r="F208" s="47" t="str">
        <f>IF((D208)&gt;0,INDEX('Default Rankings'!$B$3:$E$302,'Live Draft'!D208,4),"")</f>
        <v/>
      </c>
    </row>
    <row r="209" spans="2:6" x14ac:dyDescent="0.35">
      <c r="B209" s="12" t="str">
        <f>INDEX('League Settings'!$H$5:$H$18,IF(MOD(C209,2)=0,'League Settings'!$I$2-MOD(ROW()-81,'League Settings'!$I$2),MOD(ROW()-81,'League Settings'!$I$2)+1))</f>
        <v>9th</v>
      </c>
      <c r="C209" s="41">
        <f>_xlfn.CEILING.MATH((ROW()-80)/'League Settings'!$I$2)</f>
        <v>13</v>
      </c>
      <c r="D209" s="20"/>
      <c r="E209" s="46" t="str">
        <f>IF((D209)&gt;0,INDEX('Default Rankings'!$B$3:$E$302,'Live Draft'!D209,2) &amp; " " &amp; INDEX('Default Rankings'!$B$3:$E$302,'Live Draft'!D209,3),"")</f>
        <v/>
      </c>
      <c r="F209" s="47" t="str">
        <f>IF((D209)&gt;0,INDEX('Default Rankings'!$B$3:$E$302,'Live Draft'!D209,4),"")</f>
        <v/>
      </c>
    </row>
    <row r="210" spans="2:6" x14ac:dyDescent="0.35">
      <c r="B210" s="12" t="str">
        <f>INDEX('League Settings'!$H$5:$H$18,IF(MOD(C210,2)=0,'League Settings'!$I$2-MOD(ROW()-81,'League Settings'!$I$2),MOD(ROW()-81,'League Settings'!$I$2)+1))</f>
        <v>10th</v>
      </c>
      <c r="C210" s="41">
        <f>_xlfn.CEILING.MATH((ROW()-80)/'League Settings'!$I$2)</f>
        <v>13</v>
      </c>
      <c r="D210" s="20"/>
      <c r="E210" s="46" t="str">
        <f>IF((D210)&gt;0,INDEX('Default Rankings'!$B$3:$E$302,'Live Draft'!D210,2) &amp; " " &amp; INDEX('Default Rankings'!$B$3:$E$302,'Live Draft'!D210,3),"")</f>
        <v/>
      </c>
      <c r="F210" s="47" t="str">
        <f>IF((D210)&gt;0,INDEX('Default Rankings'!$B$3:$E$302,'Live Draft'!D210,4),"")</f>
        <v/>
      </c>
    </row>
    <row r="211" spans="2:6" x14ac:dyDescent="0.35">
      <c r="B211" s="12" t="str">
        <f>INDEX('League Settings'!$H$5:$H$18,IF(MOD(C211,2)=0,'League Settings'!$I$2-MOD(ROW()-81,'League Settings'!$I$2),MOD(ROW()-81,'League Settings'!$I$2)+1))</f>
        <v>10th</v>
      </c>
      <c r="C211" s="41">
        <f>_xlfn.CEILING.MATH((ROW()-80)/'League Settings'!$I$2)</f>
        <v>14</v>
      </c>
      <c r="D211" s="20"/>
      <c r="E211" s="46" t="str">
        <f>IF((D211)&gt;0,INDEX('Default Rankings'!$B$3:$E$302,'Live Draft'!D211,2) &amp; " " &amp; INDEX('Default Rankings'!$B$3:$E$302,'Live Draft'!D211,3),"")</f>
        <v/>
      </c>
      <c r="F211" s="47" t="str">
        <f>IF((D211)&gt;0,INDEX('Default Rankings'!$B$3:$E$302,'Live Draft'!D211,4),"")</f>
        <v/>
      </c>
    </row>
    <row r="212" spans="2:6" x14ac:dyDescent="0.35">
      <c r="B212" s="12" t="str">
        <f>INDEX('League Settings'!$H$5:$H$18,IF(MOD(C212,2)=0,'League Settings'!$I$2-MOD(ROW()-81,'League Settings'!$I$2),MOD(ROW()-81,'League Settings'!$I$2)+1))</f>
        <v>9th</v>
      </c>
      <c r="C212" s="41">
        <f>_xlfn.CEILING.MATH((ROW()-80)/'League Settings'!$I$2)</f>
        <v>14</v>
      </c>
      <c r="D212" s="20"/>
      <c r="E212" s="46" t="str">
        <f>IF((D212)&gt;0,INDEX('Default Rankings'!$B$3:$E$302,'Live Draft'!D212,2) &amp; " " &amp; INDEX('Default Rankings'!$B$3:$E$302,'Live Draft'!D212,3),"")</f>
        <v/>
      </c>
      <c r="F212" s="47" t="str">
        <f>IF((D212)&gt;0,INDEX('Default Rankings'!$B$3:$E$302,'Live Draft'!D212,4),"")</f>
        <v/>
      </c>
    </row>
    <row r="213" spans="2:6" x14ac:dyDescent="0.35">
      <c r="B213" s="12" t="str">
        <f>INDEX('League Settings'!$H$5:$H$18,IF(MOD(C213,2)=0,'League Settings'!$I$2-MOD(ROW()-81,'League Settings'!$I$2),MOD(ROW()-81,'League Settings'!$I$2)+1))</f>
        <v>8th</v>
      </c>
      <c r="C213" s="41">
        <f>_xlfn.CEILING.MATH((ROW()-80)/'League Settings'!$I$2)</f>
        <v>14</v>
      </c>
      <c r="D213" s="20"/>
      <c r="E213" s="46" t="str">
        <f>IF((D213)&gt;0,INDEX('Default Rankings'!$B$3:$E$302,'Live Draft'!D213,2) &amp; " " &amp; INDEX('Default Rankings'!$B$3:$E$302,'Live Draft'!D213,3),"")</f>
        <v/>
      </c>
      <c r="F213" s="47" t="str">
        <f>IF((D213)&gt;0,INDEX('Default Rankings'!$B$3:$E$302,'Live Draft'!D213,4),"")</f>
        <v/>
      </c>
    </row>
    <row r="214" spans="2:6" x14ac:dyDescent="0.35">
      <c r="B214" s="12" t="str">
        <f>INDEX('League Settings'!$H$5:$H$18,IF(MOD(C214,2)=0,'League Settings'!$I$2-MOD(ROW()-81,'League Settings'!$I$2),MOD(ROW()-81,'League Settings'!$I$2)+1))</f>
        <v>7th</v>
      </c>
      <c r="C214" s="41">
        <f>_xlfn.CEILING.MATH((ROW()-80)/'League Settings'!$I$2)</f>
        <v>14</v>
      </c>
      <c r="D214" s="20"/>
      <c r="E214" s="46" t="str">
        <f>IF((D214)&gt;0,INDEX('Default Rankings'!$B$3:$E$302,'Live Draft'!D214,2) &amp; " " &amp; INDEX('Default Rankings'!$B$3:$E$302,'Live Draft'!D214,3),"")</f>
        <v/>
      </c>
      <c r="F214" s="47" t="str">
        <f>IF((D214)&gt;0,INDEX('Default Rankings'!$B$3:$E$302,'Live Draft'!D214,4),"")</f>
        <v/>
      </c>
    </row>
    <row r="215" spans="2:6" x14ac:dyDescent="0.35">
      <c r="B215" s="12" t="str">
        <f>INDEX('League Settings'!$H$5:$H$18,IF(MOD(C215,2)=0,'League Settings'!$I$2-MOD(ROW()-81,'League Settings'!$I$2),MOD(ROW()-81,'League Settings'!$I$2)+1))</f>
        <v>6th</v>
      </c>
      <c r="C215" s="41">
        <f>_xlfn.CEILING.MATH((ROW()-80)/'League Settings'!$I$2)</f>
        <v>14</v>
      </c>
      <c r="D215" s="20"/>
      <c r="E215" s="46" t="str">
        <f>IF((D215)&gt;0,INDEX('Default Rankings'!$B$3:$E$302,'Live Draft'!D215,2) &amp; " " &amp; INDEX('Default Rankings'!$B$3:$E$302,'Live Draft'!D215,3),"")</f>
        <v/>
      </c>
      <c r="F215" s="47" t="str">
        <f>IF((D215)&gt;0,INDEX('Default Rankings'!$B$3:$E$302,'Live Draft'!D215,4),"")</f>
        <v/>
      </c>
    </row>
    <row r="216" spans="2:6" x14ac:dyDescent="0.35">
      <c r="B216" s="12" t="str">
        <f>INDEX('League Settings'!$H$5:$H$18,IF(MOD(C216,2)=0,'League Settings'!$I$2-MOD(ROW()-81,'League Settings'!$I$2),MOD(ROW()-81,'League Settings'!$I$2)+1))</f>
        <v>5th</v>
      </c>
      <c r="C216" s="41">
        <f>_xlfn.CEILING.MATH((ROW()-80)/'League Settings'!$I$2)</f>
        <v>14</v>
      </c>
      <c r="D216" s="20"/>
      <c r="E216" s="46" t="str">
        <f>IF((D216)&gt;0,INDEX('Default Rankings'!$B$3:$E$302,'Live Draft'!D216,2) &amp; " " &amp; INDEX('Default Rankings'!$B$3:$E$302,'Live Draft'!D216,3),"")</f>
        <v/>
      </c>
      <c r="F216" s="47" t="str">
        <f>IF((D216)&gt;0,INDEX('Default Rankings'!$B$3:$E$302,'Live Draft'!D216,4),"")</f>
        <v/>
      </c>
    </row>
    <row r="217" spans="2:6" x14ac:dyDescent="0.35">
      <c r="B217" s="12" t="str">
        <f>INDEX('League Settings'!$H$5:$H$18,IF(MOD(C217,2)=0,'League Settings'!$I$2-MOD(ROW()-81,'League Settings'!$I$2),MOD(ROW()-81,'League Settings'!$I$2)+1))</f>
        <v>4th</v>
      </c>
      <c r="C217" s="41">
        <f>_xlfn.CEILING.MATH((ROW()-80)/'League Settings'!$I$2)</f>
        <v>14</v>
      </c>
      <c r="D217" s="20"/>
      <c r="E217" s="46" t="str">
        <f>IF((D217)&gt;0,INDEX('Default Rankings'!$B$3:$E$302,'Live Draft'!D217,2) &amp; " " &amp; INDEX('Default Rankings'!$B$3:$E$302,'Live Draft'!D217,3),"")</f>
        <v/>
      </c>
      <c r="F217" s="47" t="str">
        <f>IF((D217)&gt;0,INDEX('Default Rankings'!$B$3:$E$302,'Live Draft'!D217,4),"")</f>
        <v/>
      </c>
    </row>
    <row r="218" spans="2:6" x14ac:dyDescent="0.35">
      <c r="B218" s="12" t="str">
        <f>INDEX('League Settings'!$H$5:$H$18,IF(MOD(C218,2)=0,'League Settings'!$I$2-MOD(ROW()-81,'League Settings'!$I$2),MOD(ROW()-81,'League Settings'!$I$2)+1))</f>
        <v>3rd</v>
      </c>
      <c r="C218" s="41">
        <f>_xlfn.CEILING.MATH((ROW()-80)/'League Settings'!$I$2)</f>
        <v>14</v>
      </c>
      <c r="D218" s="20"/>
      <c r="E218" s="46" t="str">
        <f>IF((D218)&gt;0,INDEX('Default Rankings'!$B$3:$E$302,'Live Draft'!D218,2) &amp; " " &amp; INDEX('Default Rankings'!$B$3:$E$302,'Live Draft'!D218,3),"")</f>
        <v/>
      </c>
      <c r="F218" s="47" t="str">
        <f>IF((D218)&gt;0,INDEX('Default Rankings'!$B$3:$E$302,'Live Draft'!D218,4),"")</f>
        <v/>
      </c>
    </row>
    <row r="219" spans="2:6" x14ac:dyDescent="0.35">
      <c r="B219" s="12" t="str">
        <f>INDEX('League Settings'!$H$5:$H$18,IF(MOD(C219,2)=0,'League Settings'!$I$2-MOD(ROW()-81,'League Settings'!$I$2),MOD(ROW()-81,'League Settings'!$I$2)+1))</f>
        <v>2nd</v>
      </c>
      <c r="C219" s="41">
        <f>_xlfn.CEILING.MATH((ROW()-80)/'League Settings'!$I$2)</f>
        <v>14</v>
      </c>
      <c r="D219" s="20"/>
      <c r="E219" s="46" t="str">
        <f>IF((D219)&gt;0,INDEX('Default Rankings'!$B$3:$E$302,'Live Draft'!D219,2) &amp; " " &amp; INDEX('Default Rankings'!$B$3:$E$302,'Live Draft'!D219,3),"")</f>
        <v/>
      </c>
      <c r="F219" s="47" t="str">
        <f>IF((D219)&gt;0,INDEX('Default Rankings'!$B$3:$E$302,'Live Draft'!D219,4),"")</f>
        <v/>
      </c>
    </row>
    <row r="220" spans="2:6" x14ac:dyDescent="0.35">
      <c r="B220" s="12" t="str">
        <f>INDEX('League Settings'!$H$5:$H$18,IF(MOD(C220,2)=0,'League Settings'!$I$2-MOD(ROW()-81,'League Settings'!$I$2),MOD(ROW()-81,'League Settings'!$I$2)+1))</f>
        <v>1st</v>
      </c>
      <c r="C220" s="41">
        <f>_xlfn.CEILING.MATH((ROW()-80)/'League Settings'!$I$2)</f>
        <v>14</v>
      </c>
      <c r="D220" s="20"/>
      <c r="E220" s="46" t="str">
        <f>IF((D220)&gt;0,INDEX('Default Rankings'!$B$3:$E$302,'Live Draft'!D220,2) &amp; " " &amp; INDEX('Default Rankings'!$B$3:$E$302,'Live Draft'!D220,3),"")</f>
        <v/>
      </c>
      <c r="F220" s="47" t="str">
        <f>IF((D220)&gt;0,INDEX('Default Rankings'!$B$3:$E$302,'Live Draft'!D220,4),"")</f>
        <v/>
      </c>
    </row>
    <row r="221" spans="2:6" x14ac:dyDescent="0.35">
      <c r="B221" s="12" t="str">
        <f>INDEX('League Settings'!$H$5:$H$18,IF(MOD(C221,2)=0,'League Settings'!$I$2-MOD(ROW()-81,'League Settings'!$I$2),MOD(ROW()-81,'League Settings'!$I$2)+1))</f>
        <v>1st</v>
      </c>
      <c r="C221" s="41">
        <f>_xlfn.CEILING.MATH((ROW()-80)/'League Settings'!$I$2)</f>
        <v>15</v>
      </c>
      <c r="D221" s="20"/>
      <c r="E221" s="46" t="str">
        <f>IF((D221)&gt;0,INDEX('Default Rankings'!$B$3:$E$302,'Live Draft'!D221,2) &amp; " " &amp; INDEX('Default Rankings'!$B$3:$E$302,'Live Draft'!D221,3),"")</f>
        <v/>
      </c>
      <c r="F221" s="47" t="str">
        <f>IF((D221)&gt;0,INDEX('Default Rankings'!$B$3:$E$302,'Live Draft'!D221,4),"")</f>
        <v/>
      </c>
    </row>
    <row r="222" spans="2:6" x14ac:dyDescent="0.35">
      <c r="B222" s="12" t="str">
        <f>INDEX('League Settings'!$H$5:$H$18,IF(MOD(C222,2)=0,'League Settings'!$I$2-MOD(ROW()-81,'League Settings'!$I$2),MOD(ROW()-81,'League Settings'!$I$2)+1))</f>
        <v>2nd</v>
      </c>
      <c r="C222" s="41">
        <f>_xlfn.CEILING.MATH((ROW()-80)/'League Settings'!$I$2)</f>
        <v>15</v>
      </c>
      <c r="D222" s="20"/>
      <c r="E222" s="46" t="str">
        <f>IF((D222)&gt;0,INDEX('Default Rankings'!$B$3:$E$302,'Live Draft'!D222,2) &amp; " " &amp; INDEX('Default Rankings'!$B$3:$E$302,'Live Draft'!D222,3),"")</f>
        <v/>
      </c>
      <c r="F222" s="47" t="str">
        <f>IF((D222)&gt;0,INDEX('Default Rankings'!$B$3:$E$302,'Live Draft'!D222,4),"")</f>
        <v/>
      </c>
    </row>
    <row r="223" spans="2:6" x14ac:dyDescent="0.35">
      <c r="B223" s="12" t="str">
        <f>INDEX('League Settings'!$H$5:$H$18,IF(MOD(C223,2)=0,'League Settings'!$I$2-MOD(ROW()-81,'League Settings'!$I$2),MOD(ROW()-81,'League Settings'!$I$2)+1))</f>
        <v>3rd</v>
      </c>
      <c r="C223" s="41">
        <f>_xlfn.CEILING.MATH((ROW()-80)/'League Settings'!$I$2)</f>
        <v>15</v>
      </c>
      <c r="D223" s="20"/>
      <c r="E223" s="46" t="str">
        <f>IF((D223)&gt;0,INDEX('Default Rankings'!$B$3:$E$302,'Live Draft'!D223,2) &amp; " " &amp; INDEX('Default Rankings'!$B$3:$E$302,'Live Draft'!D223,3),"")</f>
        <v/>
      </c>
      <c r="F223" s="47" t="str">
        <f>IF((D223)&gt;0,INDEX('Default Rankings'!$B$3:$E$302,'Live Draft'!D223,4),"")</f>
        <v/>
      </c>
    </row>
    <row r="224" spans="2:6" x14ac:dyDescent="0.35">
      <c r="B224" s="12" t="str">
        <f>INDEX('League Settings'!$H$5:$H$18,IF(MOD(C224,2)=0,'League Settings'!$I$2-MOD(ROW()-81,'League Settings'!$I$2),MOD(ROW()-81,'League Settings'!$I$2)+1))</f>
        <v>4th</v>
      </c>
      <c r="C224" s="41">
        <f>_xlfn.CEILING.MATH((ROW()-80)/'League Settings'!$I$2)</f>
        <v>15</v>
      </c>
      <c r="D224" s="20"/>
      <c r="E224" s="46" t="str">
        <f>IF((D224)&gt;0,INDEX('Default Rankings'!$B$3:$E$302,'Live Draft'!D224,2) &amp; " " &amp; INDEX('Default Rankings'!$B$3:$E$302,'Live Draft'!D224,3),"")</f>
        <v/>
      </c>
      <c r="F224" s="47" t="str">
        <f>IF((D224)&gt;0,INDEX('Default Rankings'!$B$3:$E$302,'Live Draft'!D224,4),"")</f>
        <v/>
      </c>
    </row>
    <row r="225" spans="2:6" x14ac:dyDescent="0.35">
      <c r="B225" s="12" t="str">
        <f>INDEX('League Settings'!$H$5:$H$18,IF(MOD(C225,2)=0,'League Settings'!$I$2-MOD(ROW()-81,'League Settings'!$I$2),MOD(ROW()-81,'League Settings'!$I$2)+1))</f>
        <v>5th</v>
      </c>
      <c r="C225" s="41">
        <f>_xlfn.CEILING.MATH((ROW()-80)/'League Settings'!$I$2)</f>
        <v>15</v>
      </c>
      <c r="D225" s="20"/>
      <c r="E225" s="46" t="str">
        <f>IF((D225)&gt;0,INDEX('Default Rankings'!$B$3:$E$302,'Live Draft'!D225,2) &amp; " " &amp; INDEX('Default Rankings'!$B$3:$E$302,'Live Draft'!D225,3),"")</f>
        <v/>
      </c>
      <c r="F225" s="47" t="str">
        <f>IF((D225)&gt;0,INDEX('Default Rankings'!$B$3:$E$302,'Live Draft'!D225,4),"")</f>
        <v/>
      </c>
    </row>
    <row r="226" spans="2:6" x14ac:dyDescent="0.35">
      <c r="B226" s="12" t="str">
        <f>INDEX('League Settings'!$H$5:$H$18,IF(MOD(C226,2)=0,'League Settings'!$I$2-MOD(ROW()-81,'League Settings'!$I$2),MOD(ROW()-81,'League Settings'!$I$2)+1))</f>
        <v>6th</v>
      </c>
      <c r="C226" s="41">
        <f>_xlfn.CEILING.MATH((ROW()-80)/'League Settings'!$I$2)</f>
        <v>15</v>
      </c>
      <c r="D226" s="20"/>
      <c r="E226" s="46" t="str">
        <f>IF((D226)&gt;0,INDEX('Default Rankings'!$B$3:$E$302,'Live Draft'!D226,2) &amp; " " &amp; INDEX('Default Rankings'!$B$3:$E$302,'Live Draft'!D226,3),"")</f>
        <v/>
      </c>
      <c r="F226" s="47" t="str">
        <f>IF((D226)&gt;0,INDEX('Default Rankings'!$B$3:$E$302,'Live Draft'!D226,4),"")</f>
        <v/>
      </c>
    </row>
    <row r="227" spans="2:6" x14ac:dyDescent="0.35">
      <c r="B227" s="12" t="str">
        <f>INDEX('League Settings'!$H$5:$H$18,IF(MOD(C227,2)=0,'League Settings'!$I$2-MOD(ROW()-81,'League Settings'!$I$2),MOD(ROW()-81,'League Settings'!$I$2)+1))</f>
        <v>7th</v>
      </c>
      <c r="C227" s="41">
        <f>_xlfn.CEILING.MATH((ROW()-80)/'League Settings'!$I$2)</f>
        <v>15</v>
      </c>
      <c r="D227" s="20"/>
      <c r="E227" s="46" t="str">
        <f>IF((D227)&gt;0,INDEX('Default Rankings'!$B$3:$E$302,'Live Draft'!D227,2) &amp; " " &amp; INDEX('Default Rankings'!$B$3:$E$302,'Live Draft'!D227,3),"")</f>
        <v/>
      </c>
      <c r="F227" s="47" t="str">
        <f>IF((D227)&gt;0,INDEX('Default Rankings'!$B$3:$E$302,'Live Draft'!D227,4),"")</f>
        <v/>
      </c>
    </row>
    <row r="228" spans="2:6" x14ac:dyDescent="0.35">
      <c r="B228" s="12" t="str">
        <f>INDEX('League Settings'!$H$5:$H$18,IF(MOD(C228,2)=0,'League Settings'!$I$2-MOD(ROW()-81,'League Settings'!$I$2),MOD(ROW()-81,'League Settings'!$I$2)+1))</f>
        <v>8th</v>
      </c>
      <c r="C228" s="41">
        <f>_xlfn.CEILING.MATH((ROW()-80)/'League Settings'!$I$2)</f>
        <v>15</v>
      </c>
      <c r="D228" s="20"/>
      <c r="E228" s="46" t="str">
        <f>IF((D228)&gt;0,INDEX('Default Rankings'!$B$3:$E$302,'Live Draft'!D228,2) &amp; " " &amp; INDEX('Default Rankings'!$B$3:$E$302,'Live Draft'!D228,3),"")</f>
        <v/>
      </c>
      <c r="F228" s="47" t="str">
        <f>IF((D228)&gt;0,INDEX('Default Rankings'!$B$3:$E$302,'Live Draft'!D228,4),"")</f>
        <v/>
      </c>
    </row>
    <row r="229" spans="2:6" x14ac:dyDescent="0.35">
      <c r="B229" s="12" t="str">
        <f>INDEX('League Settings'!$H$5:$H$18,IF(MOD(C229,2)=0,'League Settings'!$I$2-MOD(ROW()-81,'League Settings'!$I$2),MOD(ROW()-81,'League Settings'!$I$2)+1))</f>
        <v>9th</v>
      </c>
      <c r="C229" s="41">
        <f>_xlfn.CEILING.MATH((ROW()-80)/'League Settings'!$I$2)</f>
        <v>15</v>
      </c>
      <c r="D229" s="20"/>
      <c r="E229" s="46" t="str">
        <f>IF((D229)&gt;0,INDEX('Default Rankings'!$B$3:$E$302,'Live Draft'!D229,2) &amp; " " &amp; INDEX('Default Rankings'!$B$3:$E$302,'Live Draft'!D229,3),"")</f>
        <v/>
      </c>
      <c r="F229" s="47" t="str">
        <f>IF((D229)&gt;0,INDEX('Default Rankings'!$B$3:$E$302,'Live Draft'!D229,4),"")</f>
        <v/>
      </c>
    </row>
    <row r="230" spans="2:6" x14ac:dyDescent="0.35">
      <c r="B230" s="12" t="str">
        <f>INDEX('League Settings'!$H$5:$H$18,IF(MOD(C230,2)=0,'League Settings'!$I$2-MOD(ROW()-81,'League Settings'!$I$2),MOD(ROW()-81,'League Settings'!$I$2)+1))</f>
        <v>10th</v>
      </c>
      <c r="C230" s="41">
        <f>_xlfn.CEILING.MATH((ROW()-80)/'League Settings'!$I$2)</f>
        <v>15</v>
      </c>
      <c r="D230" s="20"/>
      <c r="E230" s="46" t="str">
        <f>IF((D230)&gt;0,INDEX('Default Rankings'!$B$3:$E$302,'Live Draft'!D230,2) &amp; " " &amp; INDEX('Default Rankings'!$B$3:$E$302,'Live Draft'!D230,3),"")</f>
        <v/>
      </c>
      <c r="F230" s="47" t="str">
        <f>IF((D230)&gt;0,INDEX('Default Rankings'!$B$3:$E$302,'Live Draft'!D230,4),"")</f>
        <v/>
      </c>
    </row>
    <row r="231" spans="2:6" x14ac:dyDescent="0.35">
      <c r="B231" s="12" t="str">
        <f>INDEX('League Settings'!$H$5:$H$18,IF(MOD(C231,2)=0,'League Settings'!$I$2-MOD(ROW()-81,'League Settings'!$I$2),MOD(ROW()-81,'League Settings'!$I$2)+1))</f>
        <v>10th</v>
      </c>
      <c r="C231" s="41">
        <f>_xlfn.CEILING.MATH((ROW()-80)/'League Settings'!$I$2)</f>
        <v>16</v>
      </c>
      <c r="D231" s="20"/>
      <c r="E231" s="46" t="str">
        <f>IF((D231)&gt;0,INDEX('Default Rankings'!$B$3:$E$302,'Live Draft'!D231,2) &amp; " " &amp; INDEX('Default Rankings'!$B$3:$E$302,'Live Draft'!D231,3),"")</f>
        <v/>
      </c>
      <c r="F231" s="47" t="str">
        <f>IF((D231)&gt;0,INDEX('Default Rankings'!$B$3:$E$302,'Live Draft'!D231,4),"")</f>
        <v/>
      </c>
    </row>
    <row r="232" spans="2:6" x14ac:dyDescent="0.35">
      <c r="B232" s="12" t="str">
        <f>INDEX('League Settings'!$H$5:$H$18,IF(MOD(C232,2)=0,'League Settings'!$I$2-MOD(ROW()-81,'League Settings'!$I$2),MOD(ROW()-81,'League Settings'!$I$2)+1))</f>
        <v>9th</v>
      </c>
      <c r="C232" s="41">
        <f>_xlfn.CEILING.MATH((ROW()-80)/'League Settings'!$I$2)</f>
        <v>16</v>
      </c>
      <c r="D232" s="20"/>
      <c r="E232" s="46" t="str">
        <f>IF((D232)&gt;0,INDEX('Default Rankings'!$B$3:$E$302,'Live Draft'!D232,2) &amp; " " &amp; INDEX('Default Rankings'!$B$3:$E$302,'Live Draft'!D232,3),"")</f>
        <v/>
      </c>
      <c r="F232" s="47" t="str">
        <f>IF((D232)&gt;0,INDEX('Default Rankings'!$B$3:$E$302,'Live Draft'!D232,4),"")</f>
        <v/>
      </c>
    </row>
    <row r="233" spans="2:6" x14ac:dyDescent="0.35">
      <c r="B233" s="12" t="str">
        <f>INDEX('League Settings'!$H$5:$H$18,IF(MOD(C233,2)=0,'League Settings'!$I$2-MOD(ROW()-81,'League Settings'!$I$2),MOD(ROW()-81,'League Settings'!$I$2)+1))</f>
        <v>8th</v>
      </c>
      <c r="C233" s="41">
        <f>_xlfn.CEILING.MATH((ROW()-80)/'League Settings'!$I$2)</f>
        <v>16</v>
      </c>
      <c r="D233" s="20"/>
      <c r="E233" s="46" t="str">
        <f>IF((D233)&gt;0,INDEX('Default Rankings'!$B$3:$E$302,'Live Draft'!D233,2) &amp; " " &amp; INDEX('Default Rankings'!$B$3:$E$302,'Live Draft'!D233,3),"")</f>
        <v/>
      </c>
      <c r="F233" s="47" t="str">
        <f>IF((D233)&gt;0,INDEX('Default Rankings'!$B$3:$E$302,'Live Draft'!D233,4),"")</f>
        <v/>
      </c>
    </row>
    <row r="234" spans="2:6" x14ac:dyDescent="0.35">
      <c r="B234" s="12" t="str">
        <f>INDEX('League Settings'!$H$5:$H$18,IF(MOD(C234,2)=0,'League Settings'!$I$2-MOD(ROW()-81,'League Settings'!$I$2),MOD(ROW()-81,'League Settings'!$I$2)+1))</f>
        <v>7th</v>
      </c>
      <c r="C234" s="41">
        <f>_xlfn.CEILING.MATH((ROW()-80)/'League Settings'!$I$2)</f>
        <v>16</v>
      </c>
      <c r="D234" s="20"/>
      <c r="E234" s="46" t="str">
        <f>IF((D234)&gt;0,INDEX('Default Rankings'!$B$3:$E$302,'Live Draft'!D234,2) &amp; " " &amp; INDEX('Default Rankings'!$B$3:$E$302,'Live Draft'!D234,3),"")</f>
        <v/>
      </c>
      <c r="F234" s="47" t="str">
        <f>IF((D234)&gt;0,INDEX('Default Rankings'!$B$3:$E$302,'Live Draft'!D234,4),"")</f>
        <v/>
      </c>
    </row>
    <row r="235" spans="2:6" x14ac:dyDescent="0.35">
      <c r="B235" s="12" t="str">
        <f>INDEX('League Settings'!$H$5:$H$18,IF(MOD(C235,2)=0,'League Settings'!$I$2-MOD(ROW()-81,'League Settings'!$I$2),MOD(ROW()-81,'League Settings'!$I$2)+1))</f>
        <v>6th</v>
      </c>
      <c r="C235" s="41">
        <f>_xlfn.CEILING.MATH((ROW()-80)/'League Settings'!$I$2)</f>
        <v>16</v>
      </c>
      <c r="D235" s="20"/>
      <c r="E235" s="46" t="str">
        <f>IF((D235)&gt;0,INDEX('Default Rankings'!$B$3:$E$302,'Live Draft'!D235,2) &amp; " " &amp; INDEX('Default Rankings'!$B$3:$E$302,'Live Draft'!D235,3),"")</f>
        <v/>
      </c>
      <c r="F235" s="47" t="str">
        <f>IF((D235)&gt;0,INDEX('Default Rankings'!$B$3:$E$302,'Live Draft'!D235,4),"")</f>
        <v/>
      </c>
    </row>
    <row r="236" spans="2:6" x14ac:dyDescent="0.35">
      <c r="B236" s="12" t="str">
        <f>INDEX('League Settings'!$H$5:$H$18,IF(MOD(C236,2)=0,'League Settings'!$I$2-MOD(ROW()-81,'League Settings'!$I$2),MOD(ROW()-81,'League Settings'!$I$2)+1))</f>
        <v>5th</v>
      </c>
      <c r="C236" s="41">
        <f>_xlfn.CEILING.MATH((ROW()-80)/'League Settings'!$I$2)</f>
        <v>16</v>
      </c>
      <c r="D236" s="20"/>
      <c r="E236" s="46" t="str">
        <f>IF((D236)&gt;0,INDEX('Default Rankings'!$B$3:$E$302,'Live Draft'!D236,2) &amp; " " &amp; INDEX('Default Rankings'!$B$3:$E$302,'Live Draft'!D236,3),"")</f>
        <v/>
      </c>
      <c r="F236" s="47" t="str">
        <f>IF((D236)&gt;0,INDEX('Default Rankings'!$B$3:$E$302,'Live Draft'!D236,4),"")</f>
        <v/>
      </c>
    </row>
    <row r="237" spans="2:6" x14ac:dyDescent="0.35">
      <c r="B237" s="12" t="str">
        <f>INDEX('League Settings'!$H$5:$H$18,IF(MOD(C237,2)=0,'League Settings'!$I$2-MOD(ROW()-81,'League Settings'!$I$2),MOD(ROW()-81,'League Settings'!$I$2)+1))</f>
        <v>4th</v>
      </c>
      <c r="C237" s="41">
        <f>_xlfn.CEILING.MATH((ROW()-80)/'League Settings'!$I$2)</f>
        <v>16</v>
      </c>
      <c r="D237" s="20"/>
      <c r="E237" s="46" t="str">
        <f>IF((D237)&gt;0,INDEX('Default Rankings'!$B$3:$E$302,'Live Draft'!D237,2) &amp; " " &amp; INDEX('Default Rankings'!$B$3:$E$302,'Live Draft'!D237,3),"")</f>
        <v/>
      </c>
      <c r="F237" s="47" t="str">
        <f>IF((D237)&gt;0,INDEX('Default Rankings'!$B$3:$E$302,'Live Draft'!D237,4),"")</f>
        <v/>
      </c>
    </row>
    <row r="238" spans="2:6" x14ac:dyDescent="0.35">
      <c r="B238" s="12" t="str">
        <f>INDEX('League Settings'!$H$5:$H$18,IF(MOD(C238,2)=0,'League Settings'!$I$2-MOD(ROW()-81,'League Settings'!$I$2),MOD(ROW()-81,'League Settings'!$I$2)+1))</f>
        <v>3rd</v>
      </c>
      <c r="C238" s="41">
        <f>_xlfn.CEILING.MATH((ROW()-80)/'League Settings'!$I$2)</f>
        <v>16</v>
      </c>
      <c r="D238" s="20"/>
      <c r="E238" s="46" t="str">
        <f>IF((D238)&gt;0,INDEX('Default Rankings'!$B$3:$E$302,'Live Draft'!D238,2) &amp; " " &amp; INDEX('Default Rankings'!$B$3:$E$302,'Live Draft'!D238,3),"")</f>
        <v/>
      </c>
      <c r="F238" s="47" t="str">
        <f>IF((D238)&gt;0,INDEX('Default Rankings'!$B$3:$E$302,'Live Draft'!D238,4),"")</f>
        <v/>
      </c>
    </row>
    <row r="239" spans="2:6" x14ac:dyDescent="0.35">
      <c r="B239" s="12" t="str">
        <f>INDEX('League Settings'!$H$5:$H$18,IF(MOD(C239,2)=0,'League Settings'!$I$2-MOD(ROW()-81,'League Settings'!$I$2),MOD(ROW()-81,'League Settings'!$I$2)+1))</f>
        <v>2nd</v>
      </c>
      <c r="C239" s="41">
        <f>_xlfn.CEILING.MATH((ROW()-80)/'League Settings'!$I$2)</f>
        <v>16</v>
      </c>
      <c r="D239" s="20"/>
      <c r="E239" s="46" t="str">
        <f>IF((D239)&gt;0,INDEX('Default Rankings'!$B$3:$E$302,'Live Draft'!D239,2) &amp; " " &amp; INDEX('Default Rankings'!$B$3:$E$302,'Live Draft'!D239,3),"")</f>
        <v/>
      </c>
      <c r="F239" s="47" t="str">
        <f>IF((D239)&gt;0,INDEX('Default Rankings'!$B$3:$E$302,'Live Draft'!D239,4),"")</f>
        <v/>
      </c>
    </row>
    <row r="240" spans="2:6" x14ac:dyDescent="0.35">
      <c r="B240" s="12" t="str">
        <f>INDEX('League Settings'!$H$5:$H$18,IF(MOD(C240,2)=0,'League Settings'!$I$2-MOD(ROW()-81,'League Settings'!$I$2),MOD(ROW()-81,'League Settings'!$I$2)+1))</f>
        <v>1st</v>
      </c>
      <c r="C240" s="41">
        <f>_xlfn.CEILING.MATH((ROW()-80)/'League Settings'!$I$2)</f>
        <v>16</v>
      </c>
      <c r="D240" s="20"/>
      <c r="E240" s="46" t="str">
        <f>IF((D240)&gt;0,INDEX('Default Rankings'!$B$3:$E$302,'Live Draft'!D240,2) &amp; " " &amp; INDEX('Default Rankings'!$B$3:$E$302,'Live Draft'!D240,3),"")</f>
        <v/>
      </c>
      <c r="F240" s="47" t="str">
        <f>IF((D240)&gt;0,INDEX('Default Rankings'!$B$3:$E$302,'Live Draft'!D240,4),"")</f>
        <v/>
      </c>
    </row>
    <row r="241" spans="2:6" x14ac:dyDescent="0.35">
      <c r="B241" s="12" t="str">
        <f>INDEX('League Settings'!$H$5:$H$18,IF(MOD(C241,2)=0,'League Settings'!$I$2-MOD(ROW()-81,'League Settings'!$I$2),MOD(ROW()-81,'League Settings'!$I$2)+1))</f>
        <v>1st</v>
      </c>
      <c r="C241" s="41">
        <f>_xlfn.CEILING.MATH((ROW()-80)/'League Settings'!$I$2)</f>
        <v>17</v>
      </c>
      <c r="D241" s="20"/>
      <c r="E241" s="46" t="str">
        <f>IF((D241)&gt;0,INDEX('Default Rankings'!$B$3:$E$302,'Live Draft'!D241,2) &amp; " " &amp; INDEX('Default Rankings'!$B$3:$E$302,'Live Draft'!D241,3),"")</f>
        <v/>
      </c>
      <c r="F241" s="47" t="str">
        <f>IF((D241)&gt;0,INDEX('Default Rankings'!$B$3:$E$302,'Live Draft'!D241,4),"")</f>
        <v/>
      </c>
    </row>
    <row r="242" spans="2:6" x14ac:dyDescent="0.35">
      <c r="B242" s="12" t="str">
        <f>INDEX('League Settings'!$H$5:$H$18,IF(MOD(C242,2)=0,'League Settings'!$I$2-MOD(ROW()-81,'League Settings'!$I$2),MOD(ROW()-81,'League Settings'!$I$2)+1))</f>
        <v>2nd</v>
      </c>
      <c r="C242" s="41">
        <f>_xlfn.CEILING.MATH((ROW()-80)/'League Settings'!$I$2)</f>
        <v>17</v>
      </c>
      <c r="D242" s="20"/>
      <c r="E242" s="46" t="str">
        <f>IF((D242)&gt;0,INDEX('Default Rankings'!$B$3:$E$302,'Live Draft'!D242,2) &amp; " " &amp; INDEX('Default Rankings'!$B$3:$E$302,'Live Draft'!D242,3),"")</f>
        <v/>
      </c>
      <c r="F242" s="47" t="str">
        <f>IF((D242)&gt;0,INDEX('Default Rankings'!$B$3:$E$302,'Live Draft'!D242,4),"")</f>
        <v/>
      </c>
    </row>
    <row r="243" spans="2:6" x14ac:dyDescent="0.35">
      <c r="B243" s="12" t="str">
        <f>INDEX('League Settings'!$H$5:$H$18,IF(MOD(C243,2)=0,'League Settings'!$I$2-MOD(ROW()-81,'League Settings'!$I$2),MOD(ROW()-81,'League Settings'!$I$2)+1))</f>
        <v>3rd</v>
      </c>
      <c r="C243" s="41">
        <f>_xlfn.CEILING.MATH((ROW()-80)/'League Settings'!$I$2)</f>
        <v>17</v>
      </c>
      <c r="D243" s="20"/>
      <c r="E243" s="46" t="str">
        <f>IF((D243)&gt;0,INDEX('Default Rankings'!$B$3:$E$302,'Live Draft'!D243,2) &amp; " " &amp; INDEX('Default Rankings'!$B$3:$E$302,'Live Draft'!D243,3),"")</f>
        <v/>
      </c>
      <c r="F243" s="47" t="str">
        <f>IF((D243)&gt;0,INDEX('Default Rankings'!$B$3:$E$302,'Live Draft'!D243,4),"")</f>
        <v/>
      </c>
    </row>
    <row r="244" spans="2:6" x14ac:dyDescent="0.35">
      <c r="B244" s="12" t="str">
        <f>INDEX('League Settings'!$H$5:$H$18,IF(MOD(C244,2)=0,'League Settings'!$I$2-MOD(ROW()-81,'League Settings'!$I$2),MOD(ROW()-81,'League Settings'!$I$2)+1))</f>
        <v>4th</v>
      </c>
      <c r="C244" s="41">
        <f>_xlfn.CEILING.MATH((ROW()-80)/'League Settings'!$I$2)</f>
        <v>17</v>
      </c>
      <c r="D244" s="20"/>
      <c r="E244" s="46" t="str">
        <f>IF((D244)&gt;0,INDEX('Default Rankings'!$B$3:$E$302,'Live Draft'!D244,2) &amp; " " &amp; INDEX('Default Rankings'!$B$3:$E$302,'Live Draft'!D244,3),"")</f>
        <v/>
      </c>
      <c r="F244" s="47" t="str">
        <f>IF((D244)&gt;0,INDEX('Default Rankings'!$B$3:$E$302,'Live Draft'!D244,4),"")</f>
        <v/>
      </c>
    </row>
    <row r="245" spans="2:6" x14ac:dyDescent="0.35">
      <c r="B245" s="12" t="str">
        <f>INDEX('League Settings'!$H$5:$H$18,IF(MOD(C245,2)=0,'League Settings'!$I$2-MOD(ROW()-81,'League Settings'!$I$2),MOD(ROW()-81,'League Settings'!$I$2)+1))</f>
        <v>5th</v>
      </c>
      <c r="C245" s="41">
        <f>_xlfn.CEILING.MATH((ROW()-80)/'League Settings'!$I$2)</f>
        <v>17</v>
      </c>
      <c r="D245" s="20"/>
      <c r="E245" s="46" t="str">
        <f>IF((D245)&gt;0,INDEX('Default Rankings'!$B$3:$E$302,'Live Draft'!D245,2) &amp; " " &amp; INDEX('Default Rankings'!$B$3:$E$302,'Live Draft'!D245,3),"")</f>
        <v/>
      </c>
      <c r="F245" s="47" t="str">
        <f>IF((D245)&gt;0,INDEX('Default Rankings'!$B$3:$E$302,'Live Draft'!D245,4),"")</f>
        <v/>
      </c>
    </row>
    <row r="246" spans="2:6" x14ac:dyDescent="0.35">
      <c r="B246" s="12" t="str">
        <f>INDEX('League Settings'!$H$5:$H$18,IF(MOD(C246,2)=0,'League Settings'!$I$2-MOD(ROW()-81,'League Settings'!$I$2),MOD(ROW()-81,'League Settings'!$I$2)+1))</f>
        <v>6th</v>
      </c>
      <c r="C246" s="41">
        <f>_xlfn.CEILING.MATH((ROW()-80)/'League Settings'!$I$2)</f>
        <v>17</v>
      </c>
      <c r="D246" s="20"/>
      <c r="E246" s="46" t="str">
        <f>IF((D246)&gt;0,INDEX('Default Rankings'!$B$3:$E$302,'Live Draft'!D246,2) &amp; " " &amp; INDEX('Default Rankings'!$B$3:$E$302,'Live Draft'!D246,3),"")</f>
        <v/>
      </c>
      <c r="F246" s="47" t="str">
        <f>IF((D246)&gt;0,INDEX('Default Rankings'!$B$3:$E$302,'Live Draft'!D246,4),"")</f>
        <v/>
      </c>
    </row>
    <row r="247" spans="2:6" x14ac:dyDescent="0.35">
      <c r="B247" s="12" t="str">
        <f>INDEX('League Settings'!$H$5:$H$18,IF(MOD(C247,2)=0,'League Settings'!$I$2-MOD(ROW()-81,'League Settings'!$I$2),MOD(ROW()-81,'League Settings'!$I$2)+1))</f>
        <v>7th</v>
      </c>
      <c r="C247" s="41">
        <f>_xlfn.CEILING.MATH((ROW()-80)/'League Settings'!$I$2)</f>
        <v>17</v>
      </c>
      <c r="D247" s="20"/>
      <c r="E247" s="46" t="str">
        <f>IF((D247)&gt;0,INDEX('Default Rankings'!$B$3:$E$302,'Live Draft'!D247,2) &amp; " " &amp; INDEX('Default Rankings'!$B$3:$E$302,'Live Draft'!D247,3),"")</f>
        <v/>
      </c>
      <c r="F247" s="47" t="str">
        <f>IF((D247)&gt;0,INDEX('Default Rankings'!$B$3:$E$302,'Live Draft'!D247,4),"")</f>
        <v/>
      </c>
    </row>
    <row r="248" spans="2:6" x14ac:dyDescent="0.35">
      <c r="B248" s="12" t="str">
        <f>INDEX('League Settings'!$H$5:$H$18,IF(MOD(C248,2)=0,'League Settings'!$I$2-MOD(ROW()-81,'League Settings'!$I$2),MOD(ROW()-81,'League Settings'!$I$2)+1))</f>
        <v>8th</v>
      </c>
      <c r="C248" s="41">
        <f>_xlfn.CEILING.MATH((ROW()-80)/'League Settings'!$I$2)</f>
        <v>17</v>
      </c>
      <c r="D248" s="20"/>
      <c r="E248" s="46" t="str">
        <f>IF((D248)&gt;0,INDEX('Default Rankings'!$B$3:$E$302,'Live Draft'!D248,2) &amp; " " &amp; INDEX('Default Rankings'!$B$3:$E$302,'Live Draft'!D248,3),"")</f>
        <v/>
      </c>
      <c r="F248" s="47" t="str">
        <f>IF((D248)&gt;0,INDEX('Default Rankings'!$B$3:$E$302,'Live Draft'!D248,4),"")</f>
        <v/>
      </c>
    </row>
    <row r="249" spans="2:6" x14ac:dyDescent="0.35">
      <c r="B249" s="12" t="str">
        <f>INDEX('League Settings'!$H$5:$H$18,IF(MOD(C249,2)=0,'League Settings'!$I$2-MOD(ROW()-81,'League Settings'!$I$2),MOD(ROW()-81,'League Settings'!$I$2)+1))</f>
        <v>9th</v>
      </c>
      <c r="C249" s="41">
        <f>_xlfn.CEILING.MATH((ROW()-80)/'League Settings'!$I$2)</f>
        <v>17</v>
      </c>
      <c r="D249" s="20"/>
      <c r="E249" s="46" t="str">
        <f>IF((D249)&gt;0,INDEX('Default Rankings'!$B$3:$E$302,'Live Draft'!D249,2) &amp; " " &amp; INDEX('Default Rankings'!$B$3:$E$302,'Live Draft'!D249,3),"")</f>
        <v/>
      </c>
      <c r="F249" s="47" t="str">
        <f>IF((D249)&gt;0,INDEX('Default Rankings'!$B$3:$E$302,'Live Draft'!D249,4),"")</f>
        <v/>
      </c>
    </row>
    <row r="250" spans="2:6" x14ac:dyDescent="0.35">
      <c r="B250" s="12" t="str">
        <f>INDEX('League Settings'!$H$5:$H$18,IF(MOD(C250,2)=0,'League Settings'!$I$2-MOD(ROW()-81,'League Settings'!$I$2),MOD(ROW()-81,'League Settings'!$I$2)+1))</f>
        <v>10th</v>
      </c>
      <c r="C250" s="41">
        <f>_xlfn.CEILING.MATH((ROW()-80)/'League Settings'!$I$2)</f>
        <v>17</v>
      </c>
      <c r="D250" s="20"/>
      <c r="E250" s="46" t="str">
        <f>IF((D250)&gt;0,INDEX('Default Rankings'!$B$3:$E$302,'Live Draft'!D250,2) &amp; " " &amp; INDEX('Default Rankings'!$B$3:$E$302,'Live Draft'!D250,3),"")</f>
        <v/>
      </c>
      <c r="F250" s="47" t="str">
        <f>IF((D250)&gt;0,INDEX('Default Rankings'!$B$3:$E$302,'Live Draft'!D250,4),"")</f>
        <v/>
      </c>
    </row>
    <row r="251" spans="2:6" x14ac:dyDescent="0.35">
      <c r="B251" s="12" t="str">
        <f>INDEX('League Settings'!$H$5:$H$18,IF(MOD(C251,2)=0,'League Settings'!$I$2-MOD(ROW()-81,'League Settings'!$I$2),MOD(ROW()-81,'League Settings'!$I$2)+1))</f>
        <v>10th</v>
      </c>
      <c r="C251" s="41">
        <f>_xlfn.CEILING.MATH((ROW()-80)/'League Settings'!$I$2)</f>
        <v>18</v>
      </c>
      <c r="D251" s="20"/>
      <c r="E251" s="46" t="str">
        <f>IF((D251)&gt;0,INDEX('Default Rankings'!$B$3:$E$302,'Live Draft'!D251,2) &amp; " " &amp; INDEX('Default Rankings'!$B$3:$E$302,'Live Draft'!D251,3),"")</f>
        <v/>
      </c>
      <c r="F251" s="47" t="str">
        <f>IF((D251)&gt;0,INDEX('Default Rankings'!$B$3:$E$302,'Live Draft'!D251,4),"")</f>
        <v/>
      </c>
    </row>
    <row r="252" spans="2:6" x14ac:dyDescent="0.35">
      <c r="B252" s="12" t="str">
        <f>INDEX('League Settings'!$H$5:$H$18,IF(MOD(C252,2)=0,'League Settings'!$I$2-MOD(ROW()-81,'League Settings'!$I$2),MOD(ROW()-81,'League Settings'!$I$2)+1))</f>
        <v>9th</v>
      </c>
      <c r="C252" s="41">
        <f>_xlfn.CEILING.MATH((ROW()-80)/'League Settings'!$I$2)</f>
        <v>18</v>
      </c>
      <c r="D252" s="20"/>
      <c r="E252" s="46" t="str">
        <f>IF((D252)&gt;0,INDEX('Default Rankings'!$B$3:$E$302,'Live Draft'!D252,2) &amp; " " &amp; INDEX('Default Rankings'!$B$3:$E$302,'Live Draft'!D252,3),"")</f>
        <v/>
      </c>
      <c r="F252" s="47" t="str">
        <f>IF((D252)&gt;0,INDEX('Default Rankings'!$B$3:$E$302,'Live Draft'!D252,4),"")</f>
        <v/>
      </c>
    </row>
    <row r="253" spans="2:6" x14ac:dyDescent="0.35">
      <c r="B253" s="12" t="str">
        <f>INDEX('League Settings'!$H$5:$H$18,IF(MOD(C253,2)=0,'League Settings'!$I$2-MOD(ROW()-81,'League Settings'!$I$2),MOD(ROW()-81,'League Settings'!$I$2)+1))</f>
        <v>8th</v>
      </c>
      <c r="C253" s="41">
        <f>_xlfn.CEILING.MATH((ROW()-80)/'League Settings'!$I$2)</f>
        <v>18</v>
      </c>
      <c r="D253" s="20"/>
      <c r="E253" s="46" t="str">
        <f>IF((D253)&gt;0,INDEX('Default Rankings'!$B$3:$E$302,'Live Draft'!D253,2) &amp; " " &amp; INDEX('Default Rankings'!$B$3:$E$302,'Live Draft'!D253,3),"")</f>
        <v/>
      </c>
      <c r="F253" s="47" t="str">
        <f>IF((D253)&gt;0,INDEX('Default Rankings'!$B$3:$E$302,'Live Draft'!D253,4),"")</f>
        <v/>
      </c>
    </row>
    <row r="254" spans="2:6" x14ac:dyDescent="0.35">
      <c r="B254" s="12" t="str">
        <f>INDEX('League Settings'!$H$5:$H$18,IF(MOD(C254,2)=0,'League Settings'!$I$2-MOD(ROW()-81,'League Settings'!$I$2),MOD(ROW()-81,'League Settings'!$I$2)+1))</f>
        <v>7th</v>
      </c>
      <c r="C254" s="41">
        <f>_xlfn.CEILING.MATH((ROW()-80)/'League Settings'!$I$2)</f>
        <v>18</v>
      </c>
      <c r="D254" s="20"/>
      <c r="E254" s="46" t="str">
        <f>IF((D254)&gt;0,INDEX('Default Rankings'!$B$3:$E$302,'Live Draft'!D254,2) &amp; " " &amp; INDEX('Default Rankings'!$B$3:$E$302,'Live Draft'!D254,3),"")</f>
        <v/>
      </c>
      <c r="F254" s="47" t="str">
        <f>IF((D254)&gt;0,INDEX('Default Rankings'!$B$3:$E$302,'Live Draft'!D254,4),"")</f>
        <v/>
      </c>
    </row>
    <row r="255" spans="2:6" x14ac:dyDescent="0.35">
      <c r="B255" s="12" t="str">
        <f>INDEX('League Settings'!$H$5:$H$18,IF(MOD(C255,2)=0,'League Settings'!$I$2-MOD(ROW()-81,'League Settings'!$I$2),MOD(ROW()-81,'League Settings'!$I$2)+1))</f>
        <v>6th</v>
      </c>
      <c r="C255" s="41">
        <f>_xlfn.CEILING.MATH((ROW()-80)/'League Settings'!$I$2)</f>
        <v>18</v>
      </c>
      <c r="D255" s="20"/>
      <c r="E255" s="46" t="str">
        <f>IF((D255)&gt;0,INDEX('Default Rankings'!$B$3:$E$302,'Live Draft'!D255,2) &amp; " " &amp; INDEX('Default Rankings'!$B$3:$E$302,'Live Draft'!D255,3),"")</f>
        <v/>
      </c>
      <c r="F255" s="47" t="str">
        <f>IF((D255)&gt;0,INDEX('Default Rankings'!$B$3:$E$302,'Live Draft'!D255,4),"")</f>
        <v/>
      </c>
    </row>
    <row r="256" spans="2:6" x14ac:dyDescent="0.35">
      <c r="B256" s="12" t="str">
        <f>INDEX('League Settings'!$H$5:$H$18,IF(MOD(C256,2)=0,'League Settings'!$I$2-MOD(ROW()-81,'League Settings'!$I$2),MOD(ROW()-81,'League Settings'!$I$2)+1))</f>
        <v>5th</v>
      </c>
      <c r="C256" s="41">
        <f>_xlfn.CEILING.MATH((ROW()-80)/'League Settings'!$I$2)</f>
        <v>18</v>
      </c>
      <c r="D256" s="20"/>
      <c r="E256" s="46" t="str">
        <f>IF((D256)&gt;0,INDEX('Default Rankings'!$B$3:$E$302,'Live Draft'!D256,2) &amp; " " &amp; INDEX('Default Rankings'!$B$3:$E$302,'Live Draft'!D256,3),"")</f>
        <v/>
      </c>
      <c r="F256" s="47" t="str">
        <f>IF((D256)&gt;0,INDEX('Default Rankings'!$B$3:$E$302,'Live Draft'!D256,4),"")</f>
        <v/>
      </c>
    </row>
    <row r="257" spans="2:6" x14ac:dyDescent="0.35">
      <c r="B257" s="12" t="str">
        <f>INDEX('League Settings'!$H$5:$H$18,IF(MOD(C257,2)=0,'League Settings'!$I$2-MOD(ROW()-81,'League Settings'!$I$2),MOD(ROW()-81,'League Settings'!$I$2)+1))</f>
        <v>4th</v>
      </c>
      <c r="C257" s="41">
        <f>_xlfn.CEILING.MATH((ROW()-80)/'League Settings'!$I$2)</f>
        <v>18</v>
      </c>
      <c r="D257" s="20"/>
      <c r="E257" s="46" t="str">
        <f>IF((D257)&gt;0,INDEX('Default Rankings'!$B$3:$E$302,'Live Draft'!D257,2) &amp; " " &amp; INDEX('Default Rankings'!$B$3:$E$302,'Live Draft'!D257,3),"")</f>
        <v/>
      </c>
      <c r="F257" s="47" t="str">
        <f>IF((D257)&gt;0,INDEX('Default Rankings'!$B$3:$E$302,'Live Draft'!D257,4),"")</f>
        <v/>
      </c>
    </row>
    <row r="258" spans="2:6" x14ac:dyDescent="0.35">
      <c r="B258" s="12" t="str">
        <f>INDEX('League Settings'!$H$5:$H$18,IF(MOD(C258,2)=0,'League Settings'!$I$2-MOD(ROW()-81,'League Settings'!$I$2),MOD(ROW()-81,'League Settings'!$I$2)+1))</f>
        <v>3rd</v>
      </c>
      <c r="C258" s="41">
        <f>_xlfn.CEILING.MATH((ROW()-80)/'League Settings'!$I$2)</f>
        <v>18</v>
      </c>
      <c r="D258" s="20"/>
      <c r="E258" s="46" t="str">
        <f>IF((D258)&gt;0,INDEX('Default Rankings'!$B$3:$E$302,'Live Draft'!D258,2) &amp; " " &amp; INDEX('Default Rankings'!$B$3:$E$302,'Live Draft'!D258,3),"")</f>
        <v/>
      </c>
      <c r="F258" s="47" t="str">
        <f>IF((D258)&gt;0,INDEX('Default Rankings'!$B$3:$E$302,'Live Draft'!D258,4),"")</f>
        <v/>
      </c>
    </row>
    <row r="259" spans="2:6" x14ac:dyDescent="0.35">
      <c r="B259" s="12" t="str">
        <f>INDEX('League Settings'!$H$5:$H$18,IF(MOD(C259,2)=0,'League Settings'!$I$2-MOD(ROW()-81,'League Settings'!$I$2),MOD(ROW()-81,'League Settings'!$I$2)+1))</f>
        <v>2nd</v>
      </c>
      <c r="C259" s="41">
        <f>_xlfn.CEILING.MATH((ROW()-80)/'League Settings'!$I$2)</f>
        <v>18</v>
      </c>
      <c r="D259" s="20"/>
      <c r="E259" s="46" t="str">
        <f>IF((D259)&gt;0,INDEX('Default Rankings'!$B$3:$E$302,'Live Draft'!D259,2) &amp; " " &amp; INDEX('Default Rankings'!$B$3:$E$302,'Live Draft'!D259,3),"")</f>
        <v/>
      </c>
      <c r="F259" s="47" t="str">
        <f>IF((D259)&gt;0,INDEX('Default Rankings'!$B$3:$E$302,'Live Draft'!D259,4),"")</f>
        <v/>
      </c>
    </row>
    <row r="260" spans="2:6" x14ac:dyDescent="0.35">
      <c r="B260" s="12" t="str">
        <f>INDEX('League Settings'!$H$5:$H$18,IF(MOD(C260,2)=0,'League Settings'!$I$2-MOD(ROW()-81,'League Settings'!$I$2),MOD(ROW()-81,'League Settings'!$I$2)+1))</f>
        <v>1st</v>
      </c>
      <c r="C260" s="41">
        <f>_xlfn.CEILING.MATH((ROW()-80)/'League Settings'!$I$2)</f>
        <v>18</v>
      </c>
      <c r="D260" s="20"/>
      <c r="E260" s="46" t="str">
        <f>IF((D260)&gt;0,INDEX('Default Rankings'!$B$3:$E$302,'Live Draft'!D260,2) &amp; " " &amp; INDEX('Default Rankings'!$B$3:$E$302,'Live Draft'!D260,3),"")</f>
        <v/>
      </c>
      <c r="F260" s="47" t="str">
        <f>IF((D260)&gt;0,INDEX('Default Rankings'!$B$3:$E$302,'Live Draft'!D260,4),"")</f>
        <v/>
      </c>
    </row>
    <row r="261" spans="2:6" x14ac:dyDescent="0.35">
      <c r="B261" s="12" t="str">
        <f>INDEX('League Settings'!$H$5:$H$18,IF(MOD(C261,2)=0,'League Settings'!$I$2-MOD(ROW()-81,'League Settings'!$I$2),MOD(ROW()-81,'League Settings'!$I$2)+1))</f>
        <v>1st</v>
      </c>
      <c r="C261" s="41">
        <f>_xlfn.CEILING.MATH((ROW()-80)/'League Settings'!$I$2)</f>
        <v>19</v>
      </c>
      <c r="D261" s="20"/>
      <c r="E261" s="46" t="str">
        <f>IF((D261)&gt;0,INDEX('Default Rankings'!$B$3:$E$302,'Live Draft'!D261,2) &amp; " " &amp; INDEX('Default Rankings'!$B$3:$E$302,'Live Draft'!D261,3),"")</f>
        <v/>
      </c>
      <c r="F261" s="47" t="str">
        <f>IF((D261)&gt;0,INDEX('Default Rankings'!$B$3:$E$302,'Live Draft'!D261,4),"")</f>
        <v/>
      </c>
    </row>
    <row r="262" spans="2:6" x14ac:dyDescent="0.35">
      <c r="B262" s="12" t="str">
        <f>INDEX('League Settings'!$H$5:$H$18,IF(MOD(C262,2)=0,'League Settings'!$I$2-MOD(ROW()-81,'League Settings'!$I$2),MOD(ROW()-81,'League Settings'!$I$2)+1))</f>
        <v>2nd</v>
      </c>
      <c r="C262" s="41">
        <f>_xlfn.CEILING.MATH((ROW()-80)/'League Settings'!$I$2)</f>
        <v>19</v>
      </c>
      <c r="D262" s="20"/>
      <c r="E262" s="46" t="str">
        <f>IF((D262)&gt;0,INDEX('Default Rankings'!$B$3:$E$302,'Live Draft'!D262,2) &amp; " " &amp; INDEX('Default Rankings'!$B$3:$E$302,'Live Draft'!D262,3),"")</f>
        <v/>
      </c>
      <c r="F262" s="47" t="str">
        <f>IF((D262)&gt;0,INDEX('Default Rankings'!$B$3:$E$302,'Live Draft'!D262,4),"")</f>
        <v/>
      </c>
    </row>
    <row r="263" spans="2:6" x14ac:dyDescent="0.35">
      <c r="B263" s="12" t="str">
        <f>INDEX('League Settings'!$H$5:$H$18,IF(MOD(C263,2)=0,'League Settings'!$I$2-MOD(ROW()-81,'League Settings'!$I$2),MOD(ROW()-81,'League Settings'!$I$2)+1))</f>
        <v>3rd</v>
      </c>
      <c r="C263" s="41">
        <f>_xlfn.CEILING.MATH((ROW()-80)/'League Settings'!$I$2)</f>
        <v>19</v>
      </c>
      <c r="D263" s="20"/>
      <c r="E263" s="46" t="str">
        <f>IF((D263)&gt;0,INDEX('Default Rankings'!$B$3:$E$302,'Live Draft'!D263,2) &amp; " " &amp; INDEX('Default Rankings'!$B$3:$E$302,'Live Draft'!D263,3),"")</f>
        <v/>
      </c>
      <c r="F263" s="47" t="str">
        <f>IF((D263)&gt;0,INDEX('Default Rankings'!$B$3:$E$302,'Live Draft'!D263,4),"")</f>
        <v/>
      </c>
    </row>
    <row r="264" spans="2:6" x14ac:dyDescent="0.35">
      <c r="B264" s="12" t="str">
        <f>INDEX('League Settings'!$H$5:$H$18,IF(MOD(C264,2)=0,'League Settings'!$I$2-MOD(ROW()-81,'League Settings'!$I$2),MOD(ROW()-81,'League Settings'!$I$2)+1))</f>
        <v>4th</v>
      </c>
      <c r="C264" s="41">
        <f>_xlfn.CEILING.MATH((ROW()-80)/'League Settings'!$I$2)</f>
        <v>19</v>
      </c>
      <c r="D264" s="20"/>
      <c r="E264" s="46" t="str">
        <f>IF((D264)&gt;0,INDEX('Default Rankings'!$B$3:$E$302,'Live Draft'!D264,2) &amp; " " &amp; INDEX('Default Rankings'!$B$3:$E$302,'Live Draft'!D264,3),"")</f>
        <v/>
      </c>
      <c r="F264" s="47" t="str">
        <f>IF((D264)&gt;0,INDEX('Default Rankings'!$B$3:$E$302,'Live Draft'!D264,4),"")</f>
        <v/>
      </c>
    </row>
    <row r="265" spans="2:6" x14ac:dyDescent="0.35">
      <c r="B265" s="12" t="str">
        <f>INDEX('League Settings'!$H$5:$H$18,IF(MOD(C265,2)=0,'League Settings'!$I$2-MOD(ROW()-81,'League Settings'!$I$2),MOD(ROW()-81,'League Settings'!$I$2)+1))</f>
        <v>5th</v>
      </c>
      <c r="C265" s="41">
        <f>_xlfn.CEILING.MATH((ROW()-80)/'League Settings'!$I$2)</f>
        <v>19</v>
      </c>
      <c r="D265" s="20"/>
      <c r="E265" s="46" t="str">
        <f>IF((D265)&gt;0,INDEX('Default Rankings'!$B$3:$E$302,'Live Draft'!D265,2) &amp; " " &amp; INDEX('Default Rankings'!$B$3:$E$302,'Live Draft'!D265,3),"")</f>
        <v/>
      </c>
      <c r="F265" s="47" t="str">
        <f>IF((D265)&gt;0,INDEX('Default Rankings'!$B$3:$E$302,'Live Draft'!D265,4),"")</f>
        <v/>
      </c>
    </row>
    <row r="266" spans="2:6" x14ac:dyDescent="0.35">
      <c r="B266" s="12" t="str">
        <f>INDEX('League Settings'!$H$5:$H$18,IF(MOD(C266,2)=0,'League Settings'!$I$2-MOD(ROW()-81,'League Settings'!$I$2),MOD(ROW()-81,'League Settings'!$I$2)+1))</f>
        <v>6th</v>
      </c>
      <c r="C266" s="41">
        <f>_xlfn.CEILING.MATH((ROW()-80)/'League Settings'!$I$2)</f>
        <v>19</v>
      </c>
      <c r="D266" s="20"/>
      <c r="E266" s="46" t="str">
        <f>IF((D266)&gt;0,INDEX('Default Rankings'!$B$3:$E$302,'Live Draft'!D266,2) &amp; " " &amp; INDEX('Default Rankings'!$B$3:$E$302,'Live Draft'!D266,3),"")</f>
        <v/>
      </c>
      <c r="F266" s="47" t="str">
        <f>IF((D266)&gt;0,INDEX('Default Rankings'!$B$3:$E$302,'Live Draft'!D266,4),"")</f>
        <v/>
      </c>
    </row>
    <row r="267" spans="2:6" x14ac:dyDescent="0.35">
      <c r="B267" s="12" t="str">
        <f>INDEX('League Settings'!$H$5:$H$18,IF(MOD(C267,2)=0,'League Settings'!$I$2-MOD(ROW()-81,'League Settings'!$I$2),MOD(ROW()-81,'League Settings'!$I$2)+1))</f>
        <v>7th</v>
      </c>
      <c r="C267" s="41">
        <f>_xlfn.CEILING.MATH((ROW()-80)/'League Settings'!$I$2)</f>
        <v>19</v>
      </c>
      <c r="D267" s="20"/>
      <c r="E267" s="46" t="str">
        <f>IF((D267)&gt;0,INDEX('Default Rankings'!$B$3:$E$302,'Live Draft'!D267,2) &amp; " " &amp; INDEX('Default Rankings'!$B$3:$E$302,'Live Draft'!D267,3),"")</f>
        <v/>
      </c>
      <c r="F267" s="47" t="str">
        <f>IF((D267)&gt;0,INDEX('Default Rankings'!$B$3:$E$302,'Live Draft'!D267,4),"")</f>
        <v/>
      </c>
    </row>
    <row r="268" spans="2:6" x14ac:dyDescent="0.35">
      <c r="B268" s="12" t="str">
        <f>INDEX('League Settings'!$H$5:$H$18,IF(MOD(C268,2)=0,'League Settings'!$I$2-MOD(ROW()-81,'League Settings'!$I$2),MOD(ROW()-81,'League Settings'!$I$2)+1))</f>
        <v>8th</v>
      </c>
      <c r="C268" s="41">
        <f>_xlfn.CEILING.MATH((ROW()-80)/'League Settings'!$I$2)</f>
        <v>19</v>
      </c>
      <c r="D268" s="20"/>
      <c r="E268" s="46" t="str">
        <f>IF((D268)&gt;0,INDEX('Default Rankings'!$B$3:$E$302,'Live Draft'!D268,2) &amp; " " &amp; INDEX('Default Rankings'!$B$3:$E$302,'Live Draft'!D268,3),"")</f>
        <v/>
      </c>
      <c r="F268" s="47" t="str">
        <f>IF((D268)&gt;0,INDEX('Default Rankings'!$B$3:$E$302,'Live Draft'!D268,4),"")</f>
        <v/>
      </c>
    </row>
    <row r="269" spans="2:6" x14ac:dyDescent="0.35">
      <c r="B269" s="12" t="str">
        <f>INDEX('League Settings'!$H$5:$H$18,IF(MOD(C269,2)=0,'League Settings'!$I$2-MOD(ROW()-81,'League Settings'!$I$2),MOD(ROW()-81,'League Settings'!$I$2)+1))</f>
        <v>9th</v>
      </c>
      <c r="C269" s="41">
        <f>_xlfn.CEILING.MATH((ROW()-80)/'League Settings'!$I$2)</f>
        <v>19</v>
      </c>
      <c r="D269" s="20"/>
      <c r="E269" s="46" t="str">
        <f>IF((D269)&gt;0,INDEX('Default Rankings'!$B$3:$E$302,'Live Draft'!D269,2) &amp; " " &amp; INDEX('Default Rankings'!$B$3:$E$302,'Live Draft'!D269,3),"")</f>
        <v/>
      </c>
      <c r="F269" s="47" t="str">
        <f>IF((D269)&gt;0,INDEX('Default Rankings'!$B$3:$E$302,'Live Draft'!D269,4),"")</f>
        <v/>
      </c>
    </row>
    <row r="270" spans="2:6" x14ac:dyDescent="0.35">
      <c r="B270" s="12" t="str">
        <f>INDEX('League Settings'!$H$5:$H$18,IF(MOD(C270,2)=0,'League Settings'!$I$2-MOD(ROW()-81,'League Settings'!$I$2),MOD(ROW()-81,'League Settings'!$I$2)+1))</f>
        <v>10th</v>
      </c>
      <c r="C270" s="41">
        <f>_xlfn.CEILING.MATH((ROW()-80)/'League Settings'!$I$2)</f>
        <v>19</v>
      </c>
      <c r="D270" s="20"/>
      <c r="E270" s="46" t="str">
        <f>IF((D270)&gt;0,INDEX('Default Rankings'!$B$3:$E$302,'Live Draft'!D270,2) &amp; " " &amp; INDEX('Default Rankings'!$B$3:$E$302,'Live Draft'!D270,3),"")</f>
        <v/>
      </c>
      <c r="F270" s="47" t="str">
        <f>IF((D270)&gt;0,INDEX('Default Rankings'!$B$3:$E$302,'Live Draft'!D270,4),"")</f>
        <v/>
      </c>
    </row>
    <row r="271" spans="2:6" x14ac:dyDescent="0.35">
      <c r="B271" s="12" t="str">
        <f>INDEX('League Settings'!$H$5:$H$18,IF(MOD(C271,2)=0,'League Settings'!$I$2-MOD(ROW()-81,'League Settings'!$I$2),MOD(ROW()-81,'League Settings'!$I$2)+1))</f>
        <v>10th</v>
      </c>
      <c r="C271" s="41">
        <f>_xlfn.CEILING.MATH((ROW()-80)/'League Settings'!$I$2)</f>
        <v>20</v>
      </c>
      <c r="D271" s="20"/>
      <c r="E271" s="46" t="str">
        <f>IF((D271)&gt;0,INDEX('Default Rankings'!$B$3:$E$302,'Live Draft'!D271,2) &amp; " " &amp; INDEX('Default Rankings'!$B$3:$E$302,'Live Draft'!D271,3),"")</f>
        <v/>
      </c>
      <c r="F271" s="47" t="str">
        <f>IF((D271)&gt;0,INDEX('Default Rankings'!$B$3:$E$302,'Live Draft'!D271,4),"")</f>
        <v/>
      </c>
    </row>
    <row r="272" spans="2:6" x14ac:dyDescent="0.35">
      <c r="B272" s="12" t="str">
        <f>INDEX('League Settings'!$H$5:$H$18,IF(MOD(C272,2)=0,'League Settings'!$I$2-MOD(ROW()-81,'League Settings'!$I$2),MOD(ROW()-81,'League Settings'!$I$2)+1))</f>
        <v>9th</v>
      </c>
      <c r="C272" s="41">
        <f>_xlfn.CEILING.MATH((ROW()-80)/'League Settings'!$I$2)</f>
        <v>20</v>
      </c>
      <c r="D272" s="20"/>
      <c r="E272" s="46" t="str">
        <f>IF((D272)&gt;0,INDEX('Default Rankings'!$B$3:$E$302,'Live Draft'!D272,2) &amp; " " &amp; INDEX('Default Rankings'!$B$3:$E$302,'Live Draft'!D272,3),"")</f>
        <v/>
      </c>
      <c r="F272" s="47" t="str">
        <f>IF((D272)&gt;0,INDEX('Default Rankings'!$B$3:$E$302,'Live Draft'!D272,4),"")</f>
        <v/>
      </c>
    </row>
    <row r="273" spans="2:6" x14ac:dyDescent="0.35">
      <c r="B273" s="12" t="str">
        <f>INDEX('League Settings'!$H$5:$H$18,IF(MOD(C273,2)=0,'League Settings'!$I$2-MOD(ROW()-81,'League Settings'!$I$2),MOD(ROW()-81,'League Settings'!$I$2)+1))</f>
        <v>8th</v>
      </c>
      <c r="C273" s="41">
        <f>_xlfn.CEILING.MATH((ROW()-80)/'League Settings'!$I$2)</f>
        <v>20</v>
      </c>
      <c r="D273" s="20"/>
      <c r="E273" s="46" t="str">
        <f>IF((D273)&gt;0,INDEX('Default Rankings'!$B$3:$E$302,'Live Draft'!D273,2) &amp; " " &amp; INDEX('Default Rankings'!$B$3:$E$302,'Live Draft'!D273,3),"")</f>
        <v/>
      </c>
      <c r="F273" s="47" t="str">
        <f>IF((D273)&gt;0,INDEX('Default Rankings'!$B$3:$E$302,'Live Draft'!D273,4),"")</f>
        <v/>
      </c>
    </row>
    <row r="274" spans="2:6" x14ac:dyDescent="0.35">
      <c r="B274" s="12" t="str">
        <f>INDEX('League Settings'!$H$5:$H$18,IF(MOD(C274,2)=0,'League Settings'!$I$2-MOD(ROW()-81,'League Settings'!$I$2),MOD(ROW()-81,'League Settings'!$I$2)+1))</f>
        <v>7th</v>
      </c>
      <c r="C274" s="41">
        <f>_xlfn.CEILING.MATH((ROW()-80)/'League Settings'!$I$2)</f>
        <v>20</v>
      </c>
      <c r="D274" s="20"/>
      <c r="E274" s="46" t="str">
        <f>IF((D274)&gt;0,INDEX('Default Rankings'!$B$3:$E$302,'Live Draft'!D274,2) &amp; " " &amp; INDEX('Default Rankings'!$B$3:$E$302,'Live Draft'!D274,3),"")</f>
        <v/>
      </c>
      <c r="F274" s="47" t="str">
        <f>IF((D274)&gt;0,INDEX('Default Rankings'!$B$3:$E$302,'Live Draft'!D274,4),"")</f>
        <v/>
      </c>
    </row>
    <row r="275" spans="2:6" x14ac:dyDescent="0.35">
      <c r="B275" s="12" t="str">
        <f>INDEX('League Settings'!$H$5:$H$18,IF(MOD(C275,2)=0,'League Settings'!$I$2-MOD(ROW()-81,'League Settings'!$I$2),MOD(ROW()-81,'League Settings'!$I$2)+1))</f>
        <v>6th</v>
      </c>
      <c r="C275" s="41">
        <f>_xlfn.CEILING.MATH((ROW()-80)/'League Settings'!$I$2)</f>
        <v>20</v>
      </c>
      <c r="D275" s="20"/>
      <c r="E275" s="46" t="str">
        <f>IF((D275)&gt;0,INDEX('Default Rankings'!$B$3:$E$302,'Live Draft'!D275,2) &amp; " " &amp; INDEX('Default Rankings'!$B$3:$E$302,'Live Draft'!D275,3),"")</f>
        <v/>
      </c>
      <c r="F275" s="47" t="str">
        <f>IF((D275)&gt;0,INDEX('Default Rankings'!$B$3:$E$302,'Live Draft'!D275,4),"")</f>
        <v/>
      </c>
    </row>
    <row r="276" spans="2:6" x14ac:dyDescent="0.35">
      <c r="B276" s="12" t="str">
        <f>INDEX('League Settings'!$H$5:$H$18,IF(MOD(C276,2)=0,'League Settings'!$I$2-MOD(ROW()-81,'League Settings'!$I$2),MOD(ROW()-81,'League Settings'!$I$2)+1))</f>
        <v>5th</v>
      </c>
      <c r="C276" s="41">
        <f>_xlfn.CEILING.MATH((ROW()-80)/'League Settings'!$I$2)</f>
        <v>20</v>
      </c>
      <c r="D276" s="20"/>
      <c r="E276" s="46" t="str">
        <f>IF((D276)&gt;0,INDEX('Default Rankings'!$B$3:$E$302,'Live Draft'!D276,2) &amp; " " &amp; INDEX('Default Rankings'!$B$3:$E$302,'Live Draft'!D276,3),"")</f>
        <v/>
      </c>
      <c r="F276" s="47" t="str">
        <f>IF((D276)&gt;0,INDEX('Default Rankings'!$B$3:$E$302,'Live Draft'!D276,4),"")</f>
        <v/>
      </c>
    </row>
    <row r="277" spans="2:6" x14ac:dyDescent="0.35">
      <c r="B277" s="12" t="str">
        <f>INDEX('League Settings'!$H$5:$H$18,IF(MOD(C277,2)=0,'League Settings'!$I$2-MOD(ROW()-81,'League Settings'!$I$2),MOD(ROW()-81,'League Settings'!$I$2)+1))</f>
        <v>4th</v>
      </c>
      <c r="C277" s="41">
        <f>_xlfn.CEILING.MATH((ROW()-80)/'League Settings'!$I$2)</f>
        <v>20</v>
      </c>
      <c r="D277" s="20"/>
      <c r="E277" s="46" t="str">
        <f>IF((D277)&gt;0,INDEX('Default Rankings'!$B$3:$E$302,'Live Draft'!D277,2) &amp; " " &amp; INDEX('Default Rankings'!$B$3:$E$302,'Live Draft'!D277,3),"")</f>
        <v/>
      </c>
      <c r="F277" s="47" t="str">
        <f>IF((D277)&gt;0,INDEX('Default Rankings'!$B$3:$E$302,'Live Draft'!D277,4),"")</f>
        <v/>
      </c>
    </row>
    <row r="278" spans="2:6" x14ac:dyDescent="0.35">
      <c r="B278" s="12" t="str">
        <f>INDEX('League Settings'!$H$5:$H$18,IF(MOD(C278,2)=0,'League Settings'!$I$2-MOD(ROW()-81,'League Settings'!$I$2),MOD(ROW()-81,'League Settings'!$I$2)+1))</f>
        <v>3rd</v>
      </c>
      <c r="C278" s="41">
        <f>_xlfn.CEILING.MATH((ROW()-80)/'League Settings'!$I$2)</f>
        <v>20</v>
      </c>
      <c r="D278" s="20"/>
      <c r="E278" s="46" t="str">
        <f>IF((D278)&gt;0,INDEX('Default Rankings'!$B$3:$E$302,'Live Draft'!D278,2) &amp; " " &amp; INDEX('Default Rankings'!$B$3:$E$302,'Live Draft'!D278,3),"")</f>
        <v/>
      </c>
      <c r="F278" s="47" t="str">
        <f>IF((D278)&gt;0,INDEX('Default Rankings'!$B$3:$E$302,'Live Draft'!D278,4),"")</f>
        <v/>
      </c>
    </row>
    <row r="279" spans="2:6" x14ac:dyDescent="0.35">
      <c r="B279" s="12" t="str">
        <f>INDEX('League Settings'!$H$5:$H$18,IF(MOD(C279,2)=0,'League Settings'!$I$2-MOD(ROW()-81,'League Settings'!$I$2),MOD(ROW()-81,'League Settings'!$I$2)+1))</f>
        <v>2nd</v>
      </c>
      <c r="C279" s="41">
        <f>_xlfn.CEILING.MATH((ROW()-80)/'League Settings'!$I$2)</f>
        <v>20</v>
      </c>
      <c r="D279" s="20"/>
      <c r="E279" s="46" t="str">
        <f>IF((D279)&gt;0,INDEX('Default Rankings'!$B$3:$E$302,'Live Draft'!D279,2) &amp; " " &amp; INDEX('Default Rankings'!$B$3:$E$302,'Live Draft'!D279,3),"")</f>
        <v/>
      </c>
      <c r="F279" s="47" t="str">
        <f>IF((D279)&gt;0,INDEX('Default Rankings'!$B$3:$E$302,'Live Draft'!D279,4),"")</f>
        <v/>
      </c>
    </row>
    <row r="280" spans="2:6" x14ac:dyDescent="0.35">
      <c r="B280" s="12" t="str">
        <f>INDEX('League Settings'!$H$5:$H$18,IF(MOD(C280,2)=0,'League Settings'!$I$2-MOD(ROW()-81,'League Settings'!$I$2),MOD(ROW()-81,'League Settings'!$I$2)+1))</f>
        <v>1st</v>
      </c>
      <c r="C280" s="41">
        <f>_xlfn.CEILING.MATH((ROW()-80)/'League Settings'!$I$2)</f>
        <v>20</v>
      </c>
      <c r="D280" s="20"/>
      <c r="E280" s="46" t="str">
        <f>IF((D280)&gt;0,INDEX('Default Rankings'!$B$3:$E$302,'Live Draft'!D280,2) &amp; " " &amp; INDEX('Default Rankings'!$B$3:$E$302,'Live Draft'!D280,3),"")</f>
        <v/>
      </c>
      <c r="F280" s="47" t="str">
        <f>IF((D280)&gt;0,INDEX('Default Rankings'!$B$3:$E$302,'Live Draft'!D280,4),"")</f>
        <v/>
      </c>
    </row>
    <row r="281" spans="2:6" x14ac:dyDescent="0.35">
      <c r="B281" s="12" t="str">
        <f>INDEX('League Settings'!$H$5:$H$18,IF(MOD(C281,2)=0,'League Settings'!$I$2-MOD(ROW()-81,'League Settings'!$I$2),MOD(ROW()-81,'League Settings'!$I$2)+1))</f>
        <v>1st</v>
      </c>
      <c r="C281" s="41">
        <f>_xlfn.CEILING.MATH((ROW()-80)/'League Settings'!$I$2)</f>
        <v>21</v>
      </c>
      <c r="D281" s="20"/>
      <c r="E281" s="46" t="str">
        <f>IF((D281)&gt;0,INDEX('Default Rankings'!$B$3:$E$302,'Live Draft'!D281,2) &amp; " " &amp; INDEX('Default Rankings'!$B$3:$E$302,'Live Draft'!D281,3),"")</f>
        <v/>
      </c>
      <c r="F281" s="47" t="str">
        <f>IF((D281)&gt;0,INDEX('Default Rankings'!$B$3:$E$302,'Live Draft'!D281,4),"")</f>
        <v/>
      </c>
    </row>
    <row r="282" spans="2:6" x14ac:dyDescent="0.35">
      <c r="B282" s="12" t="str">
        <f>INDEX('League Settings'!$H$5:$H$18,IF(MOD(C282,2)=0,'League Settings'!$I$2-MOD(ROW()-81,'League Settings'!$I$2),MOD(ROW()-81,'League Settings'!$I$2)+1))</f>
        <v>2nd</v>
      </c>
      <c r="C282" s="41">
        <f>_xlfn.CEILING.MATH((ROW()-80)/'League Settings'!$I$2)</f>
        <v>21</v>
      </c>
      <c r="D282" s="20"/>
      <c r="E282" s="46" t="str">
        <f>IF((D282)&gt;0,INDEX('Default Rankings'!$B$3:$E$302,'Live Draft'!D282,2) &amp; " " &amp; INDEX('Default Rankings'!$B$3:$E$302,'Live Draft'!D282,3),"")</f>
        <v/>
      </c>
      <c r="F282" s="47" t="str">
        <f>IF((D282)&gt;0,INDEX('Default Rankings'!$B$3:$E$302,'Live Draft'!D282,4),"")</f>
        <v/>
      </c>
    </row>
    <row r="283" spans="2:6" x14ac:dyDescent="0.35">
      <c r="B283" s="12" t="str">
        <f>INDEX('League Settings'!$H$5:$H$18,IF(MOD(C283,2)=0,'League Settings'!$I$2-MOD(ROW()-81,'League Settings'!$I$2),MOD(ROW()-81,'League Settings'!$I$2)+1))</f>
        <v>3rd</v>
      </c>
      <c r="C283" s="41">
        <f>_xlfn.CEILING.MATH((ROW()-80)/'League Settings'!$I$2)</f>
        <v>21</v>
      </c>
      <c r="D283" s="20"/>
      <c r="E283" s="46" t="str">
        <f>IF((D283)&gt;0,INDEX('Default Rankings'!$B$3:$E$302,'Live Draft'!D283,2) &amp; " " &amp; INDEX('Default Rankings'!$B$3:$E$302,'Live Draft'!D283,3),"")</f>
        <v/>
      </c>
      <c r="F283" s="47" t="str">
        <f>IF((D283)&gt;0,INDEX('Default Rankings'!$B$3:$E$302,'Live Draft'!D283,4),"")</f>
        <v/>
      </c>
    </row>
    <row r="284" spans="2:6" x14ac:dyDescent="0.35">
      <c r="B284" s="12" t="str">
        <f>INDEX('League Settings'!$H$5:$H$18,IF(MOD(C284,2)=0,'League Settings'!$I$2-MOD(ROW()-81,'League Settings'!$I$2),MOD(ROW()-81,'League Settings'!$I$2)+1))</f>
        <v>4th</v>
      </c>
      <c r="C284" s="41">
        <f>_xlfn.CEILING.MATH((ROW()-80)/'League Settings'!$I$2)</f>
        <v>21</v>
      </c>
      <c r="D284" s="20"/>
      <c r="E284" s="46" t="str">
        <f>IF((D284)&gt;0,INDEX('Default Rankings'!$B$3:$E$302,'Live Draft'!D284,2) &amp; " " &amp; INDEX('Default Rankings'!$B$3:$E$302,'Live Draft'!D284,3),"")</f>
        <v/>
      </c>
      <c r="F284" s="47" t="str">
        <f>IF((D284)&gt;0,INDEX('Default Rankings'!$B$3:$E$302,'Live Draft'!D284,4),"")</f>
        <v/>
      </c>
    </row>
    <row r="285" spans="2:6" x14ac:dyDescent="0.35">
      <c r="B285" s="12" t="str">
        <f>INDEX('League Settings'!$H$5:$H$18,IF(MOD(C285,2)=0,'League Settings'!$I$2-MOD(ROW()-81,'League Settings'!$I$2),MOD(ROW()-81,'League Settings'!$I$2)+1))</f>
        <v>5th</v>
      </c>
      <c r="C285" s="41">
        <f>_xlfn.CEILING.MATH((ROW()-80)/'League Settings'!$I$2)</f>
        <v>21</v>
      </c>
      <c r="D285" s="20"/>
      <c r="E285" s="46" t="str">
        <f>IF((D285)&gt;0,INDEX('Default Rankings'!$B$3:$E$302,'Live Draft'!D285,2) &amp; " " &amp; INDEX('Default Rankings'!$B$3:$E$302,'Live Draft'!D285,3),"")</f>
        <v/>
      </c>
      <c r="F285" s="47" t="str">
        <f>IF((D285)&gt;0,INDEX('Default Rankings'!$B$3:$E$302,'Live Draft'!D285,4),"")</f>
        <v/>
      </c>
    </row>
    <row r="286" spans="2:6" x14ac:dyDescent="0.35">
      <c r="B286" s="12" t="str">
        <f>INDEX('League Settings'!$H$5:$H$18,IF(MOD(C286,2)=0,'League Settings'!$I$2-MOD(ROW()-81,'League Settings'!$I$2),MOD(ROW()-81,'League Settings'!$I$2)+1))</f>
        <v>6th</v>
      </c>
      <c r="C286" s="41">
        <f>_xlfn.CEILING.MATH((ROW()-80)/'League Settings'!$I$2)</f>
        <v>21</v>
      </c>
      <c r="D286" s="20"/>
      <c r="E286" s="46" t="str">
        <f>IF((D286)&gt;0,INDEX('Default Rankings'!$B$3:$E$302,'Live Draft'!D286,2) &amp; " " &amp; INDEX('Default Rankings'!$B$3:$E$302,'Live Draft'!D286,3),"")</f>
        <v/>
      </c>
      <c r="F286" s="47" t="str">
        <f>IF((D286)&gt;0,INDEX('Default Rankings'!$B$3:$E$302,'Live Draft'!D286,4),"")</f>
        <v/>
      </c>
    </row>
    <row r="287" spans="2:6" x14ac:dyDescent="0.35">
      <c r="B287" s="12" t="str">
        <f>INDEX('League Settings'!$H$5:$H$18,IF(MOD(C287,2)=0,'League Settings'!$I$2-MOD(ROW()-81,'League Settings'!$I$2),MOD(ROW()-81,'League Settings'!$I$2)+1))</f>
        <v>7th</v>
      </c>
      <c r="C287" s="41">
        <f>_xlfn.CEILING.MATH((ROW()-80)/'League Settings'!$I$2)</f>
        <v>21</v>
      </c>
      <c r="D287" s="20"/>
      <c r="E287" s="46" t="str">
        <f>IF((D287)&gt;0,INDEX('Default Rankings'!$B$3:$E$302,'Live Draft'!D287,2) &amp; " " &amp; INDEX('Default Rankings'!$B$3:$E$302,'Live Draft'!D287,3),"")</f>
        <v/>
      </c>
      <c r="F287" s="47" t="str">
        <f>IF((D287)&gt;0,INDEX('Default Rankings'!$B$3:$E$302,'Live Draft'!D287,4),"")</f>
        <v/>
      </c>
    </row>
    <row r="288" spans="2:6" x14ac:dyDescent="0.35">
      <c r="B288" s="12" t="str">
        <f>INDEX('League Settings'!$H$5:$H$18,IF(MOD(C288,2)=0,'League Settings'!$I$2-MOD(ROW()-81,'League Settings'!$I$2),MOD(ROW()-81,'League Settings'!$I$2)+1))</f>
        <v>8th</v>
      </c>
      <c r="C288" s="41">
        <f>_xlfn.CEILING.MATH((ROW()-80)/'League Settings'!$I$2)</f>
        <v>21</v>
      </c>
      <c r="D288" s="20"/>
      <c r="E288" s="46" t="str">
        <f>IF((D288)&gt;0,INDEX('Default Rankings'!$B$3:$E$302,'Live Draft'!D288,2) &amp; " " &amp; INDEX('Default Rankings'!$B$3:$E$302,'Live Draft'!D288,3),"")</f>
        <v/>
      </c>
      <c r="F288" s="47" t="str">
        <f>IF((D288)&gt;0,INDEX('Default Rankings'!$B$3:$E$302,'Live Draft'!D288,4),"")</f>
        <v/>
      </c>
    </row>
    <row r="289" spans="2:6" x14ac:dyDescent="0.35">
      <c r="B289" s="12" t="str">
        <f>INDEX('League Settings'!$H$5:$H$18,IF(MOD(C289,2)=0,'League Settings'!$I$2-MOD(ROW()-81,'League Settings'!$I$2),MOD(ROW()-81,'League Settings'!$I$2)+1))</f>
        <v>9th</v>
      </c>
      <c r="C289" s="41">
        <f>_xlfn.CEILING.MATH((ROW()-80)/'League Settings'!$I$2)</f>
        <v>21</v>
      </c>
      <c r="D289" s="20"/>
      <c r="E289" s="46" t="str">
        <f>IF((D289)&gt;0,INDEX('Default Rankings'!$B$3:$E$302,'Live Draft'!D289,2) &amp; " " &amp; INDEX('Default Rankings'!$B$3:$E$302,'Live Draft'!D289,3),"")</f>
        <v/>
      </c>
      <c r="F289" s="47" t="str">
        <f>IF((D289)&gt;0,INDEX('Default Rankings'!$B$3:$E$302,'Live Draft'!D289,4),"")</f>
        <v/>
      </c>
    </row>
    <row r="290" spans="2:6" x14ac:dyDescent="0.35">
      <c r="B290" s="12" t="str">
        <f>INDEX('League Settings'!$H$5:$H$18,IF(MOD(C290,2)=0,'League Settings'!$I$2-MOD(ROW()-81,'League Settings'!$I$2),MOD(ROW()-81,'League Settings'!$I$2)+1))</f>
        <v>10th</v>
      </c>
      <c r="C290" s="41">
        <f>_xlfn.CEILING.MATH((ROW()-80)/'League Settings'!$I$2)</f>
        <v>21</v>
      </c>
      <c r="D290" s="20"/>
      <c r="E290" s="46" t="str">
        <f>IF((D290)&gt;0,INDEX('Default Rankings'!$B$3:$E$302,'Live Draft'!D290,2) &amp; " " &amp; INDEX('Default Rankings'!$B$3:$E$302,'Live Draft'!D290,3),"")</f>
        <v/>
      </c>
      <c r="F290" s="47" t="str">
        <f>IF((D290)&gt;0,INDEX('Default Rankings'!$B$3:$E$302,'Live Draft'!D290,4),"")</f>
        <v/>
      </c>
    </row>
    <row r="291" spans="2:6" x14ac:dyDescent="0.35">
      <c r="B291" s="12" t="str">
        <f>INDEX('League Settings'!$H$5:$H$18,IF(MOD(C291,2)=0,'League Settings'!$I$2-MOD(ROW()-81,'League Settings'!$I$2),MOD(ROW()-81,'League Settings'!$I$2)+1))</f>
        <v>10th</v>
      </c>
      <c r="C291" s="41">
        <f>_xlfn.CEILING.MATH((ROW()-80)/'League Settings'!$I$2)</f>
        <v>22</v>
      </c>
      <c r="D291" s="20"/>
      <c r="E291" s="46" t="str">
        <f>IF((D291)&gt;0,INDEX('Default Rankings'!$B$3:$E$302,'Live Draft'!D291,2) &amp; " " &amp; INDEX('Default Rankings'!$B$3:$E$302,'Live Draft'!D291,3),"")</f>
        <v/>
      </c>
      <c r="F291" s="47" t="str">
        <f>IF((D291)&gt;0,INDEX('Default Rankings'!$B$3:$E$302,'Live Draft'!D291,4),"")</f>
        <v/>
      </c>
    </row>
    <row r="292" spans="2:6" x14ac:dyDescent="0.35">
      <c r="B292" s="12" t="str">
        <f>INDEX('League Settings'!$H$5:$H$18,IF(MOD(C292,2)=0,'League Settings'!$I$2-MOD(ROW()-81,'League Settings'!$I$2),MOD(ROW()-81,'League Settings'!$I$2)+1))</f>
        <v>9th</v>
      </c>
      <c r="C292" s="41">
        <f>_xlfn.CEILING.MATH((ROW()-80)/'League Settings'!$I$2)</f>
        <v>22</v>
      </c>
      <c r="D292" s="20"/>
      <c r="E292" s="46" t="str">
        <f>IF((D292)&gt;0,INDEX('Default Rankings'!$B$3:$E$302,'Live Draft'!D292,2) &amp; " " &amp; INDEX('Default Rankings'!$B$3:$E$302,'Live Draft'!D292,3),"")</f>
        <v/>
      </c>
      <c r="F292" s="47" t="str">
        <f>IF((D292)&gt;0,INDEX('Default Rankings'!$B$3:$E$302,'Live Draft'!D292,4),"")</f>
        <v/>
      </c>
    </row>
    <row r="293" spans="2:6" x14ac:dyDescent="0.35">
      <c r="B293" s="12" t="str">
        <f>INDEX('League Settings'!$H$5:$H$18,IF(MOD(C293,2)=0,'League Settings'!$I$2-MOD(ROW()-81,'League Settings'!$I$2),MOD(ROW()-81,'League Settings'!$I$2)+1))</f>
        <v>8th</v>
      </c>
      <c r="C293" s="41">
        <f>_xlfn.CEILING.MATH((ROW()-80)/'League Settings'!$I$2)</f>
        <v>22</v>
      </c>
      <c r="D293" s="20"/>
      <c r="E293" s="46" t="str">
        <f>IF((D293)&gt;0,INDEX('Default Rankings'!$B$3:$E$302,'Live Draft'!D293,2) &amp; " " &amp; INDEX('Default Rankings'!$B$3:$E$302,'Live Draft'!D293,3),"")</f>
        <v/>
      </c>
      <c r="F293" s="47" t="str">
        <f>IF((D293)&gt;0,INDEX('Default Rankings'!$B$3:$E$302,'Live Draft'!D293,4),"")</f>
        <v/>
      </c>
    </row>
    <row r="294" spans="2:6" x14ac:dyDescent="0.35">
      <c r="B294" s="12" t="str">
        <f>INDEX('League Settings'!$H$5:$H$18,IF(MOD(C294,2)=0,'League Settings'!$I$2-MOD(ROW()-81,'League Settings'!$I$2),MOD(ROW()-81,'League Settings'!$I$2)+1))</f>
        <v>7th</v>
      </c>
      <c r="C294" s="41">
        <f>_xlfn.CEILING.MATH((ROW()-80)/'League Settings'!$I$2)</f>
        <v>22</v>
      </c>
      <c r="D294" s="20"/>
      <c r="E294" s="46" t="str">
        <f>IF((D294)&gt;0,INDEX('Default Rankings'!$B$3:$E$302,'Live Draft'!D294,2) &amp; " " &amp; INDEX('Default Rankings'!$B$3:$E$302,'Live Draft'!D294,3),"")</f>
        <v/>
      </c>
      <c r="F294" s="47" t="str">
        <f>IF((D294)&gt;0,INDEX('Default Rankings'!$B$3:$E$302,'Live Draft'!D294,4),"")</f>
        <v/>
      </c>
    </row>
    <row r="295" spans="2:6" x14ac:dyDescent="0.35">
      <c r="B295" s="12" t="str">
        <f>INDEX('League Settings'!$H$5:$H$18,IF(MOD(C295,2)=0,'League Settings'!$I$2-MOD(ROW()-81,'League Settings'!$I$2),MOD(ROW()-81,'League Settings'!$I$2)+1))</f>
        <v>6th</v>
      </c>
      <c r="C295" s="41">
        <f>_xlfn.CEILING.MATH((ROW()-80)/'League Settings'!$I$2)</f>
        <v>22</v>
      </c>
      <c r="D295" s="20"/>
      <c r="E295" s="46" t="str">
        <f>IF((D295)&gt;0,INDEX('Default Rankings'!$B$3:$E$302,'Live Draft'!D295,2) &amp; " " &amp; INDEX('Default Rankings'!$B$3:$E$302,'Live Draft'!D295,3),"")</f>
        <v/>
      </c>
      <c r="F295" s="47" t="str">
        <f>IF((D295)&gt;0,INDEX('Default Rankings'!$B$3:$E$302,'Live Draft'!D295,4),"")</f>
        <v/>
      </c>
    </row>
    <row r="296" spans="2:6" x14ac:dyDescent="0.35">
      <c r="B296" s="12" t="str">
        <f>INDEX('League Settings'!$H$5:$H$18,IF(MOD(C296,2)=0,'League Settings'!$I$2-MOD(ROW()-81,'League Settings'!$I$2),MOD(ROW()-81,'League Settings'!$I$2)+1))</f>
        <v>5th</v>
      </c>
      <c r="C296" s="41">
        <f>_xlfn.CEILING.MATH((ROW()-80)/'League Settings'!$I$2)</f>
        <v>22</v>
      </c>
      <c r="D296" s="20"/>
      <c r="E296" s="46" t="str">
        <f>IF((D296)&gt;0,INDEX('Default Rankings'!$B$3:$E$302,'Live Draft'!D296,2) &amp; " " &amp; INDEX('Default Rankings'!$B$3:$E$302,'Live Draft'!D296,3),"")</f>
        <v/>
      </c>
      <c r="F296" s="47" t="str">
        <f>IF((D296)&gt;0,INDEX('Default Rankings'!$B$3:$E$302,'Live Draft'!D296,4),"")</f>
        <v/>
      </c>
    </row>
    <row r="297" spans="2:6" x14ac:dyDescent="0.35">
      <c r="B297" s="12" t="str">
        <f>INDEX('League Settings'!$H$5:$H$18,IF(MOD(C297,2)=0,'League Settings'!$I$2-MOD(ROW()-81,'League Settings'!$I$2),MOD(ROW()-81,'League Settings'!$I$2)+1))</f>
        <v>4th</v>
      </c>
      <c r="C297" s="41">
        <f>_xlfn.CEILING.MATH((ROW()-80)/'League Settings'!$I$2)</f>
        <v>22</v>
      </c>
      <c r="D297" s="20"/>
      <c r="E297" s="46" t="str">
        <f>IF((D297)&gt;0,INDEX('Default Rankings'!$B$3:$E$302,'Live Draft'!D297,2) &amp; " " &amp; INDEX('Default Rankings'!$B$3:$E$302,'Live Draft'!D297,3),"")</f>
        <v/>
      </c>
      <c r="F297" s="47" t="str">
        <f>IF((D297)&gt;0,INDEX('Default Rankings'!$B$3:$E$302,'Live Draft'!D297,4),"")</f>
        <v/>
      </c>
    </row>
    <row r="298" spans="2:6" x14ac:dyDescent="0.35">
      <c r="B298" s="12" t="str">
        <f>INDEX('League Settings'!$H$5:$H$18,IF(MOD(C298,2)=0,'League Settings'!$I$2-MOD(ROW()-81,'League Settings'!$I$2),MOD(ROW()-81,'League Settings'!$I$2)+1))</f>
        <v>3rd</v>
      </c>
      <c r="C298" s="41">
        <f>_xlfn.CEILING.MATH((ROW()-80)/'League Settings'!$I$2)</f>
        <v>22</v>
      </c>
      <c r="D298" s="20"/>
      <c r="E298" s="46" t="str">
        <f>IF((D298)&gt;0,INDEX('Default Rankings'!$B$3:$E$302,'Live Draft'!D298,2) &amp; " " &amp; INDEX('Default Rankings'!$B$3:$E$302,'Live Draft'!D298,3),"")</f>
        <v/>
      </c>
      <c r="F298" s="47" t="str">
        <f>IF((D298)&gt;0,INDEX('Default Rankings'!$B$3:$E$302,'Live Draft'!D298,4),"")</f>
        <v/>
      </c>
    </row>
    <row r="299" spans="2:6" x14ac:dyDescent="0.35">
      <c r="B299" s="12" t="str">
        <f>INDEX('League Settings'!$H$5:$H$18,IF(MOD(C299,2)=0,'League Settings'!$I$2-MOD(ROW()-81,'League Settings'!$I$2),MOD(ROW()-81,'League Settings'!$I$2)+1))</f>
        <v>2nd</v>
      </c>
      <c r="C299" s="41">
        <f>_xlfn.CEILING.MATH((ROW()-80)/'League Settings'!$I$2)</f>
        <v>22</v>
      </c>
      <c r="D299" s="20"/>
      <c r="E299" s="46" t="str">
        <f>IF((D299)&gt;0,INDEX('Default Rankings'!$B$3:$E$302,'Live Draft'!D299,2) &amp; " " &amp; INDEX('Default Rankings'!$B$3:$E$302,'Live Draft'!D299,3),"")</f>
        <v/>
      </c>
      <c r="F299" s="47" t="str">
        <f>IF((D299)&gt;0,INDEX('Default Rankings'!$B$3:$E$302,'Live Draft'!D299,4),"")</f>
        <v/>
      </c>
    </row>
    <row r="300" spans="2:6" x14ac:dyDescent="0.35">
      <c r="B300" s="12" t="str">
        <f>INDEX('League Settings'!$H$5:$H$18,IF(MOD(C300,2)=0,'League Settings'!$I$2-MOD(ROW()-81,'League Settings'!$I$2),MOD(ROW()-81,'League Settings'!$I$2)+1))</f>
        <v>1st</v>
      </c>
      <c r="C300" s="41">
        <f>_xlfn.CEILING.MATH((ROW()-80)/'League Settings'!$I$2)</f>
        <v>22</v>
      </c>
      <c r="D300" s="20"/>
      <c r="E300" s="46" t="str">
        <f>IF((D300)&gt;0,INDEX('Default Rankings'!$B$3:$E$302,'Live Draft'!D300,2) &amp; " " &amp; INDEX('Default Rankings'!$B$3:$E$302,'Live Draft'!D300,3),"")</f>
        <v/>
      </c>
      <c r="F300" s="47" t="str">
        <f>IF((D300)&gt;0,INDEX('Default Rankings'!$B$3:$E$302,'Live Draft'!D300,4),"")</f>
        <v/>
      </c>
    </row>
    <row r="301" spans="2:6" x14ac:dyDescent="0.35">
      <c r="B301" s="12" t="str">
        <f>INDEX('League Settings'!$H$5:$H$18,IF(MOD(C301,2)=0,'League Settings'!$I$2-MOD(ROW()-81,'League Settings'!$I$2),MOD(ROW()-81,'League Settings'!$I$2)+1))</f>
        <v>1st</v>
      </c>
      <c r="C301" s="41">
        <f>_xlfn.CEILING.MATH((ROW()-80)/'League Settings'!$I$2)</f>
        <v>23</v>
      </c>
      <c r="D301" s="20"/>
      <c r="E301" s="46" t="str">
        <f>IF((D301)&gt;0,INDEX('Default Rankings'!$B$3:$E$302,'Live Draft'!D301,2) &amp; " " &amp; INDEX('Default Rankings'!$B$3:$E$302,'Live Draft'!D301,3),"")</f>
        <v/>
      </c>
      <c r="F301" s="47" t="str">
        <f>IF((D301)&gt;0,INDEX('Default Rankings'!$B$3:$E$302,'Live Draft'!D301,4),"")</f>
        <v/>
      </c>
    </row>
    <row r="302" spans="2:6" x14ac:dyDescent="0.35">
      <c r="B302" s="12" t="str">
        <f>INDEX('League Settings'!$H$5:$H$18,IF(MOD(C302,2)=0,'League Settings'!$I$2-MOD(ROW()-81,'League Settings'!$I$2),MOD(ROW()-81,'League Settings'!$I$2)+1))</f>
        <v>2nd</v>
      </c>
      <c r="C302" s="41">
        <f>_xlfn.CEILING.MATH((ROW()-80)/'League Settings'!$I$2)</f>
        <v>23</v>
      </c>
      <c r="D302" s="20"/>
      <c r="E302" s="46" t="str">
        <f>IF((D302)&gt;0,INDEX('Default Rankings'!$B$3:$E$302,'Live Draft'!D302,2) &amp; " " &amp; INDEX('Default Rankings'!$B$3:$E$302,'Live Draft'!D302,3),"")</f>
        <v/>
      </c>
      <c r="F302" s="47" t="str">
        <f>IF((D302)&gt;0,INDEX('Default Rankings'!$B$3:$E$302,'Live Draft'!D302,4),"")</f>
        <v/>
      </c>
    </row>
    <row r="303" spans="2:6" x14ac:dyDescent="0.35">
      <c r="B303" s="12" t="str">
        <f>INDEX('League Settings'!$H$5:$H$18,IF(MOD(C303,2)=0,'League Settings'!$I$2-MOD(ROW()-81,'League Settings'!$I$2),MOD(ROW()-81,'League Settings'!$I$2)+1))</f>
        <v>3rd</v>
      </c>
      <c r="C303" s="41">
        <f>_xlfn.CEILING.MATH((ROW()-80)/'League Settings'!$I$2)</f>
        <v>23</v>
      </c>
      <c r="D303" s="20"/>
      <c r="E303" s="46" t="str">
        <f>IF((D303)&gt;0,INDEX('Default Rankings'!$B$3:$E$302,'Live Draft'!D303,2) &amp; " " &amp; INDEX('Default Rankings'!$B$3:$E$302,'Live Draft'!D303,3),"")</f>
        <v/>
      </c>
      <c r="F303" s="47" t="str">
        <f>IF((D303)&gt;0,INDEX('Default Rankings'!$B$3:$E$302,'Live Draft'!D303,4),"")</f>
        <v/>
      </c>
    </row>
    <row r="304" spans="2:6" x14ac:dyDescent="0.35">
      <c r="B304" s="12" t="str">
        <f>INDEX('League Settings'!$H$5:$H$18,IF(MOD(C304,2)=0,'League Settings'!$I$2-MOD(ROW()-81,'League Settings'!$I$2),MOD(ROW()-81,'League Settings'!$I$2)+1))</f>
        <v>4th</v>
      </c>
      <c r="C304" s="41">
        <f>_xlfn.CEILING.MATH((ROW()-80)/'League Settings'!$I$2)</f>
        <v>23</v>
      </c>
      <c r="D304" s="20"/>
      <c r="E304" s="46" t="str">
        <f>IF((D304)&gt;0,INDEX('Default Rankings'!$B$3:$E$302,'Live Draft'!D304,2) &amp; " " &amp; INDEX('Default Rankings'!$B$3:$E$302,'Live Draft'!D304,3),"")</f>
        <v/>
      </c>
      <c r="F304" s="47" t="str">
        <f>IF((D304)&gt;0,INDEX('Default Rankings'!$B$3:$E$302,'Live Draft'!D304,4),"")</f>
        <v/>
      </c>
    </row>
    <row r="305" spans="2:6" x14ac:dyDescent="0.35">
      <c r="B305" s="12" t="str">
        <f>INDEX('League Settings'!$H$5:$H$18,IF(MOD(C305,2)=0,'League Settings'!$I$2-MOD(ROW()-81,'League Settings'!$I$2),MOD(ROW()-81,'League Settings'!$I$2)+1))</f>
        <v>5th</v>
      </c>
      <c r="C305" s="41">
        <f>_xlfn.CEILING.MATH((ROW()-80)/'League Settings'!$I$2)</f>
        <v>23</v>
      </c>
      <c r="D305" s="20"/>
      <c r="E305" s="46" t="str">
        <f>IF((D305)&gt;0,INDEX('Default Rankings'!$B$3:$E$302,'Live Draft'!D305,2) &amp; " " &amp; INDEX('Default Rankings'!$B$3:$E$302,'Live Draft'!D305,3),"")</f>
        <v/>
      </c>
      <c r="F305" s="47" t="str">
        <f>IF((D305)&gt;0,INDEX('Default Rankings'!$B$3:$E$302,'Live Draft'!D305,4),"")</f>
        <v/>
      </c>
    </row>
    <row r="306" spans="2:6" x14ac:dyDescent="0.35">
      <c r="B306" s="12" t="str">
        <f>INDEX('League Settings'!$H$5:$H$18,IF(MOD(C306,2)=0,'League Settings'!$I$2-MOD(ROW()-81,'League Settings'!$I$2),MOD(ROW()-81,'League Settings'!$I$2)+1))</f>
        <v>6th</v>
      </c>
      <c r="C306" s="41">
        <f>_xlfn.CEILING.MATH((ROW()-80)/'League Settings'!$I$2)</f>
        <v>23</v>
      </c>
      <c r="D306" s="20"/>
      <c r="E306" s="46" t="str">
        <f>IF((D306)&gt;0,INDEX('Default Rankings'!$B$3:$E$302,'Live Draft'!D306,2) &amp; " " &amp; INDEX('Default Rankings'!$B$3:$E$302,'Live Draft'!D306,3),"")</f>
        <v/>
      </c>
      <c r="F306" s="47" t="str">
        <f>IF((D306)&gt;0,INDEX('Default Rankings'!$B$3:$E$302,'Live Draft'!D306,4),"")</f>
        <v/>
      </c>
    </row>
    <row r="307" spans="2:6" x14ac:dyDescent="0.35">
      <c r="B307" s="12" t="str">
        <f>INDEX('League Settings'!$H$5:$H$18,IF(MOD(C307,2)=0,'League Settings'!$I$2-MOD(ROW()-81,'League Settings'!$I$2),MOD(ROW()-81,'League Settings'!$I$2)+1))</f>
        <v>7th</v>
      </c>
      <c r="C307" s="41">
        <f>_xlfn.CEILING.MATH((ROW()-80)/'League Settings'!$I$2)</f>
        <v>23</v>
      </c>
      <c r="D307" s="20"/>
      <c r="E307" s="46" t="str">
        <f>IF((D307)&gt;0,INDEX('Default Rankings'!$B$3:$E$302,'Live Draft'!D307,2) &amp; " " &amp; INDEX('Default Rankings'!$B$3:$E$302,'Live Draft'!D307,3),"")</f>
        <v/>
      </c>
      <c r="F307" s="47" t="str">
        <f>IF((D307)&gt;0,INDEX('Default Rankings'!$B$3:$E$302,'Live Draft'!D307,4),"")</f>
        <v/>
      </c>
    </row>
    <row r="308" spans="2:6" x14ac:dyDescent="0.35">
      <c r="B308" s="12" t="str">
        <f>INDEX('League Settings'!$H$5:$H$18,IF(MOD(C308,2)=0,'League Settings'!$I$2-MOD(ROW()-81,'League Settings'!$I$2),MOD(ROW()-81,'League Settings'!$I$2)+1))</f>
        <v>8th</v>
      </c>
      <c r="C308" s="41">
        <f>_xlfn.CEILING.MATH((ROW()-80)/'League Settings'!$I$2)</f>
        <v>23</v>
      </c>
      <c r="D308" s="20"/>
      <c r="E308" s="46" t="str">
        <f>IF((D308)&gt;0,INDEX('Default Rankings'!$B$3:$E$302,'Live Draft'!D308,2) &amp; " " &amp; INDEX('Default Rankings'!$B$3:$E$302,'Live Draft'!D308,3),"")</f>
        <v/>
      </c>
      <c r="F308" s="47" t="str">
        <f>IF((D308)&gt;0,INDEX('Default Rankings'!$B$3:$E$302,'Live Draft'!D308,4),"")</f>
        <v/>
      </c>
    </row>
    <row r="309" spans="2:6" x14ac:dyDescent="0.35">
      <c r="B309" s="12" t="str">
        <f>INDEX('League Settings'!$H$5:$H$18,IF(MOD(C309,2)=0,'League Settings'!$I$2-MOD(ROW()-81,'League Settings'!$I$2),MOD(ROW()-81,'League Settings'!$I$2)+1))</f>
        <v>9th</v>
      </c>
      <c r="C309" s="41">
        <f>_xlfn.CEILING.MATH((ROW()-80)/'League Settings'!$I$2)</f>
        <v>23</v>
      </c>
      <c r="D309" s="20"/>
      <c r="E309" s="46" t="str">
        <f>IF((D309)&gt;0,INDEX('Default Rankings'!$B$3:$E$302,'Live Draft'!D309,2) &amp; " " &amp; INDEX('Default Rankings'!$B$3:$E$302,'Live Draft'!D309,3),"")</f>
        <v/>
      </c>
      <c r="F309" s="47" t="str">
        <f>IF((D309)&gt;0,INDEX('Default Rankings'!$B$3:$E$302,'Live Draft'!D309,4),"")</f>
        <v/>
      </c>
    </row>
    <row r="310" spans="2:6" x14ac:dyDescent="0.35">
      <c r="B310" s="12" t="str">
        <f>INDEX('League Settings'!$H$5:$H$18,IF(MOD(C310,2)=0,'League Settings'!$I$2-MOD(ROW()-81,'League Settings'!$I$2),MOD(ROW()-81,'League Settings'!$I$2)+1))</f>
        <v>10th</v>
      </c>
      <c r="C310" s="41">
        <f>_xlfn.CEILING.MATH((ROW()-80)/'League Settings'!$I$2)</f>
        <v>23</v>
      </c>
      <c r="D310" s="20"/>
      <c r="E310" s="46" t="str">
        <f>IF((D310)&gt;0,INDEX('Default Rankings'!$B$3:$E$302,'Live Draft'!D310,2) &amp; " " &amp; INDEX('Default Rankings'!$B$3:$E$302,'Live Draft'!D310,3),"")</f>
        <v/>
      </c>
      <c r="F310" s="47" t="str">
        <f>IF((D310)&gt;0,INDEX('Default Rankings'!$B$3:$E$302,'Live Draft'!D310,4),"")</f>
        <v/>
      </c>
    </row>
    <row r="311" spans="2:6" x14ac:dyDescent="0.35">
      <c r="B311" s="12" t="str">
        <f>INDEX('League Settings'!$H$5:$H$18,IF(MOD(C311,2)=0,'League Settings'!$I$2-MOD(ROW()-81,'League Settings'!$I$2),MOD(ROW()-81,'League Settings'!$I$2)+1))</f>
        <v>10th</v>
      </c>
      <c r="C311" s="41">
        <f>_xlfn.CEILING.MATH((ROW()-80)/'League Settings'!$I$2)</f>
        <v>24</v>
      </c>
      <c r="D311" s="20"/>
      <c r="E311" s="46" t="str">
        <f>IF((D311)&gt;0,INDEX('Default Rankings'!$B$3:$E$302,'Live Draft'!D311,2) &amp; " " &amp; INDEX('Default Rankings'!$B$3:$E$302,'Live Draft'!D311,3),"")</f>
        <v/>
      </c>
      <c r="F311" s="47" t="str">
        <f>IF((D311)&gt;0,INDEX('Default Rankings'!$B$3:$E$302,'Live Draft'!D311,4),"")</f>
        <v/>
      </c>
    </row>
    <row r="312" spans="2:6" x14ac:dyDescent="0.35">
      <c r="B312" s="12" t="str">
        <f>INDEX('League Settings'!$H$5:$H$18,IF(MOD(C312,2)=0,'League Settings'!$I$2-MOD(ROW()-81,'League Settings'!$I$2),MOD(ROW()-81,'League Settings'!$I$2)+1))</f>
        <v>9th</v>
      </c>
      <c r="C312" s="41">
        <f>_xlfn.CEILING.MATH((ROW()-80)/'League Settings'!$I$2)</f>
        <v>24</v>
      </c>
      <c r="D312" s="20"/>
      <c r="E312" s="46" t="str">
        <f>IF((D312)&gt;0,INDEX('Default Rankings'!$B$3:$E$302,'Live Draft'!D312,2) &amp; " " &amp; INDEX('Default Rankings'!$B$3:$E$302,'Live Draft'!D312,3),"")</f>
        <v/>
      </c>
      <c r="F312" s="47" t="str">
        <f>IF((D312)&gt;0,INDEX('Default Rankings'!$B$3:$E$302,'Live Draft'!D312,4),"")</f>
        <v/>
      </c>
    </row>
    <row r="313" spans="2:6" x14ac:dyDescent="0.35">
      <c r="B313" s="12" t="str">
        <f>INDEX('League Settings'!$H$5:$H$18,IF(MOD(C313,2)=0,'League Settings'!$I$2-MOD(ROW()-81,'League Settings'!$I$2),MOD(ROW()-81,'League Settings'!$I$2)+1))</f>
        <v>8th</v>
      </c>
      <c r="C313" s="41">
        <f>_xlfn.CEILING.MATH((ROW()-80)/'League Settings'!$I$2)</f>
        <v>24</v>
      </c>
      <c r="D313" s="20"/>
      <c r="E313" s="46" t="str">
        <f>IF((D313)&gt;0,INDEX('Default Rankings'!$B$3:$E$302,'Live Draft'!D313,2) &amp; " " &amp; INDEX('Default Rankings'!$B$3:$E$302,'Live Draft'!D313,3),"")</f>
        <v/>
      </c>
      <c r="F313" s="47" t="str">
        <f>IF((D313)&gt;0,INDEX('Default Rankings'!$B$3:$E$302,'Live Draft'!D313,4),"")</f>
        <v/>
      </c>
    </row>
    <row r="314" spans="2:6" x14ac:dyDescent="0.35">
      <c r="B314" s="12" t="str">
        <f>INDEX('League Settings'!$H$5:$H$18,IF(MOD(C314,2)=0,'League Settings'!$I$2-MOD(ROW()-81,'League Settings'!$I$2),MOD(ROW()-81,'League Settings'!$I$2)+1))</f>
        <v>7th</v>
      </c>
      <c r="C314" s="41">
        <f>_xlfn.CEILING.MATH((ROW()-80)/'League Settings'!$I$2)</f>
        <v>24</v>
      </c>
      <c r="D314" s="20"/>
      <c r="E314" s="46" t="str">
        <f>IF((D314)&gt;0,INDEX('Default Rankings'!$B$3:$E$302,'Live Draft'!D314,2) &amp; " " &amp; INDEX('Default Rankings'!$B$3:$E$302,'Live Draft'!D314,3),"")</f>
        <v/>
      </c>
      <c r="F314" s="47" t="str">
        <f>IF((D314)&gt;0,INDEX('Default Rankings'!$B$3:$E$302,'Live Draft'!D314,4),"")</f>
        <v/>
      </c>
    </row>
    <row r="315" spans="2:6" x14ac:dyDescent="0.35">
      <c r="B315" s="12" t="str">
        <f>INDEX('League Settings'!$H$5:$H$18,IF(MOD(C315,2)=0,'League Settings'!$I$2-MOD(ROW()-81,'League Settings'!$I$2),MOD(ROW()-81,'League Settings'!$I$2)+1))</f>
        <v>6th</v>
      </c>
      <c r="C315" s="41">
        <f>_xlfn.CEILING.MATH((ROW()-80)/'League Settings'!$I$2)</f>
        <v>24</v>
      </c>
      <c r="D315" s="20"/>
      <c r="E315" s="46" t="str">
        <f>IF((D315)&gt;0,INDEX('Default Rankings'!$B$3:$E$302,'Live Draft'!D315,2) &amp; " " &amp; INDEX('Default Rankings'!$B$3:$E$302,'Live Draft'!D315,3),"")</f>
        <v/>
      </c>
      <c r="F315" s="47" t="str">
        <f>IF((D315)&gt;0,INDEX('Default Rankings'!$B$3:$E$302,'Live Draft'!D315,4),"")</f>
        <v/>
      </c>
    </row>
    <row r="316" spans="2:6" x14ac:dyDescent="0.35">
      <c r="B316" s="12" t="str">
        <f>INDEX('League Settings'!$H$5:$H$18,IF(MOD(C316,2)=0,'League Settings'!$I$2-MOD(ROW()-81,'League Settings'!$I$2),MOD(ROW()-81,'League Settings'!$I$2)+1))</f>
        <v>5th</v>
      </c>
      <c r="C316" s="41">
        <f>_xlfn.CEILING.MATH((ROW()-80)/'League Settings'!$I$2)</f>
        <v>24</v>
      </c>
      <c r="D316" s="20"/>
      <c r="E316" s="46" t="str">
        <f>IF((D316)&gt;0,INDEX('Default Rankings'!$B$3:$E$302,'Live Draft'!D316,2) &amp; " " &amp; INDEX('Default Rankings'!$B$3:$E$302,'Live Draft'!D316,3),"")</f>
        <v/>
      </c>
      <c r="F316" s="47" t="str">
        <f>IF((D316)&gt;0,INDEX('Default Rankings'!$B$3:$E$302,'Live Draft'!D316,4),"")</f>
        <v/>
      </c>
    </row>
    <row r="317" spans="2:6" x14ac:dyDescent="0.35">
      <c r="B317" s="12" t="str">
        <f>INDEX('League Settings'!$H$5:$H$18,IF(MOD(C317,2)=0,'League Settings'!$I$2-MOD(ROW()-81,'League Settings'!$I$2),MOD(ROW()-81,'League Settings'!$I$2)+1))</f>
        <v>4th</v>
      </c>
      <c r="C317" s="41">
        <f>_xlfn.CEILING.MATH((ROW()-80)/'League Settings'!$I$2)</f>
        <v>24</v>
      </c>
      <c r="D317" s="20"/>
      <c r="E317" s="46" t="str">
        <f>IF((D317)&gt;0,INDEX('Default Rankings'!$B$3:$E$302,'Live Draft'!D317,2) &amp; " " &amp; INDEX('Default Rankings'!$B$3:$E$302,'Live Draft'!D317,3),"")</f>
        <v/>
      </c>
      <c r="F317" s="47" t="str">
        <f>IF((D317)&gt;0,INDEX('Default Rankings'!$B$3:$E$302,'Live Draft'!D317,4),"")</f>
        <v/>
      </c>
    </row>
    <row r="318" spans="2:6" x14ac:dyDescent="0.35">
      <c r="B318" s="12" t="str">
        <f>INDEX('League Settings'!$H$5:$H$18,IF(MOD(C318,2)=0,'League Settings'!$I$2-MOD(ROW()-81,'League Settings'!$I$2),MOD(ROW()-81,'League Settings'!$I$2)+1))</f>
        <v>3rd</v>
      </c>
      <c r="C318" s="41">
        <f>_xlfn.CEILING.MATH((ROW()-80)/'League Settings'!$I$2)</f>
        <v>24</v>
      </c>
      <c r="D318" s="20"/>
      <c r="E318" s="46" t="str">
        <f>IF((D318)&gt;0,INDEX('Default Rankings'!$B$3:$E$302,'Live Draft'!D318,2) &amp; " " &amp; INDEX('Default Rankings'!$B$3:$E$302,'Live Draft'!D318,3),"")</f>
        <v/>
      </c>
      <c r="F318" s="47" t="str">
        <f>IF((D318)&gt;0,INDEX('Default Rankings'!$B$3:$E$302,'Live Draft'!D318,4),"")</f>
        <v/>
      </c>
    </row>
    <row r="319" spans="2:6" x14ac:dyDescent="0.35">
      <c r="B319" s="12" t="str">
        <f>INDEX('League Settings'!$H$5:$H$18,IF(MOD(C319,2)=0,'League Settings'!$I$2-MOD(ROW()-81,'League Settings'!$I$2),MOD(ROW()-81,'League Settings'!$I$2)+1))</f>
        <v>2nd</v>
      </c>
      <c r="C319" s="41">
        <f>_xlfn.CEILING.MATH((ROW()-80)/'League Settings'!$I$2)</f>
        <v>24</v>
      </c>
      <c r="D319" s="20"/>
      <c r="E319" s="46" t="str">
        <f>IF((D319)&gt;0,INDEX('Default Rankings'!$B$3:$E$302,'Live Draft'!D319,2) &amp; " " &amp; INDEX('Default Rankings'!$B$3:$E$302,'Live Draft'!D319,3),"")</f>
        <v/>
      </c>
      <c r="F319" s="47" t="str">
        <f>IF((D319)&gt;0,INDEX('Default Rankings'!$B$3:$E$302,'Live Draft'!D319,4),"")</f>
        <v/>
      </c>
    </row>
    <row r="320" spans="2:6" x14ac:dyDescent="0.35">
      <c r="B320" s="12" t="str">
        <f>INDEX('League Settings'!$H$5:$H$18,IF(MOD(C320,2)=0,'League Settings'!$I$2-MOD(ROW()-81,'League Settings'!$I$2),MOD(ROW()-81,'League Settings'!$I$2)+1))</f>
        <v>1st</v>
      </c>
      <c r="C320" s="41">
        <f>_xlfn.CEILING.MATH((ROW()-80)/'League Settings'!$I$2)</f>
        <v>24</v>
      </c>
      <c r="D320" s="20"/>
      <c r="E320" s="46" t="str">
        <f>IF((D320)&gt;0,INDEX('Default Rankings'!$B$3:$E$302,'Live Draft'!D320,2) &amp; " " &amp; INDEX('Default Rankings'!$B$3:$E$302,'Live Draft'!D320,3),"")</f>
        <v/>
      </c>
      <c r="F320" s="47" t="str">
        <f>IF((D320)&gt;0,INDEX('Default Rankings'!$B$3:$E$302,'Live Draft'!D320,4),"")</f>
        <v/>
      </c>
    </row>
    <row r="321" spans="2:6" x14ac:dyDescent="0.35">
      <c r="B321" s="12" t="str">
        <f>INDEX('League Settings'!$H$5:$H$18,IF(MOD(C321,2)=0,'League Settings'!$I$2-MOD(ROW()-81,'League Settings'!$I$2),MOD(ROW()-81,'League Settings'!$I$2)+1))</f>
        <v>1st</v>
      </c>
      <c r="C321" s="41">
        <f>_xlfn.CEILING.MATH((ROW()-80)/'League Settings'!$I$2)</f>
        <v>25</v>
      </c>
      <c r="D321" s="20"/>
      <c r="E321" s="46" t="str">
        <f>IF((D321)&gt;0,INDEX('Default Rankings'!$B$3:$E$302,'Live Draft'!D321,2) &amp; " " &amp; INDEX('Default Rankings'!$B$3:$E$302,'Live Draft'!D321,3),"")</f>
        <v/>
      </c>
      <c r="F321" s="47" t="str">
        <f>IF((D321)&gt;0,INDEX('Default Rankings'!$B$3:$E$302,'Live Draft'!D321,4),"")</f>
        <v/>
      </c>
    </row>
    <row r="322" spans="2:6" x14ac:dyDescent="0.35">
      <c r="B322" s="12" t="str">
        <f>INDEX('League Settings'!$H$5:$H$18,IF(MOD(C322,2)=0,'League Settings'!$I$2-MOD(ROW()-81,'League Settings'!$I$2),MOD(ROW()-81,'League Settings'!$I$2)+1))</f>
        <v>2nd</v>
      </c>
      <c r="C322" s="41">
        <f>_xlfn.CEILING.MATH((ROW()-80)/'League Settings'!$I$2)</f>
        <v>25</v>
      </c>
      <c r="D322" s="20"/>
      <c r="E322" s="46" t="str">
        <f>IF((D322)&gt;0,INDEX('Default Rankings'!$B$3:$E$302,'Live Draft'!D322,2) &amp; " " &amp; INDEX('Default Rankings'!$B$3:$E$302,'Live Draft'!D322,3),"")</f>
        <v/>
      </c>
      <c r="F322" s="47" t="str">
        <f>IF((D322)&gt;0,INDEX('Default Rankings'!$B$3:$E$302,'Live Draft'!D322,4),"")</f>
        <v/>
      </c>
    </row>
    <row r="323" spans="2:6" x14ac:dyDescent="0.35">
      <c r="B323" s="12" t="str">
        <f>INDEX('League Settings'!$H$5:$H$18,IF(MOD(C323,2)=0,'League Settings'!$I$2-MOD(ROW()-81,'League Settings'!$I$2),MOD(ROW()-81,'League Settings'!$I$2)+1))</f>
        <v>3rd</v>
      </c>
      <c r="C323" s="41">
        <f>_xlfn.CEILING.MATH((ROW()-80)/'League Settings'!$I$2)</f>
        <v>25</v>
      </c>
      <c r="D323" s="20"/>
      <c r="E323" s="46" t="str">
        <f>IF((D323)&gt;0,INDEX('Default Rankings'!$B$3:$E$302,'Live Draft'!D323,2) &amp; " " &amp; INDEX('Default Rankings'!$B$3:$E$302,'Live Draft'!D323,3),"")</f>
        <v/>
      </c>
      <c r="F323" s="47" t="str">
        <f>IF((D323)&gt;0,INDEX('Default Rankings'!$B$3:$E$302,'Live Draft'!D323,4),"")</f>
        <v/>
      </c>
    </row>
    <row r="324" spans="2:6" x14ac:dyDescent="0.35">
      <c r="B324" s="12" t="str">
        <f>INDEX('League Settings'!$H$5:$H$18,IF(MOD(C324,2)=0,'League Settings'!$I$2-MOD(ROW()-81,'League Settings'!$I$2),MOD(ROW()-81,'League Settings'!$I$2)+1))</f>
        <v>4th</v>
      </c>
      <c r="C324" s="41">
        <f>_xlfn.CEILING.MATH((ROW()-80)/'League Settings'!$I$2)</f>
        <v>25</v>
      </c>
      <c r="D324" s="20"/>
      <c r="E324" s="46" t="str">
        <f>IF((D324)&gt;0,INDEX('Default Rankings'!$B$3:$E$302,'Live Draft'!D324,2) &amp; " " &amp; INDEX('Default Rankings'!$B$3:$E$302,'Live Draft'!D324,3),"")</f>
        <v/>
      </c>
      <c r="F324" s="47" t="str">
        <f>IF((D324)&gt;0,INDEX('Default Rankings'!$B$3:$E$302,'Live Draft'!D324,4),"")</f>
        <v/>
      </c>
    </row>
    <row r="325" spans="2:6" x14ac:dyDescent="0.35">
      <c r="B325" s="12" t="str">
        <f>INDEX('League Settings'!$H$5:$H$18,IF(MOD(C325,2)=0,'League Settings'!$I$2-MOD(ROW()-81,'League Settings'!$I$2),MOD(ROW()-81,'League Settings'!$I$2)+1))</f>
        <v>5th</v>
      </c>
      <c r="C325" s="41">
        <f>_xlfn.CEILING.MATH((ROW()-80)/'League Settings'!$I$2)</f>
        <v>25</v>
      </c>
      <c r="D325" s="20"/>
      <c r="E325" s="46" t="str">
        <f>IF((D325)&gt;0,INDEX('Default Rankings'!$B$3:$E$302,'Live Draft'!D325,2) &amp; " " &amp; INDEX('Default Rankings'!$B$3:$E$302,'Live Draft'!D325,3),"")</f>
        <v/>
      </c>
      <c r="F325" s="47" t="str">
        <f>IF((D325)&gt;0,INDEX('Default Rankings'!$B$3:$E$302,'Live Draft'!D325,4),"")</f>
        <v/>
      </c>
    </row>
    <row r="326" spans="2:6" x14ac:dyDescent="0.35">
      <c r="B326" s="12" t="str">
        <f>INDEX('League Settings'!$H$5:$H$18,IF(MOD(C326,2)=0,'League Settings'!$I$2-MOD(ROW()-81,'League Settings'!$I$2),MOD(ROW()-81,'League Settings'!$I$2)+1))</f>
        <v>6th</v>
      </c>
      <c r="C326" s="41">
        <f>_xlfn.CEILING.MATH((ROW()-80)/'League Settings'!$I$2)</f>
        <v>25</v>
      </c>
      <c r="D326" s="20"/>
      <c r="E326" s="46" t="str">
        <f>IF((D326)&gt;0,INDEX('Default Rankings'!$B$3:$E$302,'Live Draft'!D326,2) &amp; " " &amp; INDEX('Default Rankings'!$B$3:$E$302,'Live Draft'!D326,3),"")</f>
        <v/>
      </c>
      <c r="F326" s="47" t="str">
        <f>IF((D326)&gt;0,INDEX('Default Rankings'!$B$3:$E$302,'Live Draft'!D326,4),"")</f>
        <v/>
      </c>
    </row>
    <row r="327" spans="2:6" x14ac:dyDescent="0.35">
      <c r="B327" s="12" t="str">
        <f>INDEX('League Settings'!$H$5:$H$18,IF(MOD(C327,2)=0,'League Settings'!$I$2-MOD(ROW()-81,'League Settings'!$I$2),MOD(ROW()-81,'League Settings'!$I$2)+1))</f>
        <v>7th</v>
      </c>
      <c r="C327" s="41">
        <f>_xlfn.CEILING.MATH((ROW()-80)/'League Settings'!$I$2)</f>
        <v>25</v>
      </c>
      <c r="D327" s="20"/>
      <c r="E327" s="46" t="str">
        <f>IF((D327)&gt;0,INDEX('Default Rankings'!$B$3:$E$302,'Live Draft'!D327,2) &amp; " " &amp; INDEX('Default Rankings'!$B$3:$E$302,'Live Draft'!D327,3),"")</f>
        <v/>
      </c>
      <c r="F327" s="47" t="str">
        <f>IF((D327)&gt;0,INDEX('Default Rankings'!$B$3:$E$302,'Live Draft'!D327,4),"")</f>
        <v/>
      </c>
    </row>
    <row r="328" spans="2:6" x14ac:dyDescent="0.35">
      <c r="B328" s="12" t="str">
        <f>INDEX('League Settings'!$H$5:$H$18,IF(MOD(C328,2)=0,'League Settings'!$I$2-MOD(ROW()-81,'League Settings'!$I$2),MOD(ROW()-81,'League Settings'!$I$2)+1))</f>
        <v>8th</v>
      </c>
      <c r="C328" s="41">
        <f>_xlfn.CEILING.MATH((ROW()-80)/'League Settings'!$I$2)</f>
        <v>25</v>
      </c>
      <c r="D328" s="20"/>
      <c r="E328" s="46" t="str">
        <f>IF((D328)&gt;0,INDEX('Default Rankings'!$B$3:$E$302,'Live Draft'!D328,2) &amp; " " &amp; INDEX('Default Rankings'!$B$3:$E$302,'Live Draft'!D328,3),"")</f>
        <v/>
      </c>
      <c r="F328" s="47" t="str">
        <f>IF((D328)&gt;0,INDEX('Default Rankings'!$B$3:$E$302,'Live Draft'!D328,4),"")</f>
        <v/>
      </c>
    </row>
    <row r="329" spans="2:6" x14ac:dyDescent="0.35">
      <c r="B329" s="12" t="str">
        <f>INDEX('League Settings'!$H$5:$H$18,IF(MOD(C329,2)=0,'League Settings'!$I$2-MOD(ROW()-81,'League Settings'!$I$2),MOD(ROW()-81,'League Settings'!$I$2)+1))</f>
        <v>9th</v>
      </c>
      <c r="C329" s="41">
        <f>_xlfn.CEILING.MATH((ROW()-80)/'League Settings'!$I$2)</f>
        <v>25</v>
      </c>
      <c r="D329" s="20"/>
      <c r="E329" s="46" t="str">
        <f>IF((D329)&gt;0,INDEX('Default Rankings'!$B$3:$E$302,'Live Draft'!D329,2) &amp; " " &amp; INDEX('Default Rankings'!$B$3:$E$302,'Live Draft'!D329,3),"")</f>
        <v/>
      </c>
      <c r="F329" s="47" t="str">
        <f>IF((D329)&gt;0,INDEX('Default Rankings'!$B$3:$E$302,'Live Draft'!D329,4),"")</f>
        <v/>
      </c>
    </row>
    <row r="330" spans="2:6" x14ac:dyDescent="0.35">
      <c r="B330" s="12" t="str">
        <f>INDEX('League Settings'!$H$5:$H$18,IF(MOD(C330,2)=0,'League Settings'!$I$2-MOD(ROW()-81,'League Settings'!$I$2),MOD(ROW()-81,'League Settings'!$I$2)+1))</f>
        <v>10th</v>
      </c>
      <c r="C330" s="41">
        <f>_xlfn.CEILING.MATH((ROW()-80)/'League Settings'!$I$2)</f>
        <v>25</v>
      </c>
      <c r="D330" s="20"/>
      <c r="E330" s="46" t="str">
        <f>IF((D330)&gt;0,INDEX('Default Rankings'!$B$3:$E$302,'Live Draft'!D330,2) &amp; " " &amp; INDEX('Default Rankings'!$B$3:$E$302,'Live Draft'!D330,3),"")</f>
        <v/>
      </c>
      <c r="F330" s="47" t="str">
        <f>IF((D330)&gt;0,INDEX('Default Rankings'!$B$3:$E$302,'Live Draft'!D330,4),"")</f>
        <v/>
      </c>
    </row>
    <row r="331" spans="2:6" x14ac:dyDescent="0.35">
      <c r="B331" s="12" t="str">
        <f>INDEX('League Settings'!$H$5:$H$18,IF(MOD(C331,2)=0,'League Settings'!$I$2-MOD(ROW()-81,'League Settings'!$I$2),MOD(ROW()-81,'League Settings'!$I$2)+1))</f>
        <v>10th</v>
      </c>
      <c r="C331" s="41">
        <f>_xlfn.CEILING.MATH((ROW()-80)/'League Settings'!$I$2)</f>
        <v>26</v>
      </c>
      <c r="D331" s="20"/>
      <c r="E331" s="46" t="str">
        <f>IF((D331)&gt;0,INDEX('Default Rankings'!$B$3:$E$302,'Live Draft'!D331,2) &amp; " " &amp; INDEX('Default Rankings'!$B$3:$E$302,'Live Draft'!D331,3),"")</f>
        <v/>
      </c>
      <c r="F331" s="47" t="str">
        <f>IF((D331)&gt;0,INDEX('Default Rankings'!$B$3:$E$302,'Live Draft'!D331,4),"")</f>
        <v/>
      </c>
    </row>
    <row r="332" spans="2:6" ht="15" thickBot="1" x14ac:dyDescent="0.4">
      <c r="B332" s="13" t="str">
        <f>INDEX('League Settings'!$H$5:$H$18,IF(MOD(C332,2)=0,'League Settings'!$I$2-MOD(ROW()-81,'League Settings'!$I$2),MOD(ROW()-81,'League Settings'!$I$2)+1))</f>
        <v>9th</v>
      </c>
      <c r="C332" s="43">
        <f>_xlfn.CEILING.MATH((ROW()-80)/'League Settings'!$I$2)</f>
        <v>26</v>
      </c>
      <c r="D332" s="21"/>
      <c r="E332" s="48" t="str">
        <f>IF((D332)&gt;0,INDEX('Default Rankings'!$B$3:$E$302,'Live Draft'!D332,2) &amp; " " &amp; INDEX('Default Rankings'!$B$3:$E$302,'Live Draft'!D332,3),"")</f>
        <v/>
      </c>
      <c r="F332" s="49" t="str">
        <f>IF((D332)&gt;0,INDEX('Default Rankings'!$B$3:$E$302,'Live Draft'!D332,4),"")</f>
        <v/>
      </c>
    </row>
  </sheetData>
  <mergeCells count="7">
    <mergeCell ref="H2:I2"/>
    <mergeCell ref="B2:C2"/>
    <mergeCell ref="B3:B5"/>
    <mergeCell ref="C3:C5"/>
    <mergeCell ref="D3:D5"/>
    <mergeCell ref="E3:E5"/>
    <mergeCell ref="F3:F5"/>
  </mergeCells>
  <conditionalFormatting sqref="B6:B12">
    <cfRule type="colorScale" priority="8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H4:J33">
    <cfRule type="expression" dxfId="7" priority="6">
      <formula>ISNUMBER(MATCH($J4,$D$81:$D$332,0))</formula>
    </cfRule>
  </conditionalFormatting>
  <conditionalFormatting sqref="L4:N78">
    <cfRule type="expression" dxfId="4" priority="5">
      <formula>ISNUMBER(MATCH($N4,$D$81:$D$332,0))</formula>
    </cfRule>
  </conditionalFormatting>
  <conditionalFormatting sqref="P4:R78">
    <cfRule type="expression" dxfId="3" priority="4">
      <formula>ISNUMBER(MATCH($R4,$D$81:$D$332,0))</formula>
    </cfRule>
  </conditionalFormatting>
  <conditionalFormatting sqref="T4:V33">
    <cfRule type="expression" dxfId="2" priority="3">
      <formula>ISNUMBER(MATCH($V4,$D$81:$D$332,0))</formula>
    </cfRule>
  </conditionalFormatting>
  <conditionalFormatting sqref="X4:Z23">
    <cfRule type="expression" dxfId="1" priority="2">
      <formula>ISNUMBER(MATCH($Z4,$D$81:$D$332,0))</formula>
    </cfRule>
  </conditionalFormatting>
  <conditionalFormatting sqref="AB4:AD23">
    <cfRule type="expression" dxfId="0" priority="1">
      <formula>ISNUMBER(MATCH($AD4,$D$81:$D$332,0))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25CB8941-03BC-4E5D-AE86-ECE442FF999F}">
            <xm:f>_xlfn.CEILING.MATH((ROW()-80)/'League Settings'!$I$2)&gt;SUM('League Settings'!$F$4:$F$11)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B81:F332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506401-0159-42F5-ADC1-DFC13CDD75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League Settings</vt:lpstr>
      <vt:lpstr>Default Rankings</vt:lpstr>
      <vt:lpstr>Default Rankings Import</vt:lpstr>
      <vt:lpstr>Personal Rankings</vt:lpstr>
      <vt:lpstr>Fantasy Teams</vt:lpstr>
      <vt:lpstr>Live 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2019-05-21T21:35:18Z</dcterms:modified>
</cp:coreProperties>
</file>