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backupFile="1"/>
  <xr:revisionPtr revIDLastSave="0" documentId="13_ncr:1_{3CEB6F3A-BDFB-4DD5-9A7A-699F7E0D3E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3" r:id="rId1"/>
    <sheet name="QB" sheetId="7" r:id="rId2"/>
    <sheet name="RB" sheetId="6" r:id="rId3"/>
    <sheet name="WR" sheetId="5" r:id="rId4"/>
    <sheet name="TE" sheetId="2" r:id="rId5"/>
    <sheet name="DST" sheetId="10" r:id="rId6"/>
    <sheet name="K" sheetId="8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57" i="2" l="1"/>
  <c r="AB157" i="2"/>
  <c r="AA157" i="2"/>
  <c r="AF470" i="6"/>
  <c r="AF479" i="6"/>
  <c r="AF490" i="6"/>
  <c r="AF493" i="6"/>
  <c r="AF495" i="6"/>
  <c r="AF498" i="6"/>
  <c r="AF504" i="6"/>
  <c r="AF508" i="6"/>
  <c r="F6" i="3"/>
  <c r="AB470" i="6"/>
  <c r="AB479" i="6"/>
  <c r="AB490" i="6"/>
  <c r="AB493" i="6"/>
  <c r="AB495" i="6"/>
  <c r="AB498" i="6"/>
  <c r="AB504" i="6"/>
  <c r="AB508" i="6"/>
  <c r="AA470" i="6"/>
  <c r="AA479" i="6"/>
  <c r="AA490" i="6"/>
  <c r="AA493" i="6"/>
  <c r="AA495" i="6"/>
  <c r="AA498" i="6"/>
  <c r="AA504" i="6"/>
  <c r="AA508" i="6"/>
  <c r="AF249" i="7"/>
  <c r="AF248" i="7"/>
  <c r="AF247" i="7"/>
  <c r="AF246" i="7"/>
  <c r="AF245" i="7"/>
  <c r="AF244" i="7"/>
  <c r="AF243" i="7"/>
  <c r="AF242" i="7"/>
  <c r="AF240" i="7"/>
  <c r="AF239" i="7"/>
  <c r="AF238" i="7"/>
  <c r="AF237" i="7"/>
  <c r="AF236" i="7"/>
  <c r="AF235" i="7"/>
  <c r="AF234" i="7"/>
  <c r="AF233" i="7"/>
  <c r="AF232" i="7"/>
  <c r="AF231" i="7"/>
  <c r="AF230" i="7"/>
  <c r="AF229" i="7"/>
  <c r="AF228" i="7"/>
  <c r="AF227" i="7"/>
  <c r="AF226" i="7"/>
  <c r="AF224" i="7"/>
  <c r="AF223" i="7"/>
  <c r="AF222" i="7"/>
  <c r="AF221" i="7"/>
  <c r="AF218" i="7"/>
  <c r="AB249" i="7"/>
  <c r="AB248" i="7"/>
  <c r="AB247" i="7"/>
  <c r="AB246" i="7"/>
  <c r="AB245" i="7"/>
  <c r="AB244" i="7"/>
  <c r="AB243" i="7"/>
  <c r="AB242" i="7"/>
  <c r="AB240" i="7"/>
  <c r="AB239" i="7"/>
  <c r="AB238" i="7"/>
  <c r="AB237" i="7"/>
  <c r="AB236" i="7"/>
  <c r="AB235" i="7"/>
  <c r="AB234" i="7"/>
  <c r="AB233" i="7"/>
  <c r="AB232" i="7"/>
  <c r="AB231" i="7"/>
  <c r="AB230" i="7"/>
  <c r="AB229" i="7"/>
  <c r="AB228" i="7"/>
  <c r="AB227" i="7"/>
  <c r="AB226" i="7"/>
  <c r="AB224" i="7"/>
  <c r="AB223" i="7"/>
  <c r="AB222" i="7"/>
  <c r="AB221" i="7"/>
  <c r="AB218" i="7"/>
  <c r="AA249" i="7"/>
  <c r="AA248" i="7"/>
  <c r="AA247" i="7"/>
  <c r="AA246" i="7"/>
  <c r="AA245" i="7"/>
  <c r="AA244" i="7"/>
  <c r="AA243" i="7"/>
  <c r="AA242" i="7"/>
  <c r="AA240" i="7"/>
  <c r="AA239" i="7"/>
  <c r="AA238" i="7"/>
  <c r="AA237" i="7"/>
  <c r="AA236" i="7"/>
  <c r="AA235" i="7"/>
  <c r="AA234" i="7"/>
  <c r="AA233" i="7"/>
  <c r="AA232" i="7"/>
  <c r="AA231" i="7"/>
  <c r="AA230" i="7"/>
  <c r="AA229" i="7"/>
  <c r="AA228" i="7"/>
  <c r="AA227" i="7"/>
  <c r="AA226" i="7"/>
  <c r="AA224" i="7"/>
  <c r="AA223" i="7"/>
  <c r="AA222" i="7"/>
  <c r="AA221" i="7"/>
  <c r="AA218" i="7"/>
  <c r="C4" i="3" l="1"/>
  <c r="C5" i="3"/>
  <c r="C6" i="3"/>
  <c r="C8" i="3"/>
  <c r="C9" i="3"/>
  <c r="C10" i="3"/>
  <c r="C11" i="3"/>
  <c r="C12" i="3"/>
  <c r="C13" i="3"/>
  <c r="C14" i="3"/>
  <c r="C15" i="3"/>
  <c r="C16" i="3"/>
  <c r="C17" i="3"/>
  <c r="C3" i="3"/>
  <c r="M36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5" i="10"/>
  <c r="O4" i="10"/>
  <c r="O5" i="10" s="1"/>
  <c r="O6" i="10" s="1"/>
  <c r="O7" i="10" s="1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Y32" i="8"/>
  <c r="Y62" i="8"/>
  <c r="Y92" i="8"/>
  <c r="AA29" i="2"/>
  <c r="AA34" i="2"/>
  <c r="AA65" i="2"/>
  <c r="AA96" i="2"/>
  <c r="AA56" i="5"/>
  <c r="AA104" i="5"/>
  <c r="AA205" i="5"/>
  <c r="AA287" i="5"/>
  <c r="AA300" i="5"/>
  <c r="AA303" i="5"/>
  <c r="AA306" i="5"/>
  <c r="AA371" i="5"/>
  <c r="AA379" i="5"/>
  <c r="AA405" i="5"/>
  <c r="AA48" i="6"/>
  <c r="AA51" i="6"/>
  <c r="AA53" i="6"/>
  <c r="AA57" i="6"/>
  <c r="AA58" i="6"/>
  <c r="AA61" i="6"/>
  <c r="AA68" i="6"/>
  <c r="AA74" i="6"/>
  <c r="AA84" i="6"/>
  <c r="AA85" i="6"/>
  <c r="AA87" i="6"/>
  <c r="AA88" i="6"/>
  <c r="AA90" i="6"/>
  <c r="AA105" i="6"/>
  <c r="AA146" i="6"/>
  <c r="AA159" i="6"/>
  <c r="AA170" i="6"/>
  <c r="AA171" i="6"/>
  <c r="AA177" i="6"/>
  <c r="AA179" i="6"/>
  <c r="AA186" i="6"/>
  <c r="AA189" i="6"/>
  <c r="AA195" i="6"/>
  <c r="AA198" i="6"/>
  <c r="AA206" i="6"/>
  <c r="AA270" i="6"/>
  <c r="AA279" i="6"/>
  <c r="AA284" i="6"/>
  <c r="AA289" i="6"/>
  <c r="AA290" i="6"/>
  <c r="AA292" i="6"/>
  <c r="AA293" i="6"/>
  <c r="AA300" i="6"/>
  <c r="AA301" i="6"/>
  <c r="AA303" i="6"/>
  <c r="AA304" i="6"/>
  <c r="AA307" i="6"/>
  <c r="AA364" i="6"/>
  <c r="AA376" i="6"/>
  <c r="AA377" i="6"/>
  <c r="AA380" i="6"/>
  <c r="AA384" i="6"/>
  <c r="AA389" i="6"/>
  <c r="AA406" i="6"/>
  <c r="AA31" i="7"/>
  <c r="AA41" i="7"/>
  <c r="AA42" i="7"/>
  <c r="AA43" i="7"/>
  <c r="AA44" i="7"/>
  <c r="AA45" i="7"/>
  <c r="AA46" i="7"/>
  <c r="AA47" i="7"/>
  <c r="AA48" i="7"/>
  <c r="AA49" i="7"/>
  <c r="AA80" i="7"/>
  <c r="AA82" i="7"/>
  <c r="AA83" i="7"/>
  <c r="AA84" i="7"/>
  <c r="AA85" i="7"/>
  <c r="AA86" i="7"/>
  <c r="AA87" i="7"/>
  <c r="AA88" i="7"/>
  <c r="AA89" i="7"/>
  <c r="AA91" i="7"/>
  <c r="AA92" i="7"/>
  <c r="AA93" i="7"/>
  <c r="AA94" i="7"/>
  <c r="AA120" i="7"/>
  <c r="AA123" i="7"/>
  <c r="AA126" i="7"/>
  <c r="AA127" i="7"/>
  <c r="AA128" i="7"/>
  <c r="AA129" i="7"/>
  <c r="AA130" i="7"/>
  <c r="AA132" i="7"/>
  <c r="AA134" i="7"/>
  <c r="AA135" i="7"/>
  <c r="AA136" i="7"/>
  <c r="AA137" i="7"/>
  <c r="AA138" i="7"/>
  <c r="AA174" i="7"/>
  <c r="AA175" i="7"/>
  <c r="AA176" i="7"/>
  <c r="AA177" i="7"/>
  <c r="AA178" i="7"/>
  <c r="AA179" i="7"/>
  <c r="AA180" i="7"/>
  <c r="AA183" i="7"/>
  <c r="AF29" i="2"/>
  <c r="AD4" i="8"/>
  <c r="AD5" i="8" s="1"/>
  <c r="AD6" i="8" s="1"/>
  <c r="AD7" i="8" s="1"/>
  <c r="AD8" i="8" s="1"/>
  <c r="AD9" i="8" s="1"/>
  <c r="AD10" i="8" s="1"/>
  <c r="AD11" i="8" s="1"/>
  <c r="AD12" i="8" s="1"/>
  <c r="AD13" i="8" s="1"/>
  <c r="AD14" i="8" s="1"/>
  <c r="AD15" i="8" s="1"/>
  <c r="AD16" i="8" s="1"/>
  <c r="AD17" i="8" s="1"/>
  <c r="AD18" i="8" s="1"/>
  <c r="AD19" i="8" s="1"/>
  <c r="AD20" i="8" s="1"/>
  <c r="AD21" i="8" s="1"/>
  <c r="AD22" i="8" s="1"/>
  <c r="AD23" i="8" s="1"/>
  <c r="AD24" i="8" s="1"/>
  <c r="AD25" i="8" s="1"/>
  <c r="AD26" i="8" s="1"/>
  <c r="AD27" i="8" s="1"/>
  <c r="AD28" i="8" s="1"/>
  <c r="AD29" i="8" s="1"/>
  <c r="AD30" i="8" s="1"/>
  <c r="AD31" i="8" s="1"/>
  <c r="Z92" i="8"/>
  <c r="Y129" i="8" l="1"/>
  <c r="Y137" i="8"/>
  <c r="Y145" i="8"/>
  <c r="Y130" i="8"/>
  <c r="Y138" i="8"/>
  <c r="Y146" i="8"/>
  <c r="Y131" i="8"/>
  <c r="Y139" i="8"/>
  <c r="Y147" i="8"/>
  <c r="Y124" i="8"/>
  <c r="Y132" i="8"/>
  <c r="Y140" i="8"/>
  <c r="Y148" i="8"/>
  <c r="Y125" i="8"/>
  <c r="Y133" i="8"/>
  <c r="Y141" i="8"/>
  <c r="Y149" i="8"/>
  <c r="Y126" i="8"/>
  <c r="Y134" i="8"/>
  <c r="Y142" i="8"/>
  <c r="Y150" i="8"/>
  <c r="Y127" i="8"/>
  <c r="Y135" i="8"/>
  <c r="Y143" i="8"/>
  <c r="Y151" i="8"/>
  <c r="Y123" i="8"/>
  <c r="Y128" i="8"/>
  <c r="Y136" i="8"/>
  <c r="Y144" i="8"/>
  <c r="AA134" i="2"/>
  <c r="AA142" i="2"/>
  <c r="AA150" i="2"/>
  <c r="AA158" i="2"/>
  <c r="AA135" i="2"/>
  <c r="AA143" i="2"/>
  <c r="AA151" i="2"/>
  <c r="AA159" i="2"/>
  <c r="AA136" i="2"/>
  <c r="AA144" i="2"/>
  <c r="AA152" i="2"/>
  <c r="AA160" i="2"/>
  <c r="AA129" i="2"/>
  <c r="AA137" i="2"/>
  <c r="AA145" i="2"/>
  <c r="AA153" i="2"/>
  <c r="AA161" i="2"/>
  <c r="AA130" i="2"/>
  <c r="AA138" i="2"/>
  <c r="AA146" i="2"/>
  <c r="AA154" i="2"/>
  <c r="AA162" i="2"/>
  <c r="AA131" i="2"/>
  <c r="AA139" i="2"/>
  <c r="AA147" i="2"/>
  <c r="AA155" i="2"/>
  <c r="AA128" i="2"/>
  <c r="AA132" i="2"/>
  <c r="AA140" i="2"/>
  <c r="AA148" i="2"/>
  <c r="AA156" i="2"/>
  <c r="AA141" i="2"/>
  <c r="AA410" i="5"/>
  <c r="AA418" i="5"/>
  <c r="AA426" i="5"/>
  <c r="AA434" i="5"/>
  <c r="AA442" i="5"/>
  <c r="AA450" i="5"/>
  <c r="AA458" i="5"/>
  <c r="AA466" i="5"/>
  <c r="AA474" i="5"/>
  <c r="AA482" i="5"/>
  <c r="AA490" i="5"/>
  <c r="AA498" i="5"/>
  <c r="AA506" i="5"/>
  <c r="AA417" i="6"/>
  <c r="AA425" i="6"/>
  <c r="AA149" i="2"/>
  <c r="AA411" i="5"/>
  <c r="AA419" i="5"/>
  <c r="AA427" i="5"/>
  <c r="AA435" i="5"/>
  <c r="AA443" i="5"/>
  <c r="AA451" i="5"/>
  <c r="AA459" i="5"/>
  <c r="AA467" i="5"/>
  <c r="AA475" i="5"/>
  <c r="AA483" i="5"/>
  <c r="AA491" i="5"/>
  <c r="AA499" i="5"/>
  <c r="AA507" i="5"/>
  <c r="AA410" i="6"/>
  <c r="AA418" i="6"/>
  <c r="AA426" i="6"/>
  <c r="AA434" i="6"/>
  <c r="AA442" i="6"/>
  <c r="AA450" i="6"/>
  <c r="AA458" i="6"/>
  <c r="AA466" i="6"/>
  <c r="AA474" i="6"/>
  <c r="AA482" i="6"/>
  <c r="AA506" i="6"/>
  <c r="AA412" i="5"/>
  <c r="AA420" i="5"/>
  <c r="AA428" i="5"/>
  <c r="AA436" i="5"/>
  <c r="AA444" i="5"/>
  <c r="AA452" i="5"/>
  <c r="AA460" i="5"/>
  <c r="AA468" i="5"/>
  <c r="AA476" i="5"/>
  <c r="AA484" i="5"/>
  <c r="AA492" i="5"/>
  <c r="AA500" i="5"/>
  <c r="AA407" i="5"/>
  <c r="AA411" i="6"/>
  <c r="AA419" i="6"/>
  <c r="AA427" i="6"/>
  <c r="AA435" i="6"/>
  <c r="AA443" i="6"/>
  <c r="AA451" i="6"/>
  <c r="AA459" i="6"/>
  <c r="AA467" i="6"/>
  <c r="AA475" i="6"/>
  <c r="AA483" i="6"/>
  <c r="AA491" i="6"/>
  <c r="AA499" i="6"/>
  <c r="AA507" i="6"/>
  <c r="AA241" i="7"/>
  <c r="AA413" i="5"/>
  <c r="AA421" i="5"/>
  <c r="AA429" i="5"/>
  <c r="AA437" i="5"/>
  <c r="AA445" i="5"/>
  <c r="AA453" i="5"/>
  <c r="AA461" i="5"/>
  <c r="AA469" i="5"/>
  <c r="AA477" i="5"/>
  <c r="AA485" i="5"/>
  <c r="AA493" i="5"/>
  <c r="AA501" i="5"/>
  <c r="AA412" i="6"/>
  <c r="AA420" i="6"/>
  <c r="AA428" i="6"/>
  <c r="AA436" i="6"/>
  <c r="AA444" i="6"/>
  <c r="AA452" i="6"/>
  <c r="AA460" i="6"/>
  <c r="AA468" i="6"/>
  <c r="AA476" i="6"/>
  <c r="AA484" i="6"/>
  <c r="AA492" i="6"/>
  <c r="AA500" i="6"/>
  <c r="AA414" i="5"/>
  <c r="AA422" i="5"/>
  <c r="AA430" i="5"/>
  <c r="AA438" i="5"/>
  <c r="AA446" i="5"/>
  <c r="AA454" i="5"/>
  <c r="AA462" i="5"/>
  <c r="AA470" i="5"/>
  <c r="AA478" i="5"/>
  <c r="AA486" i="5"/>
  <c r="AA494" i="5"/>
  <c r="AA502" i="5"/>
  <c r="AA415" i="5"/>
  <c r="AA423" i="5"/>
  <c r="AA431" i="5"/>
  <c r="AA439" i="5"/>
  <c r="AA447" i="5"/>
  <c r="AA455" i="5"/>
  <c r="AA463" i="5"/>
  <c r="AA471" i="5"/>
  <c r="AA479" i="5"/>
  <c r="AA487" i="5"/>
  <c r="AA495" i="5"/>
  <c r="AA503" i="5"/>
  <c r="AA414" i="6"/>
  <c r="AA422" i="6"/>
  <c r="AA430" i="6"/>
  <c r="AA438" i="6"/>
  <c r="AA446" i="6"/>
  <c r="AA454" i="6"/>
  <c r="AA462" i="6"/>
  <c r="AA478" i="6"/>
  <c r="AA486" i="6"/>
  <c r="AA494" i="6"/>
  <c r="AA502" i="6"/>
  <c r="AA214" i="7"/>
  <c r="AA425" i="5"/>
  <c r="AA457" i="5"/>
  <c r="AA489" i="5"/>
  <c r="AA431" i="6"/>
  <c r="AA447" i="6"/>
  <c r="AA463" i="6"/>
  <c r="AA477" i="6"/>
  <c r="AA220" i="7"/>
  <c r="AA211" i="7"/>
  <c r="AA195" i="7"/>
  <c r="AA432" i="5"/>
  <c r="AA464" i="5"/>
  <c r="AA496" i="5"/>
  <c r="AA413" i="6"/>
  <c r="AA432" i="6"/>
  <c r="AA448" i="6"/>
  <c r="AA464" i="6"/>
  <c r="AA505" i="6"/>
  <c r="AA219" i="7"/>
  <c r="AA210" i="7"/>
  <c r="AA202" i="7"/>
  <c r="AA194" i="7"/>
  <c r="AA186" i="7"/>
  <c r="AA185" i="7"/>
  <c r="AA487" i="6"/>
  <c r="AA198" i="7"/>
  <c r="AA433" i="5"/>
  <c r="AA465" i="5"/>
  <c r="AA497" i="5"/>
  <c r="AA415" i="6"/>
  <c r="AA433" i="6"/>
  <c r="AA449" i="6"/>
  <c r="AA465" i="6"/>
  <c r="AA480" i="6"/>
  <c r="AA209" i="7"/>
  <c r="AA201" i="7"/>
  <c r="AA193" i="7"/>
  <c r="AA448" i="5"/>
  <c r="AA440" i="6"/>
  <c r="AA408" i="5"/>
  <c r="AA440" i="5"/>
  <c r="AA472" i="5"/>
  <c r="AA504" i="5"/>
  <c r="AA416" i="6"/>
  <c r="AA437" i="6"/>
  <c r="AA453" i="6"/>
  <c r="AA469" i="6"/>
  <c r="AA481" i="6"/>
  <c r="AA496" i="6"/>
  <c r="AA409" i="6"/>
  <c r="AA225" i="7"/>
  <c r="AA217" i="7"/>
  <c r="AA208" i="7"/>
  <c r="AA200" i="7"/>
  <c r="AA192" i="7"/>
  <c r="AA133" i="2"/>
  <c r="AA480" i="5"/>
  <c r="AA423" i="6"/>
  <c r="AA409" i="5"/>
  <c r="AA441" i="5"/>
  <c r="AA473" i="5"/>
  <c r="AA505" i="5"/>
  <c r="AA421" i="6"/>
  <c r="AA439" i="6"/>
  <c r="AA455" i="6"/>
  <c r="AA485" i="6"/>
  <c r="AA497" i="6"/>
  <c r="AA216" i="7"/>
  <c r="AA207" i="7"/>
  <c r="AA199" i="7"/>
  <c r="AA191" i="7"/>
  <c r="AA416" i="5"/>
  <c r="AA456" i="6"/>
  <c r="AA417" i="5"/>
  <c r="AA449" i="5"/>
  <c r="AA481" i="5"/>
  <c r="AA424" i="6"/>
  <c r="AA441" i="6"/>
  <c r="AA457" i="6"/>
  <c r="AA472" i="6"/>
  <c r="AA488" i="6"/>
  <c r="AA501" i="6"/>
  <c r="AA213" i="7"/>
  <c r="AA205" i="7"/>
  <c r="AA197" i="7"/>
  <c r="AA189" i="7"/>
  <c r="AA188" i="7"/>
  <c r="AA187" i="7"/>
  <c r="AA471" i="6"/>
  <c r="AA206" i="7"/>
  <c r="AA190" i="7"/>
  <c r="AA424" i="5"/>
  <c r="AA456" i="5"/>
  <c r="AA488" i="5"/>
  <c r="AA429" i="6"/>
  <c r="AA445" i="6"/>
  <c r="AA461" i="6"/>
  <c r="AA473" i="6"/>
  <c r="AA489" i="6"/>
  <c r="AA503" i="6"/>
  <c r="AA212" i="7"/>
  <c r="AA204" i="7"/>
  <c r="AA196" i="7"/>
  <c r="AA203" i="7"/>
  <c r="AA215" i="7"/>
  <c r="Y31" i="8"/>
  <c r="Z31" i="8" s="1"/>
  <c r="Y107" i="8"/>
  <c r="Y80" i="8"/>
  <c r="AA54" i="7"/>
  <c r="Y55" i="8"/>
  <c r="Y7" i="8"/>
  <c r="Z7" i="8" s="1"/>
  <c r="Y103" i="8"/>
  <c r="Y23" i="8"/>
  <c r="Z23" i="8" s="1"/>
  <c r="Y88" i="8"/>
  <c r="Y10" i="8"/>
  <c r="Z10" i="8" s="1"/>
  <c r="AA92" i="6"/>
  <c r="AB92" i="6" s="1"/>
  <c r="Y104" i="8"/>
  <c r="Y87" i="8"/>
  <c r="Y56" i="8"/>
  <c r="Y24" i="8"/>
  <c r="Z24" i="8" s="1"/>
  <c r="AA202" i="6"/>
  <c r="AA286" i="5"/>
  <c r="Y120" i="8"/>
  <c r="Y99" i="8"/>
  <c r="Y79" i="8"/>
  <c r="Y48" i="8"/>
  <c r="Y16" i="8"/>
  <c r="Z16" i="8" s="1"/>
  <c r="AA112" i="7"/>
  <c r="Y119" i="8"/>
  <c r="Y96" i="8"/>
  <c r="Y72" i="8"/>
  <c r="Y47" i="8"/>
  <c r="Y15" i="8"/>
  <c r="Z15" i="8" s="1"/>
  <c r="AA8" i="7"/>
  <c r="AA347" i="6"/>
  <c r="Y115" i="8"/>
  <c r="Y95" i="8"/>
  <c r="Y71" i="8"/>
  <c r="Y40" i="8"/>
  <c r="Y8" i="8"/>
  <c r="Z8" i="8" s="1"/>
  <c r="AA143" i="7"/>
  <c r="Y112" i="8"/>
  <c r="Y64" i="8"/>
  <c r="Y39" i="8"/>
  <c r="Y111" i="8"/>
  <c r="Y91" i="8"/>
  <c r="Y63" i="8"/>
  <c r="Y11" i="8"/>
  <c r="Z11" i="8" s="1"/>
  <c r="AA335" i="5"/>
  <c r="AA10" i="2"/>
  <c r="AA386" i="6"/>
  <c r="AA169" i="7"/>
  <c r="AA63" i="7"/>
  <c r="AA226" i="6"/>
  <c r="AA62" i="7"/>
  <c r="AA15" i="7"/>
  <c r="AB15" i="7" s="1"/>
  <c r="AA355" i="6"/>
  <c r="AA62" i="6"/>
  <c r="AB62" i="6" s="1"/>
  <c r="AA150" i="7"/>
  <c r="AA118" i="7"/>
  <c r="AA56" i="7"/>
  <c r="AA14" i="7"/>
  <c r="AB14" i="7" s="1"/>
  <c r="AA354" i="6"/>
  <c r="AA384" i="5"/>
  <c r="AA62" i="5"/>
  <c r="AB62" i="5" s="1"/>
  <c r="Y121" i="8"/>
  <c r="Y113" i="8"/>
  <c r="Y105" i="8"/>
  <c r="Y97" i="8"/>
  <c r="Y89" i="8"/>
  <c r="Y81" i="8"/>
  <c r="Y73" i="8"/>
  <c r="Y65" i="8"/>
  <c r="Y57" i="8"/>
  <c r="Y49" i="8"/>
  <c r="Y41" i="8"/>
  <c r="Y33" i="8"/>
  <c r="Y25" i="8"/>
  <c r="Z25" i="8" s="1"/>
  <c r="Y17" i="8"/>
  <c r="Z17" i="8" s="1"/>
  <c r="Y9" i="8"/>
  <c r="Z9" i="8" s="1"/>
  <c r="AA58" i="2"/>
  <c r="AA182" i="7"/>
  <c r="AA6" i="7"/>
  <c r="AA264" i="5"/>
  <c r="AA168" i="7"/>
  <c r="AA103" i="7"/>
  <c r="AA79" i="7"/>
  <c r="AA38" i="7"/>
  <c r="AB38" i="7" s="1"/>
  <c r="AA323" i="6"/>
  <c r="AA274" i="6"/>
  <c r="AA352" i="5"/>
  <c r="AA209" i="5"/>
  <c r="AA83" i="2"/>
  <c r="Y118" i="8"/>
  <c r="Y110" i="8"/>
  <c r="Y102" i="8"/>
  <c r="Y94" i="8"/>
  <c r="Y86" i="8"/>
  <c r="Y78" i="8"/>
  <c r="Y70" i="8"/>
  <c r="Y54" i="8"/>
  <c r="Y46" i="8"/>
  <c r="Y38" i="8"/>
  <c r="Y30" i="8"/>
  <c r="Z30" i="8" s="1"/>
  <c r="Y22" i="8"/>
  <c r="Z22" i="8" s="1"/>
  <c r="Y14" i="8"/>
  <c r="Z14" i="8" s="1"/>
  <c r="Y6" i="8"/>
  <c r="Z6" i="8" s="1"/>
  <c r="AA104" i="7"/>
  <c r="AA165" i="6"/>
  <c r="AA166" i="7"/>
  <c r="AA102" i="7"/>
  <c r="AA72" i="7"/>
  <c r="AA32" i="7"/>
  <c r="AB32" i="7" s="1"/>
  <c r="AA395" i="6"/>
  <c r="AA322" i="6"/>
  <c r="AA298" i="6"/>
  <c r="Y117" i="8"/>
  <c r="Y109" i="8"/>
  <c r="Y101" i="8"/>
  <c r="Y93" i="8"/>
  <c r="Y85" i="8"/>
  <c r="Y77" i="8"/>
  <c r="Y69" i="8"/>
  <c r="Y61" i="8"/>
  <c r="Y53" i="8"/>
  <c r="Y45" i="8"/>
  <c r="Y37" i="8"/>
  <c r="Y29" i="8"/>
  <c r="Z29" i="8" s="1"/>
  <c r="Y21" i="8"/>
  <c r="Z21" i="8" s="1"/>
  <c r="Y13" i="8"/>
  <c r="Z13" i="8" s="1"/>
  <c r="Y5" i="8"/>
  <c r="Z5" i="8" s="1"/>
  <c r="AA142" i="7"/>
  <c r="AA378" i="6"/>
  <c r="AA160" i="7"/>
  <c r="AA95" i="7"/>
  <c r="AA71" i="7"/>
  <c r="AA394" i="6"/>
  <c r="AA370" i="6"/>
  <c r="AA314" i="6"/>
  <c r="AA258" i="6"/>
  <c r="AA141" i="6"/>
  <c r="AA159" i="5"/>
  <c r="Y116" i="8"/>
  <c r="Y108" i="8"/>
  <c r="Y100" i="8"/>
  <c r="Y84" i="8"/>
  <c r="Y76" i="8"/>
  <c r="Y68" i="8"/>
  <c r="Y60" i="8"/>
  <c r="Y52" i="8"/>
  <c r="Y44" i="8"/>
  <c r="Y36" i="8"/>
  <c r="Y28" i="8"/>
  <c r="Z28" i="8" s="1"/>
  <c r="Y20" i="8"/>
  <c r="Z20" i="8" s="1"/>
  <c r="Y12" i="8"/>
  <c r="Z12" i="8" s="1"/>
  <c r="Y4" i="8"/>
  <c r="Z4" i="8" s="1"/>
  <c r="AA134" i="5"/>
  <c r="Y83" i="8"/>
  <c r="Y75" i="8"/>
  <c r="Y67" i="8"/>
  <c r="Y59" i="8"/>
  <c r="Y51" i="8"/>
  <c r="Y43" i="8"/>
  <c r="Y35" i="8"/>
  <c r="Y27" i="8"/>
  <c r="Z27" i="8" s="1"/>
  <c r="Y19" i="8"/>
  <c r="Z19" i="8" s="1"/>
  <c r="AA339" i="6"/>
  <c r="AA152" i="7"/>
  <c r="AA24" i="7"/>
  <c r="AB24" i="7" s="1"/>
  <c r="AA37" i="6"/>
  <c r="AB37" i="6" s="1"/>
  <c r="AA151" i="7"/>
  <c r="AA306" i="6"/>
  <c r="AA218" i="6"/>
  <c r="Y3" i="8"/>
  <c r="Z3" i="8" s="1"/>
  <c r="Y114" i="8"/>
  <c r="Y106" i="8"/>
  <c r="Y98" i="8"/>
  <c r="Y90" i="8"/>
  <c r="Y82" i="8"/>
  <c r="Y74" i="8"/>
  <c r="Y66" i="8"/>
  <c r="Y58" i="8"/>
  <c r="Y50" i="8"/>
  <c r="Y42" i="8"/>
  <c r="Y34" i="8"/>
  <c r="Y26" i="8"/>
  <c r="Z26" i="8" s="1"/>
  <c r="Y18" i="8"/>
  <c r="Z18" i="8" s="1"/>
  <c r="AA210" i="6"/>
  <c r="AA184" i="6"/>
  <c r="AA153" i="6"/>
  <c r="AA20" i="6"/>
  <c r="AB20" i="6" s="1"/>
  <c r="AA318" i="5"/>
  <c r="AA247" i="5"/>
  <c r="AA167" i="7"/>
  <c r="AA144" i="7"/>
  <c r="AA119" i="7"/>
  <c r="AA96" i="7"/>
  <c r="AA78" i="7"/>
  <c r="AA55" i="7"/>
  <c r="AA30" i="7"/>
  <c r="AB30" i="7" s="1"/>
  <c r="AA7" i="7"/>
  <c r="AB7" i="7" s="1"/>
  <c r="AA387" i="6"/>
  <c r="AA371" i="6"/>
  <c r="AA346" i="6"/>
  <c r="AA266" i="6"/>
  <c r="AA230" i="5"/>
  <c r="AA95" i="5"/>
  <c r="AB95" i="5" s="1"/>
  <c r="AA50" i="2"/>
  <c r="AA23" i="7"/>
  <c r="AB23" i="7" s="1"/>
  <c r="AA338" i="6"/>
  <c r="AA125" i="6"/>
  <c r="AA302" i="5"/>
  <c r="AA159" i="7"/>
  <c r="AA111" i="7"/>
  <c r="AA70" i="7"/>
  <c r="AA40" i="7"/>
  <c r="AB40" i="7" s="1"/>
  <c r="AA22" i="7"/>
  <c r="AB22" i="7" s="1"/>
  <c r="AA403" i="6"/>
  <c r="AA363" i="6"/>
  <c r="AA331" i="6"/>
  <c r="AA242" i="6"/>
  <c r="AA108" i="6"/>
  <c r="AA78" i="6"/>
  <c r="AB78" i="6" s="1"/>
  <c r="AA52" i="6"/>
  <c r="AB52" i="6" s="1"/>
  <c r="AA198" i="5"/>
  <c r="AA30" i="5"/>
  <c r="AB30" i="5" s="1"/>
  <c r="AA250" i="6"/>
  <c r="AA174" i="6"/>
  <c r="AA4" i="7"/>
  <c r="AB4" i="7" s="1"/>
  <c r="AA158" i="7"/>
  <c r="AA110" i="7"/>
  <c r="AA64" i="7"/>
  <c r="AA39" i="7"/>
  <c r="AB39" i="7" s="1"/>
  <c r="AA16" i="7"/>
  <c r="AB16" i="7" s="1"/>
  <c r="AA402" i="6"/>
  <c r="AA379" i="6"/>
  <c r="AA362" i="6"/>
  <c r="AA330" i="6"/>
  <c r="AA282" i="6"/>
  <c r="AA234" i="6"/>
  <c r="AA193" i="6"/>
  <c r="AA369" i="5"/>
  <c r="AA177" i="5"/>
  <c r="AA115" i="2"/>
  <c r="AA315" i="6"/>
  <c r="AA299" i="6"/>
  <c r="AA291" i="6"/>
  <c r="AA283" i="6"/>
  <c r="AA275" i="6"/>
  <c r="AA267" i="6"/>
  <c r="AA259" i="6"/>
  <c r="AA251" i="6"/>
  <c r="AA243" i="6"/>
  <c r="AA235" i="6"/>
  <c r="AA227" i="6"/>
  <c r="AA219" i="6"/>
  <c r="AA211" i="6"/>
  <c r="AA203" i="6"/>
  <c r="AA194" i="6"/>
  <c r="AA185" i="6"/>
  <c r="AA175" i="6"/>
  <c r="AA166" i="6"/>
  <c r="AA154" i="6"/>
  <c r="AA142" i="6"/>
  <c r="AA127" i="6"/>
  <c r="AA109" i="6"/>
  <c r="AA93" i="6"/>
  <c r="AA79" i="6"/>
  <c r="AB79" i="6" s="1"/>
  <c r="AA63" i="6"/>
  <c r="AB63" i="6" s="1"/>
  <c r="AA38" i="6"/>
  <c r="AB38" i="6" s="1"/>
  <c r="AA21" i="6"/>
  <c r="AB21" i="6" s="1"/>
  <c r="AA4" i="5"/>
  <c r="AA390" i="5"/>
  <c r="AA353" i="5"/>
  <c r="AA336" i="5"/>
  <c r="AA319" i="5"/>
  <c r="AA270" i="5"/>
  <c r="AA248" i="5"/>
  <c r="AA231" i="5"/>
  <c r="AA214" i="5"/>
  <c r="AA199" i="5"/>
  <c r="AA182" i="5"/>
  <c r="AA160" i="5"/>
  <c r="AA135" i="5"/>
  <c r="AA103" i="5"/>
  <c r="AB103" i="5" s="1"/>
  <c r="AA63" i="5"/>
  <c r="AB63" i="5" s="1"/>
  <c r="AA31" i="5"/>
  <c r="AB31" i="5" s="1"/>
  <c r="AA122" i="2"/>
  <c r="AA90" i="2"/>
  <c r="AA51" i="2"/>
  <c r="AA181" i="7"/>
  <c r="AA173" i="7"/>
  <c r="AA165" i="7"/>
  <c r="AA157" i="7"/>
  <c r="AA149" i="7"/>
  <c r="AA141" i="7"/>
  <c r="AA133" i="7"/>
  <c r="AA125" i="7"/>
  <c r="AA117" i="7"/>
  <c r="AA109" i="7"/>
  <c r="AA101" i="7"/>
  <c r="AA77" i="7"/>
  <c r="AA69" i="7"/>
  <c r="AA61" i="7"/>
  <c r="AA53" i="7"/>
  <c r="AA37" i="7"/>
  <c r="AB37" i="7" s="1"/>
  <c r="AA29" i="7"/>
  <c r="AB29" i="7" s="1"/>
  <c r="AA21" i="7"/>
  <c r="AB21" i="7" s="1"/>
  <c r="AA13" i="7"/>
  <c r="AB13" i="7" s="1"/>
  <c r="AA5" i="7"/>
  <c r="AB5" i="7" s="1"/>
  <c r="AA401" i="6"/>
  <c r="AA393" i="6"/>
  <c r="AA385" i="6"/>
  <c r="AA369" i="6"/>
  <c r="AA361" i="6"/>
  <c r="AA353" i="6"/>
  <c r="AA345" i="6"/>
  <c r="AA337" i="6"/>
  <c r="AA329" i="6"/>
  <c r="AA321" i="6"/>
  <c r="AA313" i="6"/>
  <c r="AA305" i="6"/>
  <c r="AA297" i="6"/>
  <c r="AA281" i="6"/>
  <c r="AA273" i="6"/>
  <c r="AA265" i="6"/>
  <c r="AA257" i="6"/>
  <c r="AA249" i="6"/>
  <c r="AA241" i="6"/>
  <c r="AA233" i="6"/>
  <c r="AA225" i="6"/>
  <c r="AA217" i="6"/>
  <c r="AA209" i="6"/>
  <c r="AA201" i="6"/>
  <c r="AA192" i="6"/>
  <c r="AA183" i="6"/>
  <c r="AA173" i="6"/>
  <c r="AA164" i="6"/>
  <c r="AA151" i="6"/>
  <c r="AA137" i="6"/>
  <c r="AA124" i="6"/>
  <c r="AA77" i="6"/>
  <c r="AB77" i="6" s="1"/>
  <c r="AA36" i="6"/>
  <c r="AB36" i="6" s="1"/>
  <c r="AA15" i="6"/>
  <c r="AB15" i="6" s="1"/>
  <c r="AA400" i="5"/>
  <c r="AA383" i="5"/>
  <c r="AA368" i="5"/>
  <c r="AA351" i="5"/>
  <c r="AA334" i="5"/>
  <c r="AA313" i="5"/>
  <c r="AA280" i="5"/>
  <c r="AA263" i="5"/>
  <c r="AA246" i="5"/>
  <c r="AA225" i="5"/>
  <c r="AA208" i="5"/>
  <c r="AA193" i="5"/>
  <c r="AA176" i="5"/>
  <c r="AA158" i="5"/>
  <c r="AA126" i="5"/>
  <c r="AA94" i="5"/>
  <c r="AB94" i="5" s="1"/>
  <c r="AA23" i="5"/>
  <c r="AB23" i="5" s="1"/>
  <c r="AA114" i="2"/>
  <c r="AA82" i="2"/>
  <c r="AA172" i="7"/>
  <c r="AA164" i="7"/>
  <c r="AA156" i="7"/>
  <c r="AA148" i="7"/>
  <c r="AA140" i="7"/>
  <c r="AA124" i="7"/>
  <c r="AA116" i="7"/>
  <c r="AA108" i="7"/>
  <c r="AA100" i="7"/>
  <c r="AA76" i="7"/>
  <c r="AA68" i="7"/>
  <c r="AA60" i="7"/>
  <c r="AA52" i="7"/>
  <c r="AA36" i="7"/>
  <c r="AA28" i="7"/>
  <c r="AA20" i="7"/>
  <c r="AA12" i="7"/>
  <c r="AA4" i="6"/>
  <c r="AA400" i="6"/>
  <c r="AA392" i="6"/>
  <c r="AA368" i="6"/>
  <c r="AA360" i="6"/>
  <c r="AA352" i="6"/>
  <c r="AA344" i="6"/>
  <c r="AA336" i="6"/>
  <c r="AA328" i="6"/>
  <c r="AA320" i="6"/>
  <c r="AA312" i="6"/>
  <c r="AA296" i="6"/>
  <c r="AA288" i="6"/>
  <c r="AA280" i="6"/>
  <c r="AA272" i="6"/>
  <c r="AA264" i="6"/>
  <c r="AA256" i="6"/>
  <c r="AA248" i="6"/>
  <c r="AA240" i="6"/>
  <c r="AA232" i="6"/>
  <c r="AA224" i="6"/>
  <c r="AA216" i="6"/>
  <c r="AA208" i="6"/>
  <c r="AA200" i="6"/>
  <c r="AA191" i="6"/>
  <c r="AA182" i="6"/>
  <c r="AA172" i="6"/>
  <c r="AA162" i="6"/>
  <c r="AA149" i="6"/>
  <c r="AA135" i="6"/>
  <c r="AA119" i="6"/>
  <c r="AB119" i="6" s="1"/>
  <c r="AA103" i="6"/>
  <c r="AB103" i="6" s="1"/>
  <c r="AA76" i="6"/>
  <c r="AB76" i="6" s="1"/>
  <c r="AA60" i="6"/>
  <c r="AB60" i="6" s="1"/>
  <c r="AA31" i="6"/>
  <c r="AB31" i="6" s="1"/>
  <c r="AA13" i="6"/>
  <c r="AB13" i="6" s="1"/>
  <c r="AA399" i="5"/>
  <c r="AA382" i="5"/>
  <c r="AA367" i="5"/>
  <c r="AA350" i="5"/>
  <c r="AA329" i="5"/>
  <c r="AA312" i="5"/>
  <c r="AA296" i="5"/>
  <c r="AA279" i="5"/>
  <c r="AA262" i="5"/>
  <c r="AA241" i="5"/>
  <c r="AA224" i="5"/>
  <c r="AA207" i="5"/>
  <c r="AA192" i="5"/>
  <c r="AA175" i="5"/>
  <c r="AA151" i="5"/>
  <c r="AA119" i="5"/>
  <c r="AA87" i="5"/>
  <c r="AB87" i="5" s="1"/>
  <c r="AA55" i="5"/>
  <c r="AB55" i="5" s="1"/>
  <c r="AA22" i="5"/>
  <c r="AB22" i="5" s="1"/>
  <c r="AA107" i="2"/>
  <c r="AA75" i="2"/>
  <c r="AA171" i="7"/>
  <c r="AA163" i="7"/>
  <c r="AA155" i="7"/>
  <c r="AA147" i="7"/>
  <c r="AA139" i="7"/>
  <c r="AA131" i="7"/>
  <c r="AA115" i="7"/>
  <c r="AA107" i="7"/>
  <c r="AA99" i="7"/>
  <c r="AA75" i="7"/>
  <c r="AA67" i="7"/>
  <c r="AA59" i="7"/>
  <c r="AA51" i="7"/>
  <c r="AA35" i="7"/>
  <c r="AA27" i="7"/>
  <c r="AA19" i="7"/>
  <c r="AA11" i="7"/>
  <c r="AA407" i="6"/>
  <c r="AA399" i="6"/>
  <c r="AA391" i="6"/>
  <c r="AA383" i="6"/>
  <c r="AA375" i="6"/>
  <c r="AA367" i="6"/>
  <c r="AA359" i="6"/>
  <c r="AA351" i="6"/>
  <c r="AA343" i="6"/>
  <c r="AA335" i="6"/>
  <c r="AA327" i="6"/>
  <c r="AA319" i="6"/>
  <c r="AA311" i="6"/>
  <c r="AA295" i="6"/>
  <c r="AA287" i="6"/>
  <c r="AA271" i="6"/>
  <c r="AA263" i="6"/>
  <c r="AA255" i="6"/>
  <c r="AA247" i="6"/>
  <c r="AA239" i="6"/>
  <c r="AA231" i="6"/>
  <c r="AA223" i="6"/>
  <c r="AA215" i="6"/>
  <c r="AA207" i="6"/>
  <c r="AA199" i="6"/>
  <c r="AA190" i="6"/>
  <c r="AA181" i="6"/>
  <c r="AA148" i="6"/>
  <c r="AA134" i="6"/>
  <c r="AA118" i="6"/>
  <c r="AA102" i="6"/>
  <c r="AB102" i="6" s="1"/>
  <c r="AA47" i="6"/>
  <c r="AB47" i="6" s="1"/>
  <c r="AA29" i="6"/>
  <c r="AB29" i="6" s="1"/>
  <c r="AA12" i="6"/>
  <c r="AB12" i="6" s="1"/>
  <c r="AA398" i="5"/>
  <c r="AA366" i="5"/>
  <c r="AA345" i="5"/>
  <c r="AA328" i="5"/>
  <c r="AA310" i="5"/>
  <c r="AA295" i="5"/>
  <c r="AA278" i="5"/>
  <c r="AA257" i="5"/>
  <c r="AA240" i="5"/>
  <c r="AA223" i="5"/>
  <c r="AA206" i="5"/>
  <c r="AA191" i="5"/>
  <c r="AA169" i="5"/>
  <c r="AA150" i="5"/>
  <c r="AA118" i="5"/>
  <c r="AA86" i="5"/>
  <c r="AB86" i="5" s="1"/>
  <c r="AA54" i="5"/>
  <c r="AB54" i="5" s="1"/>
  <c r="AA15" i="5"/>
  <c r="AB15" i="5" s="1"/>
  <c r="AA106" i="2"/>
  <c r="AA67" i="2"/>
  <c r="AA27" i="2"/>
  <c r="AB27" i="2" s="1"/>
  <c r="AA170" i="7"/>
  <c r="AA162" i="7"/>
  <c r="AA154" i="7"/>
  <c r="AA146" i="7"/>
  <c r="AA122" i="7"/>
  <c r="AA114" i="7"/>
  <c r="AA106" i="7"/>
  <c r="AA98" i="7"/>
  <c r="AA90" i="7"/>
  <c r="AA74" i="7"/>
  <c r="AA66" i="7"/>
  <c r="AA58" i="7"/>
  <c r="AA50" i="7"/>
  <c r="AA34" i="7"/>
  <c r="AA26" i="7"/>
  <c r="AA18" i="7"/>
  <c r="AA10" i="7"/>
  <c r="AA398" i="6"/>
  <c r="AA390" i="6"/>
  <c r="AA382" i="6"/>
  <c r="AA374" i="6"/>
  <c r="AA366" i="6"/>
  <c r="AA358" i="6"/>
  <c r="AA350" i="6"/>
  <c r="AA342" i="6"/>
  <c r="AA334" i="6"/>
  <c r="AA326" i="6"/>
  <c r="AA318" i="6"/>
  <c r="AA310" i="6"/>
  <c r="AA302" i="6"/>
  <c r="AA294" i="6"/>
  <c r="AA286" i="6"/>
  <c r="AA278" i="6"/>
  <c r="AA262" i="6"/>
  <c r="AA254" i="6"/>
  <c r="AA246" i="6"/>
  <c r="AA238" i="6"/>
  <c r="AA230" i="6"/>
  <c r="AA222" i="6"/>
  <c r="AA214" i="6"/>
  <c r="AA158" i="6"/>
  <c r="AA133" i="6"/>
  <c r="AA117" i="6"/>
  <c r="AA101" i="6"/>
  <c r="AB101" i="6" s="1"/>
  <c r="AA86" i="6"/>
  <c r="AB86" i="6" s="1"/>
  <c r="AA71" i="6"/>
  <c r="AB71" i="6" s="1"/>
  <c r="AA45" i="6"/>
  <c r="AB45" i="6" s="1"/>
  <c r="AA28" i="6"/>
  <c r="AB28" i="6" s="1"/>
  <c r="AA7" i="6"/>
  <c r="AB7" i="6" s="1"/>
  <c r="AA393" i="5"/>
  <c r="AA377" i="5"/>
  <c r="AA361" i="5"/>
  <c r="AA344" i="5"/>
  <c r="AA326" i="5"/>
  <c r="AA294" i="5"/>
  <c r="AA273" i="5"/>
  <c r="AA256" i="5"/>
  <c r="AA239" i="5"/>
  <c r="AA222" i="5"/>
  <c r="AA185" i="5"/>
  <c r="AA168" i="5"/>
  <c r="AA144" i="5"/>
  <c r="AA111" i="5"/>
  <c r="AA79" i="5"/>
  <c r="AB79" i="5" s="1"/>
  <c r="AA47" i="5"/>
  <c r="AB47" i="5" s="1"/>
  <c r="AA14" i="5"/>
  <c r="AB14" i="5" s="1"/>
  <c r="AA98" i="2"/>
  <c r="AA26" i="2"/>
  <c r="AB26" i="2" s="1"/>
  <c r="AA161" i="7"/>
  <c r="AA153" i="7"/>
  <c r="AA145" i="7"/>
  <c r="AA121" i="7"/>
  <c r="AA113" i="7"/>
  <c r="AA105" i="7"/>
  <c r="AA97" i="7"/>
  <c r="AA81" i="7"/>
  <c r="AA73" i="7"/>
  <c r="AA65" i="7"/>
  <c r="AA57" i="7"/>
  <c r="AA33" i="7"/>
  <c r="AA25" i="7"/>
  <c r="AA17" i="7"/>
  <c r="AA9" i="7"/>
  <c r="AA405" i="6"/>
  <c r="AA397" i="6"/>
  <c r="AA381" i="6"/>
  <c r="AA373" i="6"/>
  <c r="AA365" i="6"/>
  <c r="AA357" i="6"/>
  <c r="AA349" i="6"/>
  <c r="AA341" i="6"/>
  <c r="AA333" i="6"/>
  <c r="AA325" i="6"/>
  <c r="AA317" i="6"/>
  <c r="AA309" i="6"/>
  <c r="AA285" i="6"/>
  <c r="AA277" i="6"/>
  <c r="AA269" i="6"/>
  <c r="AA261" i="6"/>
  <c r="AA253" i="6"/>
  <c r="AA245" i="6"/>
  <c r="AA237" i="6"/>
  <c r="AA229" i="6"/>
  <c r="AA221" i="6"/>
  <c r="AA213" i="6"/>
  <c r="AA205" i="6"/>
  <c r="AA197" i="6"/>
  <c r="AA187" i="6"/>
  <c r="AA178" i="6"/>
  <c r="AA169" i="6"/>
  <c r="AA157" i="6"/>
  <c r="AA145" i="6"/>
  <c r="AA132" i="6"/>
  <c r="AA116" i="6"/>
  <c r="AA100" i="6"/>
  <c r="AB100" i="6" s="1"/>
  <c r="AA69" i="6"/>
  <c r="AB69" i="6" s="1"/>
  <c r="AA55" i="6"/>
  <c r="AB55" i="6" s="1"/>
  <c r="AA44" i="6"/>
  <c r="AB44" i="6" s="1"/>
  <c r="AA23" i="6"/>
  <c r="AB23" i="6" s="1"/>
  <c r="AA6" i="6"/>
  <c r="AB6" i="6" s="1"/>
  <c r="AA392" i="5"/>
  <c r="AA376" i="5"/>
  <c r="AA360" i="5"/>
  <c r="AA342" i="5"/>
  <c r="AA321" i="5"/>
  <c r="AA305" i="5"/>
  <c r="AA289" i="5"/>
  <c r="AA272" i="5"/>
  <c r="AA255" i="5"/>
  <c r="AA238" i="5"/>
  <c r="AA216" i="5"/>
  <c r="AA201" i="5"/>
  <c r="AA184" i="5"/>
  <c r="AA167" i="5"/>
  <c r="AA143" i="5"/>
  <c r="AA110" i="5"/>
  <c r="AA78" i="5"/>
  <c r="AB78" i="5" s="1"/>
  <c r="AA46" i="5"/>
  <c r="AB46" i="5" s="1"/>
  <c r="AA6" i="5"/>
  <c r="AB6" i="5" s="1"/>
  <c r="AA59" i="2"/>
  <c r="AA19" i="2"/>
  <c r="AB19" i="2" s="1"/>
  <c r="AA404" i="6"/>
  <c r="AA396" i="6"/>
  <c r="AA388" i="6"/>
  <c r="AA372" i="6"/>
  <c r="AA356" i="6"/>
  <c r="AA348" i="6"/>
  <c r="AA340" i="6"/>
  <c r="AA332" i="6"/>
  <c r="AA324" i="6"/>
  <c r="AA316" i="6"/>
  <c r="AA308" i="6"/>
  <c r="AA276" i="6"/>
  <c r="AA268" i="6"/>
  <c r="AA260" i="6"/>
  <c r="AA252" i="6"/>
  <c r="AA244" i="6"/>
  <c r="AA236" i="6"/>
  <c r="AA228" i="6"/>
  <c r="AA220" i="6"/>
  <c r="AA212" i="6"/>
  <c r="AA204" i="6"/>
  <c r="AA167" i="6"/>
  <c r="AA156" i="6"/>
  <c r="AA143" i="6"/>
  <c r="AA129" i="6"/>
  <c r="AA111" i="6"/>
  <c r="AA94" i="6"/>
  <c r="AB94" i="6" s="1"/>
  <c r="AA54" i="6"/>
  <c r="AB54" i="6" s="1"/>
  <c r="AA39" i="6"/>
  <c r="AB39" i="6" s="1"/>
  <c r="AA22" i="6"/>
  <c r="AB22" i="6" s="1"/>
  <c r="AA5" i="6"/>
  <c r="AB5" i="6" s="1"/>
  <c r="AA391" i="5"/>
  <c r="AA375" i="5"/>
  <c r="AA358" i="5"/>
  <c r="AA337" i="5"/>
  <c r="AA320" i="5"/>
  <c r="AA304" i="5"/>
  <c r="AA288" i="5"/>
  <c r="AA271" i="5"/>
  <c r="AA254" i="5"/>
  <c r="AA232" i="5"/>
  <c r="AA215" i="5"/>
  <c r="AA200" i="5"/>
  <c r="AA183" i="5"/>
  <c r="AA166" i="5"/>
  <c r="AA142" i="5"/>
  <c r="AA71" i="5"/>
  <c r="AB71" i="5" s="1"/>
  <c r="AA38" i="5"/>
  <c r="AA123" i="2"/>
  <c r="AA91" i="2"/>
  <c r="AA196" i="6"/>
  <c r="AA188" i="6"/>
  <c r="AA180" i="6"/>
  <c r="AA161" i="6"/>
  <c r="AA150" i="6"/>
  <c r="AA140" i="6"/>
  <c r="AA126" i="6"/>
  <c r="AA110" i="6"/>
  <c r="AA95" i="6"/>
  <c r="AB95" i="6" s="1"/>
  <c r="AA70" i="6"/>
  <c r="AB70" i="6" s="1"/>
  <c r="AA46" i="6"/>
  <c r="AB46" i="6" s="1"/>
  <c r="AA30" i="6"/>
  <c r="AB30" i="6" s="1"/>
  <c r="AA14" i="6"/>
  <c r="AB14" i="6" s="1"/>
  <c r="AA401" i="5"/>
  <c r="AA385" i="5"/>
  <c r="AA374" i="5"/>
  <c r="AA359" i="5"/>
  <c r="AA343" i="5"/>
  <c r="AA327" i="5"/>
  <c r="AA311" i="5"/>
  <c r="AA297" i="5"/>
  <c r="AA281" i="5"/>
  <c r="AA265" i="5"/>
  <c r="AA249" i="5"/>
  <c r="AA233" i="5"/>
  <c r="AA217" i="5"/>
  <c r="AA190" i="5"/>
  <c r="AA174" i="5"/>
  <c r="AA152" i="5"/>
  <c r="AA127" i="5"/>
  <c r="AA102" i="5"/>
  <c r="AB102" i="5" s="1"/>
  <c r="AA70" i="5"/>
  <c r="AB70" i="5" s="1"/>
  <c r="AA39" i="5"/>
  <c r="AB39" i="5" s="1"/>
  <c r="AA7" i="5"/>
  <c r="AB7" i="5" s="1"/>
  <c r="AA99" i="2"/>
  <c r="AA74" i="2"/>
  <c r="AA43" i="2"/>
  <c r="AA18" i="2"/>
  <c r="AA42" i="2"/>
  <c r="AA11" i="2"/>
  <c r="AB11" i="2" s="1"/>
  <c r="AA66" i="2"/>
  <c r="AA35" i="2"/>
  <c r="AA12" i="2"/>
  <c r="AB12" i="2" s="1"/>
  <c r="AA20" i="2"/>
  <c r="AB20" i="2" s="1"/>
  <c r="AA28" i="2"/>
  <c r="AA36" i="2"/>
  <c r="AA44" i="2"/>
  <c r="AA52" i="2"/>
  <c r="AA60" i="2"/>
  <c r="AA68" i="2"/>
  <c r="AA76" i="2"/>
  <c r="AA84" i="2"/>
  <c r="AA92" i="2"/>
  <c r="AA100" i="2"/>
  <c r="AA108" i="2"/>
  <c r="AA116" i="2"/>
  <c r="AA124" i="2"/>
  <c r="AA8" i="5"/>
  <c r="AA16" i="5"/>
  <c r="AA24" i="5"/>
  <c r="AA32" i="5"/>
  <c r="AA40" i="5"/>
  <c r="AB40" i="5" s="1"/>
  <c r="AA48" i="5"/>
  <c r="AA64" i="5"/>
  <c r="AA72" i="5"/>
  <c r="AA80" i="5"/>
  <c r="AA88" i="5"/>
  <c r="AA96" i="5"/>
  <c r="AA112" i="5"/>
  <c r="AA120" i="5"/>
  <c r="AA128" i="5"/>
  <c r="AA136" i="5"/>
  <c r="AA5" i="2"/>
  <c r="AA13" i="2"/>
  <c r="AB13" i="2" s="1"/>
  <c r="AA21" i="2"/>
  <c r="AB21" i="2" s="1"/>
  <c r="AA37" i="2"/>
  <c r="AA45" i="2"/>
  <c r="AA53" i="2"/>
  <c r="AA61" i="2"/>
  <c r="AA69" i="2"/>
  <c r="AA77" i="2"/>
  <c r="AA85" i="2"/>
  <c r="AA93" i="2"/>
  <c r="AA101" i="2"/>
  <c r="AA109" i="2"/>
  <c r="AA117" i="2"/>
  <c r="AA125" i="2"/>
  <c r="AA9" i="5"/>
  <c r="AA17" i="5"/>
  <c r="AA25" i="5"/>
  <c r="AB25" i="5" s="1"/>
  <c r="AA33" i="5"/>
  <c r="AA41" i="5"/>
  <c r="AA49" i="5"/>
  <c r="AA57" i="5"/>
  <c r="AB57" i="5" s="1"/>
  <c r="AA65" i="5"/>
  <c r="AB65" i="5" s="1"/>
  <c r="AA73" i="5"/>
  <c r="AA81" i="5"/>
  <c r="AA89" i="5"/>
  <c r="AA97" i="5"/>
  <c r="AA105" i="5"/>
  <c r="AA113" i="5"/>
  <c r="AA121" i="5"/>
  <c r="AA129" i="5"/>
  <c r="AA137" i="5"/>
  <c r="AA145" i="5"/>
  <c r="AA153" i="5"/>
  <c r="AA161" i="5"/>
  <c r="AA6" i="2"/>
  <c r="AA14" i="2"/>
  <c r="AA22" i="2"/>
  <c r="AA30" i="2"/>
  <c r="AB30" i="2" s="1"/>
  <c r="AA38" i="2"/>
  <c r="AA46" i="2"/>
  <c r="AA54" i="2"/>
  <c r="AA62" i="2"/>
  <c r="AA70" i="2"/>
  <c r="AA78" i="2"/>
  <c r="AA86" i="2"/>
  <c r="AA94" i="2"/>
  <c r="AA102" i="2"/>
  <c r="AA110" i="2"/>
  <c r="AA118" i="2"/>
  <c r="AA126" i="2"/>
  <c r="AA10" i="5"/>
  <c r="AB10" i="5" s="1"/>
  <c r="AA18" i="5"/>
  <c r="AB18" i="5" s="1"/>
  <c r="AA26" i="5"/>
  <c r="AB26" i="5" s="1"/>
  <c r="AA34" i="5"/>
  <c r="AB34" i="5" s="1"/>
  <c r="AA42" i="5"/>
  <c r="AB42" i="5" s="1"/>
  <c r="AA50" i="5"/>
  <c r="AB50" i="5" s="1"/>
  <c r="AA58" i="5"/>
  <c r="AB58" i="5" s="1"/>
  <c r="AA66" i="5"/>
  <c r="AB66" i="5" s="1"/>
  <c r="AA74" i="5"/>
  <c r="AB74" i="5" s="1"/>
  <c r="AA82" i="5"/>
  <c r="AB82" i="5" s="1"/>
  <c r="AA90" i="5"/>
  <c r="AB90" i="5" s="1"/>
  <c r="AA98" i="5"/>
  <c r="AB98" i="5" s="1"/>
  <c r="AA106" i="5"/>
  <c r="AA114" i="5"/>
  <c r="AA122" i="5"/>
  <c r="AA130" i="5"/>
  <c r="AA138" i="5"/>
  <c r="AA146" i="5"/>
  <c r="AA154" i="5"/>
  <c r="AA162" i="5"/>
  <c r="AA170" i="5"/>
  <c r="AA178" i="5"/>
  <c r="AA186" i="5"/>
  <c r="AA194" i="5"/>
  <c r="AA202" i="5"/>
  <c r="AA210" i="5"/>
  <c r="AA218" i="5"/>
  <c r="AA226" i="5"/>
  <c r="AA234" i="5"/>
  <c r="AA242" i="5"/>
  <c r="AA250" i="5"/>
  <c r="AA258" i="5"/>
  <c r="AA266" i="5"/>
  <c r="AA274" i="5"/>
  <c r="AA282" i="5"/>
  <c r="AA290" i="5"/>
  <c r="AA298" i="5"/>
  <c r="AA314" i="5"/>
  <c r="AA322" i="5"/>
  <c r="AA330" i="5"/>
  <c r="AA338" i="5"/>
  <c r="AA346" i="5"/>
  <c r="AA354" i="5"/>
  <c r="AA362" i="5"/>
  <c r="AA370" i="5"/>
  <c r="AA378" i="5"/>
  <c r="AA386" i="5"/>
  <c r="AA394" i="5"/>
  <c r="AA402" i="5"/>
  <c r="AA8" i="6"/>
  <c r="AB8" i="6" s="1"/>
  <c r="AA16" i="6"/>
  <c r="AB16" i="6" s="1"/>
  <c r="AA24" i="6"/>
  <c r="AB24" i="6" s="1"/>
  <c r="AA32" i="6"/>
  <c r="AB32" i="6" s="1"/>
  <c r="AA40" i="6"/>
  <c r="AB40" i="6" s="1"/>
  <c r="AA56" i="6"/>
  <c r="AB56" i="6" s="1"/>
  <c r="AA64" i="6"/>
  <c r="AB64" i="6" s="1"/>
  <c r="AA72" i="6"/>
  <c r="AB72" i="6" s="1"/>
  <c r="AA80" i="6"/>
  <c r="AB80" i="6" s="1"/>
  <c r="AA96" i="6"/>
  <c r="AB96" i="6" s="1"/>
  <c r="AA104" i="6"/>
  <c r="AB104" i="6" s="1"/>
  <c r="AA112" i="6"/>
  <c r="AA120" i="6"/>
  <c r="AA128" i="6"/>
  <c r="AA136" i="6"/>
  <c r="AA144" i="6"/>
  <c r="AA152" i="6"/>
  <c r="AA160" i="6"/>
  <c r="AA168" i="6"/>
  <c r="AA176" i="6"/>
  <c r="AA7" i="2"/>
  <c r="AB7" i="2" s="1"/>
  <c r="AA15" i="2"/>
  <c r="AB15" i="2" s="1"/>
  <c r="AA23" i="2"/>
  <c r="AA31" i="2"/>
  <c r="AA39" i="2"/>
  <c r="AA47" i="2"/>
  <c r="AA55" i="2"/>
  <c r="AA63" i="2"/>
  <c r="AA71" i="2"/>
  <c r="AA79" i="2"/>
  <c r="AA87" i="2"/>
  <c r="AA95" i="2"/>
  <c r="AA103" i="2"/>
  <c r="AA111" i="2"/>
  <c r="AA119" i="2"/>
  <c r="AA4" i="2"/>
  <c r="AB4" i="2" s="1"/>
  <c r="AA11" i="5"/>
  <c r="AB11" i="5" s="1"/>
  <c r="AA19" i="5"/>
  <c r="AB19" i="5" s="1"/>
  <c r="AA27" i="5"/>
  <c r="AB27" i="5" s="1"/>
  <c r="AA35" i="5"/>
  <c r="AB35" i="5" s="1"/>
  <c r="AA43" i="5"/>
  <c r="AB43" i="5" s="1"/>
  <c r="AA51" i="5"/>
  <c r="AB51" i="5" s="1"/>
  <c r="AA59" i="5"/>
  <c r="AB59" i="5" s="1"/>
  <c r="AA67" i="5"/>
  <c r="AB67" i="5" s="1"/>
  <c r="AA75" i="5"/>
  <c r="AB75" i="5" s="1"/>
  <c r="AA83" i="5"/>
  <c r="AB83" i="5" s="1"/>
  <c r="AA91" i="5"/>
  <c r="AB91" i="5" s="1"/>
  <c r="AA99" i="5"/>
  <c r="AB99" i="5" s="1"/>
  <c r="AA107" i="5"/>
  <c r="AA115" i="5"/>
  <c r="AA123" i="5"/>
  <c r="AA131" i="5"/>
  <c r="AA139" i="5"/>
  <c r="AA147" i="5"/>
  <c r="AA155" i="5"/>
  <c r="AA163" i="5"/>
  <c r="AA171" i="5"/>
  <c r="AA179" i="5"/>
  <c r="AA187" i="5"/>
  <c r="AA195" i="5"/>
  <c r="AA203" i="5"/>
  <c r="AA211" i="5"/>
  <c r="AA219" i="5"/>
  <c r="AA227" i="5"/>
  <c r="AA235" i="5"/>
  <c r="AA243" i="5"/>
  <c r="AA251" i="5"/>
  <c r="AA259" i="5"/>
  <c r="AA267" i="5"/>
  <c r="AA275" i="5"/>
  <c r="AA283" i="5"/>
  <c r="AA291" i="5"/>
  <c r="AA299" i="5"/>
  <c r="AA307" i="5"/>
  <c r="AA315" i="5"/>
  <c r="AA323" i="5"/>
  <c r="AA331" i="5"/>
  <c r="AA339" i="5"/>
  <c r="AA347" i="5"/>
  <c r="AA355" i="5"/>
  <c r="AA363" i="5"/>
  <c r="AA387" i="5"/>
  <c r="AA395" i="5"/>
  <c r="AA403" i="5"/>
  <c r="AA9" i="6"/>
  <c r="AB9" i="6" s="1"/>
  <c r="AA17" i="6"/>
  <c r="AB17" i="6" s="1"/>
  <c r="AA25" i="6"/>
  <c r="AB25" i="6" s="1"/>
  <c r="AA33" i="6"/>
  <c r="AB33" i="6" s="1"/>
  <c r="AA41" i="6"/>
  <c r="AB41" i="6" s="1"/>
  <c r="AA49" i="6"/>
  <c r="AA65" i="6"/>
  <c r="AA73" i="6"/>
  <c r="AA81" i="6"/>
  <c r="AB81" i="6" s="1"/>
  <c r="AA89" i="6"/>
  <c r="AA97" i="6"/>
  <c r="AA113" i="6"/>
  <c r="AA121" i="6"/>
  <c r="AA8" i="2"/>
  <c r="AA16" i="2"/>
  <c r="AB16" i="2" s="1"/>
  <c r="AA24" i="2"/>
  <c r="AB24" i="2" s="1"/>
  <c r="AA32" i="2"/>
  <c r="AA40" i="2"/>
  <c r="AA48" i="2"/>
  <c r="AA56" i="2"/>
  <c r="AA64" i="2"/>
  <c r="AA72" i="2"/>
  <c r="AA80" i="2"/>
  <c r="AA88" i="2"/>
  <c r="AA104" i="2"/>
  <c r="AA112" i="2"/>
  <c r="AA120" i="2"/>
  <c r="AA12" i="5"/>
  <c r="AB12" i="5" s="1"/>
  <c r="AA20" i="5"/>
  <c r="AB20" i="5" s="1"/>
  <c r="AA28" i="5"/>
  <c r="AA36" i="5"/>
  <c r="AB36" i="5" s="1"/>
  <c r="AA44" i="5"/>
  <c r="AA52" i="5"/>
  <c r="AA60" i="5"/>
  <c r="AA68" i="5"/>
  <c r="AA76" i="5"/>
  <c r="AA84" i="5"/>
  <c r="AA92" i="5"/>
  <c r="AA100" i="5"/>
  <c r="AA108" i="5"/>
  <c r="AA116" i="5"/>
  <c r="AA124" i="5"/>
  <c r="AA132" i="5"/>
  <c r="AA140" i="5"/>
  <c r="AA148" i="5"/>
  <c r="AA156" i="5"/>
  <c r="AA164" i="5"/>
  <c r="AA172" i="5"/>
  <c r="AA180" i="5"/>
  <c r="AA188" i="5"/>
  <c r="AA196" i="5"/>
  <c r="AA204" i="5"/>
  <c r="AA212" i="5"/>
  <c r="AA220" i="5"/>
  <c r="AA228" i="5"/>
  <c r="AA236" i="5"/>
  <c r="AA244" i="5"/>
  <c r="AA252" i="5"/>
  <c r="AA260" i="5"/>
  <c r="AA268" i="5"/>
  <c r="AA276" i="5"/>
  <c r="AA284" i="5"/>
  <c r="AA292" i="5"/>
  <c r="AA308" i="5"/>
  <c r="AA316" i="5"/>
  <c r="AA324" i="5"/>
  <c r="AA332" i="5"/>
  <c r="AA340" i="5"/>
  <c r="AA348" i="5"/>
  <c r="AA356" i="5"/>
  <c r="AA364" i="5"/>
  <c r="AA372" i="5"/>
  <c r="AA380" i="5"/>
  <c r="AA388" i="5"/>
  <c r="AA396" i="5"/>
  <c r="AA404" i="5"/>
  <c r="AA10" i="6"/>
  <c r="AB10" i="6" s="1"/>
  <c r="AA18" i="6"/>
  <c r="AB18" i="6" s="1"/>
  <c r="AA26" i="6"/>
  <c r="AB26" i="6" s="1"/>
  <c r="AA34" i="6"/>
  <c r="AB34" i="6" s="1"/>
  <c r="AA42" i="6"/>
  <c r="AB42" i="6" s="1"/>
  <c r="AA50" i="6"/>
  <c r="AB50" i="6" s="1"/>
  <c r="AA66" i="6"/>
  <c r="AB66" i="6" s="1"/>
  <c r="AA82" i="6"/>
  <c r="AB82" i="6" s="1"/>
  <c r="AA98" i="6"/>
  <c r="AB98" i="6" s="1"/>
  <c r="AA106" i="6"/>
  <c r="AA114" i="6"/>
  <c r="AA122" i="6"/>
  <c r="AA130" i="6"/>
  <c r="AA138" i="6"/>
  <c r="AA9" i="2"/>
  <c r="AB9" i="2" s="1"/>
  <c r="AA17" i="2"/>
  <c r="AB17" i="2" s="1"/>
  <c r="AA25" i="2"/>
  <c r="AB25" i="2" s="1"/>
  <c r="AA33" i="2"/>
  <c r="AB33" i="2" s="1"/>
  <c r="AA41" i="2"/>
  <c r="AA49" i="2"/>
  <c r="AA57" i="2"/>
  <c r="AA73" i="2"/>
  <c r="AA81" i="2"/>
  <c r="AA89" i="2"/>
  <c r="AA97" i="2"/>
  <c r="AA105" i="2"/>
  <c r="AA113" i="2"/>
  <c r="AA121" i="2"/>
  <c r="AA5" i="5"/>
  <c r="AB5" i="5" s="1"/>
  <c r="AA13" i="5"/>
  <c r="AB13" i="5" s="1"/>
  <c r="AA21" i="5"/>
  <c r="AA29" i="5"/>
  <c r="AB29" i="5" s="1"/>
  <c r="AA37" i="5"/>
  <c r="AB37" i="5" s="1"/>
  <c r="AA45" i="5"/>
  <c r="AB45" i="5" s="1"/>
  <c r="AA53" i="5"/>
  <c r="AB53" i="5" s="1"/>
  <c r="AA61" i="5"/>
  <c r="AB61" i="5" s="1"/>
  <c r="AA69" i="5"/>
  <c r="AB69" i="5" s="1"/>
  <c r="AA77" i="5"/>
  <c r="AB77" i="5" s="1"/>
  <c r="AA85" i="5"/>
  <c r="AA93" i="5"/>
  <c r="AB93" i="5" s="1"/>
  <c r="AA101" i="5"/>
  <c r="AB101" i="5" s="1"/>
  <c r="AA109" i="5"/>
  <c r="AA117" i="5"/>
  <c r="AA125" i="5"/>
  <c r="AA133" i="5"/>
  <c r="AA141" i="5"/>
  <c r="AA149" i="5"/>
  <c r="AA157" i="5"/>
  <c r="AA165" i="5"/>
  <c r="AA173" i="5"/>
  <c r="AA181" i="5"/>
  <c r="AA189" i="5"/>
  <c r="AA197" i="5"/>
  <c r="AA213" i="5"/>
  <c r="AA221" i="5"/>
  <c r="AA229" i="5"/>
  <c r="AA237" i="5"/>
  <c r="AA245" i="5"/>
  <c r="AA253" i="5"/>
  <c r="AA261" i="5"/>
  <c r="AA269" i="5"/>
  <c r="AA277" i="5"/>
  <c r="AA285" i="5"/>
  <c r="AA293" i="5"/>
  <c r="AA301" i="5"/>
  <c r="AA309" i="5"/>
  <c r="AA317" i="5"/>
  <c r="AA325" i="5"/>
  <c r="AA333" i="5"/>
  <c r="AA341" i="5"/>
  <c r="AA349" i="5"/>
  <c r="AA357" i="5"/>
  <c r="AA365" i="5"/>
  <c r="AA373" i="5"/>
  <c r="AA381" i="5"/>
  <c r="AA389" i="5"/>
  <c r="AA397" i="5"/>
  <c r="AA11" i="6"/>
  <c r="AA19" i="6"/>
  <c r="AA27" i="6"/>
  <c r="AB27" i="6" s="1"/>
  <c r="AA35" i="6"/>
  <c r="AB35" i="6" s="1"/>
  <c r="AA43" i="6"/>
  <c r="AB43" i="6" s="1"/>
  <c r="AA59" i="6"/>
  <c r="AB59" i="6" s="1"/>
  <c r="AA67" i="6"/>
  <c r="AA75" i="6"/>
  <c r="AA83" i="6"/>
  <c r="AB83" i="6" s="1"/>
  <c r="AA91" i="6"/>
  <c r="AB91" i="6" s="1"/>
  <c r="AA99" i="6"/>
  <c r="AA107" i="6"/>
  <c r="AA115" i="6"/>
  <c r="AA123" i="6"/>
  <c r="AA131" i="6"/>
  <c r="AA139" i="6"/>
  <c r="AA147" i="6"/>
  <c r="AA155" i="6"/>
  <c r="AA163" i="6"/>
  <c r="AI5" i="7"/>
  <c r="AI6" i="7" s="1"/>
  <c r="AF174" i="7"/>
  <c r="AF175" i="7"/>
  <c r="AF176" i="7"/>
  <c r="AF177" i="7"/>
  <c r="AF178" i="7"/>
  <c r="AF179" i="7"/>
  <c r="AF180" i="7"/>
  <c r="AF183" i="7"/>
  <c r="AF120" i="7"/>
  <c r="AF123" i="7"/>
  <c r="AF126" i="7"/>
  <c r="AF127" i="7"/>
  <c r="AF128" i="7"/>
  <c r="AF129" i="7"/>
  <c r="AF130" i="7"/>
  <c r="AF132" i="7"/>
  <c r="AF134" i="7"/>
  <c r="AF135" i="7"/>
  <c r="AF136" i="7"/>
  <c r="AF137" i="7"/>
  <c r="AF80" i="7"/>
  <c r="AF82" i="7"/>
  <c r="AF83" i="7"/>
  <c r="AF84" i="7"/>
  <c r="AF85" i="7"/>
  <c r="AF86" i="7"/>
  <c r="AF87" i="7"/>
  <c r="AF88" i="7"/>
  <c r="AF89" i="7"/>
  <c r="AF91" i="7"/>
  <c r="AF92" i="7"/>
  <c r="AF93" i="7"/>
  <c r="AF31" i="7"/>
  <c r="AF41" i="7"/>
  <c r="AF42" i="7"/>
  <c r="AF43" i="7"/>
  <c r="AF44" i="7"/>
  <c r="AF45" i="7"/>
  <c r="AF46" i="7"/>
  <c r="AF47" i="7"/>
  <c r="AF48" i="7"/>
  <c r="AB174" i="7"/>
  <c r="AB175" i="7"/>
  <c r="AB176" i="7"/>
  <c r="AB177" i="7"/>
  <c r="AB178" i="7"/>
  <c r="AB179" i="7"/>
  <c r="AB180" i="7"/>
  <c r="AB183" i="7"/>
  <c r="AB137" i="7"/>
  <c r="AB120" i="7"/>
  <c r="AB123" i="7"/>
  <c r="AB126" i="7"/>
  <c r="AB127" i="7"/>
  <c r="AB128" i="7"/>
  <c r="AB129" i="7"/>
  <c r="AB130" i="7"/>
  <c r="AB132" i="7"/>
  <c r="AB134" i="7"/>
  <c r="AB135" i="7"/>
  <c r="AB136" i="7"/>
  <c r="AB93" i="7"/>
  <c r="AB80" i="7"/>
  <c r="AB82" i="7"/>
  <c r="AB83" i="7"/>
  <c r="AB84" i="7"/>
  <c r="AB85" i="7"/>
  <c r="AB86" i="7"/>
  <c r="AB87" i="7"/>
  <c r="AB88" i="7"/>
  <c r="AB89" i="7"/>
  <c r="AB91" i="7"/>
  <c r="AB92" i="7"/>
  <c r="AB48" i="7"/>
  <c r="AB31" i="7"/>
  <c r="AB41" i="7"/>
  <c r="AB42" i="7"/>
  <c r="AB43" i="7"/>
  <c r="AB44" i="7"/>
  <c r="AB45" i="7"/>
  <c r="AB46" i="7"/>
  <c r="AB47" i="7"/>
  <c r="AB6" i="7"/>
  <c r="AI5" i="6"/>
  <c r="AI6" i="6" s="1"/>
  <c r="AF364" i="6"/>
  <c r="AF376" i="6"/>
  <c r="AF377" i="6"/>
  <c r="AF380" i="6"/>
  <c r="AF384" i="6"/>
  <c r="AF389" i="6"/>
  <c r="AF406" i="6"/>
  <c r="AB364" i="6"/>
  <c r="AB376" i="6"/>
  <c r="AB377" i="6"/>
  <c r="AB380" i="6"/>
  <c r="AB384" i="6"/>
  <c r="AB389" i="6"/>
  <c r="AB406" i="6"/>
  <c r="AF270" i="6"/>
  <c r="AF279" i="6"/>
  <c r="AF284" i="6"/>
  <c r="AF289" i="6"/>
  <c r="AF290" i="6"/>
  <c r="AF292" i="6"/>
  <c r="AF293" i="6"/>
  <c r="AF300" i="6"/>
  <c r="AF301" i="6"/>
  <c r="AF303" i="6"/>
  <c r="AF304" i="6"/>
  <c r="AB270" i="6"/>
  <c r="AB279" i="6"/>
  <c r="AB284" i="6"/>
  <c r="AB289" i="6"/>
  <c r="AB290" i="6"/>
  <c r="AB292" i="6"/>
  <c r="AB293" i="6"/>
  <c r="AB300" i="6"/>
  <c r="AB301" i="6"/>
  <c r="AB303" i="6"/>
  <c r="AB304" i="6"/>
  <c r="AF146" i="6"/>
  <c r="AF159" i="6"/>
  <c r="AF170" i="6"/>
  <c r="AF171" i="6"/>
  <c r="AF177" i="6"/>
  <c r="AF179" i="6"/>
  <c r="AF186" i="6"/>
  <c r="AF189" i="6"/>
  <c r="AF195" i="6"/>
  <c r="AF198" i="6"/>
  <c r="AB146" i="6"/>
  <c r="AB159" i="6"/>
  <c r="AB170" i="6"/>
  <c r="AB171" i="6"/>
  <c r="AB177" i="6"/>
  <c r="AB179" i="6"/>
  <c r="AB186" i="6"/>
  <c r="AB189" i="6"/>
  <c r="AB195" i="6"/>
  <c r="AB198" i="6"/>
  <c r="AF48" i="6"/>
  <c r="AF51" i="6"/>
  <c r="AF53" i="6"/>
  <c r="AF57" i="6"/>
  <c r="AF58" i="6"/>
  <c r="AF61" i="6"/>
  <c r="AF68" i="6"/>
  <c r="AF74" i="6"/>
  <c r="AF84" i="6"/>
  <c r="AF85" i="6"/>
  <c r="AF87" i="6"/>
  <c r="AF88" i="6"/>
  <c r="AF90" i="6"/>
  <c r="AB48" i="6"/>
  <c r="AB51" i="6"/>
  <c r="AB53" i="6"/>
  <c r="AB57" i="6"/>
  <c r="AB58" i="6"/>
  <c r="AB61" i="6"/>
  <c r="AB68" i="6"/>
  <c r="AB74" i="6"/>
  <c r="AB84" i="6"/>
  <c r="AB85" i="6"/>
  <c r="AB87" i="6"/>
  <c r="AB88" i="6"/>
  <c r="AB90" i="6"/>
  <c r="AB93" i="6"/>
  <c r="AF371" i="5"/>
  <c r="AF379" i="5"/>
  <c r="AF405" i="5"/>
  <c r="AB371" i="5"/>
  <c r="AB379" i="5"/>
  <c r="AB405" i="5"/>
  <c r="AF287" i="5"/>
  <c r="AF300" i="5"/>
  <c r="AF303" i="5"/>
  <c r="AB287" i="5"/>
  <c r="AB300" i="5"/>
  <c r="AB303" i="5"/>
  <c r="AF56" i="5"/>
  <c r="AB56" i="5"/>
  <c r="AB38" i="5"/>
  <c r="AB10" i="2"/>
  <c r="AB29" i="2"/>
  <c r="AI5" i="5"/>
  <c r="AI6" i="5" s="1"/>
  <c r="AI7" i="5" s="1"/>
  <c r="AI8" i="5" s="1"/>
  <c r="AI9" i="5" s="1"/>
  <c r="AI10" i="5" s="1"/>
  <c r="AI11" i="5" s="1"/>
  <c r="AI12" i="5" s="1"/>
  <c r="AI13" i="5" s="1"/>
  <c r="AI14" i="5" s="1"/>
  <c r="AI15" i="5" s="1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I27" i="5" s="1"/>
  <c r="AI28" i="5" s="1"/>
  <c r="AI29" i="5" s="1"/>
  <c r="AI30" i="5" s="1"/>
  <c r="AI31" i="5" s="1"/>
  <c r="AI32" i="5" s="1"/>
  <c r="AI33" i="5" s="1"/>
  <c r="AI34" i="5" s="1"/>
  <c r="AI35" i="5" s="1"/>
  <c r="AI36" i="5" s="1"/>
  <c r="AI37" i="5" s="1"/>
  <c r="AI38" i="5" s="1"/>
  <c r="AI39" i="5" s="1"/>
  <c r="AI40" i="5" s="1"/>
  <c r="AI41" i="5" s="1"/>
  <c r="AI42" i="5" s="1"/>
  <c r="AI43" i="5" s="1"/>
  <c r="AI44" i="5" s="1"/>
  <c r="AI45" i="5" s="1"/>
  <c r="AI46" i="5" s="1"/>
  <c r="AI47" i="5" s="1"/>
  <c r="AI48" i="5" s="1"/>
  <c r="AI49" i="5" s="1"/>
  <c r="AI50" i="5" s="1"/>
  <c r="AI51" i="5" s="1"/>
  <c r="AI52" i="5" s="1"/>
  <c r="AI53" i="5" s="1"/>
  <c r="AI54" i="5" s="1"/>
  <c r="AI55" i="5" s="1"/>
  <c r="AI56" i="5" s="1"/>
  <c r="AI57" i="5" s="1"/>
  <c r="AI58" i="5" s="1"/>
  <c r="AI59" i="5" s="1"/>
  <c r="AI60" i="5" s="1"/>
  <c r="AI61" i="5" s="1"/>
  <c r="AI62" i="5" s="1"/>
  <c r="AI63" i="5" s="1"/>
  <c r="AI64" i="5" s="1"/>
  <c r="AI65" i="5" s="1"/>
  <c r="AI66" i="5" s="1"/>
  <c r="AI67" i="5" s="1"/>
  <c r="AI68" i="5" s="1"/>
  <c r="AI69" i="5" s="1"/>
  <c r="AI70" i="5" s="1"/>
  <c r="AI71" i="5" s="1"/>
  <c r="AI72" i="5" s="1"/>
  <c r="AI73" i="5" s="1"/>
  <c r="AI74" i="5" s="1"/>
  <c r="AI75" i="5" s="1"/>
  <c r="AI76" i="5" s="1"/>
  <c r="AI77" i="5" s="1"/>
  <c r="AI78" i="5" s="1"/>
  <c r="AI79" i="5" s="1"/>
  <c r="AI5" i="2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F196" i="7" l="1"/>
  <c r="AF429" i="6"/>
  <c r="AF421" i="6"/>
  <c r="AF469" i="6"/>
  <c r="AF440" i="6"/>
  <c r="AF503" i="6"/>
  <c r="AF424" i="5"/>
  <c r="AF205" i="7"/>
  <c r="AF481" i="5"/>
  <c r="AF216" i="7"/>
  <c r="AF441" i="5"/>
  <c r="AF217" i="7"/>
  <c r="AF416" i="6"/>
  <c r="AF201" i="7"/>
  <c r="AF465" i="5"/>
  <c r="AF210" i="7"/>
  <c r="AF464" i="5"/>
  <c r="AF431" i="6"/>
  <c r="AF478" i="6"/>
  <c r="AF503" i="5"/>
  <c r="AF439" i="5"/>
  <c r="AF470" i="5"/>
  <c r="AF500" i="6"/>
  <c r="AF436" i="6"/>
  <c r="AF469" i="5"/>
  <c r="AF241" i="7"/>
  <c r="AF451" i="6"/>
  <c r="AF492" i="5"/>
  <c r="AF428" i="5"/>
  <c r="AF450" i="6"/>
  <c r="AF491" i="5"/>
  <c r="AF427" i="5"/>
  <c r="AF490" i="5"/>
  <c r="AF426" i="5"/>
  <c r="AF128" i="2"/>
  <c r="AF138" i="2"/>
  <c r="AF152" i="2"/>
  <c r="AF150" i="2"/>
  <c r="AB143" i="8"/>
  <c r="AB141" i="8"/>
  <c r="AB139" i="8"/>
  <c r="AF489" i="6"/>
  <c r="AF190" i="7"/>
  <c r="AF213" i="7"/>
  <c r="AF449" i="5"/>
  <c r="AF497" i="6"/>
  <c r="AF409" i="5"/>
  <c r="AF225" i="7"/>
  <c r="AF504" i="5"/>
  <c r="AF209" i="7"/>
  <c r="AF433" i="5"/>
  <c r="AF219" i="7"/>
  <c r="AF432" i="5"/>
  <c r="AF489" i="5"/>
  <c r="AF462" i="6"/>
  <c r="AF495" i="5"/>
  <c r="AF431" i="5"/>
  <c r="AF462" i="5"/>
  <c r="AF492" i="6"/>
  <c r="AF428" i="6"/>
  <c r="AF461" i="5"/>
  <c r="AF507" i="6"/>
  <c r="AF443" i="6"/>
  <c r="AF484" i="5"/>
  <c r="AF420" i="5"/>
  <c r="AF442" i="6"/>
  <c r="AF483" i="5"/>
  <c r="AF419" i="5"/>
  <c r="AF482" i="5"/>
  <c r="AF418" i="5"/>
  <c r="AF155" i="2"/>
  <c r="AF130" i="2"/>
  <c r="AF144" i="2"/>
  <c r="AF142" i="2"/>
  <c r="AB135" i="8"/>
  <c r="AB133" i="8"/>
  <c r="AB131" i="8"/>
  <c r="AF192" i="7"/>
  <c r="AF473" i="6"/>
  <c r="AF206" i="7"/>
  <c r="AF501" i="6"/>
  <c r="AF417" i="5"/>
  <c r="AF485" i="6"/>
  <c r="AF423" i="6"/>
  <c r="AF409" i="6"/>
  <c r="AF472" i="5"/>
  <c r="AF480" i="6"/>
  <c r="AF198" i="7"/>
  <c r="AF505" i="6"/>
  <c r="AF195" i="7"/>
  <c r="AF457" i="5"/>
  <c r="AF454" i="6"/>
  <c r="AF487" i="5"/>
  <c r="AF423" i="5"/>
  <c r="AF454" i="5"/>
  <c r="AF484" i="6"/>
  <c r="AF420" i="6"/>
  <c r="AF453" i="5"/>
  <c r="AF499" i="6"/>
  <c r="AF435" i="6"/>
  <c r="AF476" i="5"/>
  <c r="AF412" i="5"/>
  <c r="AF434" i="6"/>
  <c r="AF475" i="5"/>
  <c r="AF411" i="5"/>
  <c r="AF474" i="5"/>
  <c r="AF410" i="5"/>
  <c r="AF147" i="2"/>
  <c r="AF161" i="2"/>
  <c r="AF136" i="2"/>
  <c r="AF134" i="2"/>
  <c r="AB127" i="8"/>
  <c r="AB125" i="8"/>
  <c r="AB146" i="8"/>
  <c r="AF215" i="7"/>
  <c r="AF461" i="6"/>
  <c r="AF471" i="6"/>
  <c r="AF488" i="6"/>
  <c r="AF456" i="6"/>
  <c r="AF455" i="6"/>
  <c r="AF480" i="5"/>
  <c r="AF496" i="6"/>
  <c r="AF440" i="5"/>
  <c r="AF465" i="6"/>
  <c r="AF487" i="6"/>
  <c r="AF464" i="6"/>
  <c r="AF211" i="7"/>
  <c r="AF425" i="5"/>
  <c r="AF446" i="6"/>
  <c r="AF479" i="5"/>
  <c r="AF415" i="5"/>
  <c r="AF446" i="5"/>
  <c r="AF476" i="6"/>
  <c r="AF412" i="6"/>
  <c r="AF445" i="5"/>
  <c r="AF491" i="6"/>
  <c r="AF427" i="6"/>
  <c r="AF468" i="5"/>
  <c r="AF506" i="6"/>
  <c r="AF426" i="6"/>
  <c r="AF467" i="5"/>
  <c r="AF149" i="2"/>
  <c r="AF466" i="5"/>
  <c r="AF141" i="2"/>
  <c r="AF139" i="2"/>
  <c r="AF153" i="2"/>
  <c r="AF159" i="2"/>
  <c r="AB144" i="8"/>
  <c r="AB150" i="8"/>
  <c r="AB148" i="8"/>
  <c r="AB138" i="8"/>
  <c r="AF203" i="7"/>
  <c r="AF445" i="6"/>
  <c r="AF187" i="7"/>
  <c r="AF472" i="6"/>
  <c r="AF416" i="5"/>
  <c r="AF439" i="6"/>
  <c r="AF133" i="2"/>
  <c r="AF481" i="6"/>
  <c r="AF408" i="5"/>
  <c r="AF449" i="6"/>
  <c r="AF185" i="7"/>
  <c r="AF448" i="6"/>
  <c r="AF220" i="7"/>
  <c r="AF214" i="7"/>
  <c r="AF438" i="6"/>
  <c r="AF471" i="5"/>
  <c r="AF502" i="5"/>
  <c r="AF438" i="5"/>
  <c r="AF468" i="6"/>
  <c r="AF501" i="5"/>
  <c r="AF437" i="5"/>
  <c r="AF483" i="6"/>
  <c r="AF419" i="6"/>
  <c r="AF460" i="5"/>
  <c r="AF482" i="6"/>
  <c r="AF418" i="6"/>
  <c r="AF459" i="5"/>
  <c r="AF425" i="6"/>
  <c r="AF458" i="5"/>
  <c r="AF156" i="2"/>
  <c r="AF131" i="2"/>
  <c r="AF145" i="2"/>
  <c r="AF151" i="2"/>
  <c r="AB136" i="8"/>
  <c r="AB142" i="8"/>
  <c r="AB140" i="8"/>
  <c r="AB130" i="8"/>
  <c r="AF417" i="6"/>
  <c r="AF450" i="5"/>
  <c r="AF148" i="2"/>
  <c r="AF162" i="2"/>
  <c r="AF137" i="2"/>
  <c r="AF143" i="2"/>
  <c r="AB128" i="8"/>
  <c r="AB134" i="8"/>
  <c r="AB132" i="8"/>
  <c r="AB145" i="8"/>
  <c r="AF188" i="7"/>
  <c r="AF457" i="6"/>
  <c r="AF191" i="7"/>
  <c r="AF433" i="6"/>
  <c r="AF186" i="7"/>
  <c r="AF432" i="6"/>
  <c r="AF477" i="6"/>
  <c r="AF502" i="6"/>
  <c r="AF430" i="6"/>
  <c r="AF463" i="5"/>
  <c r="AF494" i="5"/>
  <c r="AF430" i="5"/>
  <c r="AF460" i="6"/>
  <c r="AF493" i="5"/>
  <c r="AF429" i="5"/>
  <c r="AF475" i="6"/>
  <c r="AF411" i="6"/>
  <c r="AF452" i="5"/>
  <c r="AF474" i="6"/>
  <c r="AF410" i="6"/>
  <c r="AF451" i="5"/>
  <c r="AF204" i="7"/>
  <c r="AF488" i="5"/>
  <c r="AF189" i="7"/>
  <c r="AF441" i="6"/>
  <c r="AF199" i="7"/>
  <c r="AF505" i="5"/>
  <c r="AF200" i="7"/>
  <c r="AF453" i="6"/>
  <c r="AF448" i="5"/>
  <c r="AF415" i="6"/>
  <c r="AF194" i="7"/>
  <c r="AF413" i="6"/>
  <c r="AF463" i="6"/>
  <c r="AF494" i="6"/>
  <c r="AF422" i="6"/>
  <c r="AF455" i="5"/>
  <c r="AF486" i="5"/>
  <c r="AF422" i="5"/>
  <c r="AF452" i="6"/>
  <c r="AF485" i="5"/>
  <c r="AF421" i="5"/>
  <c r="AF467" i="6"/>
  <c r="AF407" i="5"/>
  <c r="AF444" i="5"/>
  <c r="AF466" i="6"/>
  <c r="AF507" i="5"/>
  <c r="AF443" i="5"/>
  <c r="AF506" i="5"/>
  <c r="AF442" i="5"/>
  <c r="AF140" i="2"/>
  <c r="AF154" i="2"/>
  <c r="AF129" i="2"/>
  <c r="AF135" i="2"/>
  <c r="AB123" i="8"/>
  <c r="AB126" i="8"/>
  <c r="AB124" i="8"/>
  <c r="AB137" i="8"/>
  <c r="AF212" i="7"/>
  <c r="AF456" i="5"/>
  <c r="AF197" i="7"/>
  <c r="AF424" i="6"/>
  <c r="AF207" i="7"/>
  <c r="AF473" i="5"/>
  <c r="AF208" i="7"/>
  <c r="AF437" i="6"/>
  <c r="AF193" i="7"/>
  <c r="AF497" i="5"/>
  <c r="AF202" i="7"/>
  <c r="AF496" i="5"/>
  <c r="AF447" i="6"/>
  <c r="AF486" i="6"/>
  <c r="AF414" i="6"/>
  <c r="AF447" i="5"/>
  <c r="AF478" i="5"/>
  <c r="AF414" i="5"/>
  <c r="AF444" i="6"/>
  <c r="AF477" i="5"/>
  <c r="AF413" i="5"/>
  <c r="AF459" i="6"/>
  <c r="AF500" i="5"/>
  <c r="AF436" i="5"/>
  <c r="AF458" i="6"/>
  <c r="AF499" i="5"/>
  <c r="AF435" i="5"/>
  <c r="AF498" i="5"/>
  <c r="AF434" i="5"/>
  <c r="AF132" i="2"/>
  <c r="AF146" i="2"/>
  <c r="AF160" i="2"/>
  <c r="AF158" i="2"/>
  <c r="AB151" i="8"/>
  <c r="AB149" i="8"/>
  <c r="AB147" i="8"/>
  <c r="AB129" i="8"/>
  <c r="Z51" i="8"/>
  <c r="Z59" i="8"/>
  <c r="AB181" i="6"/>
  <c r="AB59" i="7"/>
  <c r="AB149" i="6"/>
  <c r="AB173" i="6"/>
  <c r="AB127" i="6"/>
  <c r="Z34" i="8"/>
  <c r="AB58" i="2"/>
  <c r="AB56" i="2"/>
  <c r="AB163" i="5"/>
  <c r="AB144" i="6"/>
  <c r="AB37" i="2"/>
  <c r="AB167" i="6"/>
  <c r="AB197" i="6"/>
  <c r="AB117" i="6"/>
  <c r="AB66" i="7"/>
  <c r="AB67" i="7"/>
  <c r="AB162" i="6"/>
  <c r="AB183" i="6"/>
  <c r="AB64" i="7"/>
  <c r="AB50" i="2"/>
  <c r="Z36" i="8"/>
  <c r="AB71" i="7"/>
  <c r="AB149" i="5"/>
  <c r="AB48" i="2"/>
  <c r="AB155" i="5"/>
  <c r="AB136" i="6"/>
  <c r="AB130" i="5"/>
  <c r="AB62" i="2"/>
  <c r="AB190" i="5"/>
  <c r="AB166" i="5"/>
  <c r="AB205" i="6"/>
  <c r="AB133" i="6"/>
  <c r="AB74" i="7"/>
  <c r="Z47" i="8"/>
  <c r="AB138" i="6"/>
  <c r="AB147" i="5"/>
  <c r="AB128" i="6"/>
  <c r="AB54" i="2"/>
  <c r="AB90" i="7"/>
  <c r="AB118" i="5"/>
  <c r="AB199" i="6"/>
  <c r="AB75" i="7"/>
  <c r="AB151" i="5"/>
  <c r="AB192" i="6"/>
  <c r="AB154" i="6"/>
  <c r="AB55" i="7"/>
  <c r="Z50" i="8"/>
  <c r="Z44" i="8"/>
  <c r="Z37" i="8"/>
  <c r="Z38" i="8"/>
  <c r="AB79" i="7"/>
  <c r="Z40" i="8"/>
  <c r="AB72" i="7"/>
  <c r="AB57" i="2"/>
  <c r="AB130" i="6"/>
  <c r="AB203" i="5"/>
  <c r="AB139" i="5"/>
  <c r="AB46" i="2"/>
  <c r="AB60" i="2"/>
  <c r="AB175" i="5"/>
  <c r="AB158" i="5"/>
  <c r="Z58" i="8"/>
  <c r="Z52" i="8"/>
  <c r="Z45" i="8"/>
  <c r="Z46" i="8"/>
  <c r="AB63" i="2"/>
  <c r="AB106" i="5"/>
  <c r="AB111" i="6"/>
  <c r="AB157" i="6"/>
  <c r="AB111" i="5"/>
  <c r="AB191" i="6"/>
  <c r="AB175" i="6"/>
  <c r="AB184" i="6"/>
  <c r="Z60" i="8"/>
  <c r="AB141" i="6"/>
  <c r="Z53" i="8"/>
  <c r="AB165" i="6"/>
  <c r="Z54" i="8"/>
  <c r="Z33" i="8"/>
  <c r="AB63" i="7"/>
  <c r="AB202" i="6"/>
  <c r="M39" i="10"/>
  <c r="M47" i="10"/>
  <c r="M55" i="10"/>
  <c r="M63" i="10"/>
  <c r="M40" i="10"/>
  <c r="M48" i="10"/>
  <c r="M56" i="10"/>
  <c r="M64" i="10"/>
  <c r="M41" i="10"/>
  <c r="M49" i="10"/>
  <c r="M57" i="10"/>
  <c r="M65" i="10"/>
  <c r="M42" i="10"/>
  <c r="M50" i="10"/>
  <c r="M58" i="10"/>
  <c r="M66" i="10"/>
  <c r="M53" i="10"/>
  <c r="M46" i="10"/>
  <c r="M38" i="10"/>
  <c r="M43" i="10"/>
  <c r="M51" i="10"/>
  <c r="M59" i="10"/>
  <c r="M67" i="10"/>
  <c r="M61" i="10"/>
  <c r="M54" i="10"/>
  <c r="M44" i="10"/>
  <c r="M52" i="10"/>
  <c r="M60" i="10"/>
  <c r="M68" i="10"/>
  <c r="M45" i="10"/>
  <c r="M69" i="10"/>
  <c r="M62" i="10"/>
  <c r="AB194" i="6"/>
  <c r="AB122" i="6"/>
  <c r="AB131" i="5"/>
  <c r="AB176" i="6"/>
  <c r="F5" i="3"/>
  <c r="AB246" i="5" s="1"/>
  <c r="AB117" i="5"/>
  <c r="AB41" i="2"/>
  <c r="AB187" i="5"/>
  <c r="AB123" i="5"/>
  <c r="AB55" i="2"/>
  <c r="AB168" i="6"/>
  <c r="AB61" i="2"/>
  <c r="AB44" i="2"/>
  <c r="AB42" i="2"/>
  <c r="AB167" i="5"/>
  <c r="AB191" i="5"/>
  <c r="AB200" i="6"/>
  <c r="Z35" i="8"/>
  <c r="Z61" i="8"/>
  <c r="Z41" i="8"/>
  <c r="Z39" i="8"/>
  <c r="AB49" i="2"/>
  <c r="AB112" i="6"/>
  <c r="AB40" i="2"/>
  <c r="AB151" i="6"/>
  <c r="AB109" i="5"/>
  <c r="AB106" i="6"/>
  <c r="AB115" i="5"/>
  <c r="AB47" i="2"/>
  <c r="AB160" i="6"/>
  <c r="AB53" i="2"/>
  <c r="AB125" i="6"/>
  <c r="Z49" i="8"/>
  <c r="Z56" i="8"/>
  <c r="AB143" i="6"/>
  <c r="AB64" i="2"/>
  <c r="AB39" i="2"/>
  <c r="AB152" i="6"/>
  <c r="AB146" i="5"/>
  <c r="AB112" i="5"/>
  <c r="AB43" i="2"/>
  <c r="AB59" i="2"/>
  <c r="AB185" i="5"/>
  <c r="AB58" i="7"/>
  <c r="AB51" i="7"/>
  <c r="AB135" i="6"/>
  <c r="AB51" i="2"/>
  <c r="AB182" i="5"/>
  <c r="AB109" i="6"/>
  <c r="Z57" i="8"/>
  <c r="Z48" i="8"/>
  <c r="Z55" i="8"/>
  <c r="AB5" i="8"/>
  <c r="AB75" i="8"/>
  <c r="AB71" i="8"/>
  <c r="AB42" i="8"/>
  <c r="AB86" i="8"/>
  <c r="AB79" i="8"/>
  <c r="AB6" i="8"/>
  <c r="AB27" i="8"/>
  <c r="AB88" i="8"/>
  <c r="AB120" i="8"/>
  <c r="AB45" i="8"/>
  <c r="AB52" i="8"/>
  <c r="AB55" i="8"/>
  <c r="AB51" i="8"/>
  <c r="AB100" i="8"/>
  <c r="AB74" i="8"/>
  <c r="Z42" i="8"/>
  <c r="AB20" i="8"/>
  <c r="AB119" i="8"/>
  <c r="AB87" i="8"/>
  <c r="AB53" i="8"/>
  <c r="AB94" i="8"/>
  <c r="AB68" i="8"/>
  <c r="AB15" i="8"/>
  <c r="AB70" i="8"/>
  <c r="AB97" i="8"/>
  <c r="AB83" i="8"/>
  <c r="AB36" i="8"/>
  <c r="AB108" i="8"/>
  <c r="AB82" i="8"/>
  <c r="AB28" i="8"/>
  <c r="AB4" i="8"/>
  <c r="AB14" i="8"/>
  <c r="AB69" i="8"/>
  <c r="AB105" i="8"/>
  <c r="AB17" i="8"/>
  <c r="AB44" i="8"/>
  <c r="AB116" i="8"/>
  <c r="AB33" i="8"/>
  <c r="AB90" i="8"/>
  <c r="AB102" i="8"/>
  <c r="AB13" i="8"/>
  <c r="AB76" i="8"/>
  <c r="AB22" i="8"/>
  <c r="AB77" i="8"/>
  <c r="AB23" i="8"/>
  <c r="AB113" i="8"/>
  <c r="AB98" i="8"/>
  <c r="AB91" i="8"/>
  <c r="AB78" i="8"/>
  <c r="AB107" i="8"/>
  <c r="AB34" i="8"/>
  <c r="AB99" i="8"/>
  <c r="AB60" i="8"/>
  <c r="AB73" i="8"/>
  <c r="AB101" i="8"/>
  <c r="AB46" i="8"/>
  <c r="AB118" i="8"/>
  <c r="AB29" i="8"/>
  <c r="AB63" i="8"/>
  <c r="AB7" i="8"/>
  <c r="AB61" i="8"/>
  <c r="AB8" i="8"/>
  <c r="AB16" i="8"/>
  <c r="AB35" i="8"/>
  <c r="AB25" i="8"/>
  <c r="AB110" i="8"/>
  <c r="AB85" i="8"/>
  <c r="AB58" i="8"/>
  <c r="AB106" i="8"/>
  <c r="AB64" i="8"/>
  <c r="AB10" i="8"/>
  <c r="AB81" i="8"/>
  <c r="AB109" i="8"/>
  <c r="AB54" i="8"/>
  <c r="AB67" i="8"/>
  <c r="AB95" i="8"/>
  <c r="AB40" i="8"/>
  <c r="AB96" i="8"/>
  <c r="AB41" i="8"/>
  <c r="AB19" i="8"/>
  <c r="AB121" i="8"/>
  <c r="AB43" i="8"/>
  <c r="AB65" i="8"/>
  <c r="AB38" i="8"/>
  <c r="AB84" i="8"/>
  <c r="AB3" i="8"/>
  <c r="AB114" i="8"/>
  <c r="AB72" i="8"/>
  <c r="AB18" i="8"/>
  <c r="AB89" i="8"/>
  <c r="AB117" i="8"/>
  <c r="AB31" i="8"/>
  <c r="Z43" i="8"/>
  <c r="AB39" i="8"/>
  <c r="AB103" i="8"/>
  <c r="AB48" i="8"/>
  <c r="AB104" i="8"/>
  <c r="AB49" i="8"/>
  <c r="AB59" i="8"/>
  <c r="AB115" i="8"/>
  <c r="AB11" i="8"/>
  <c r="AB21" i="8"/>
  <c r="AB30" i="8"/>
  <c r="AB24" i="8"/>
  <c r="AB93" i="8"/>
  <c r="AB80" i="8"/>
  <c r="AB26" i="8"/>
  <c r="AB37" i="8"/>
  <c r="AB66" i="8"/>
  <c r="AB12" i="8"/>
  <c r="AB47" i="8"/>
  <c r="AB111" i="8"/>
  <c r="AB56" i="8"/>
  <c r="AB112" i="8"/>
  <c r="AB57" i="8"/>
  <c r="AB9" i="8"/>
  <c r="AB50" i="8"/>
  <c r="AF82" i="2"/>
  <c r="AF126" i="2"/>
  <c r="AF16" i="2"/>
  <c r="AF66" i="2"/>
  <c r="AF4" i="7"/>
  <c r="AF25" i="2"/>
  <c r="AF69" i="2"/>
  <c r="AF94" i="2"/>
  <c r="AF62" i="2"/>
  <c r="AF70" i="2"/>
  <c r="AB5" i="2"/>
  <c r="AF95" i="2"/>
  <c r="AF85" i="2"/>
  <c r="AF90" i="2"/>
  <c r="AF20" i="2"/>
  <c r="AF86" i="2"/>
  <c r="AF22" i="2"/>
  <c r="AF117" i="2"/>
  <c r="AF36" i="2"/>
  <c r="AF4" i="2"/>
  <c r="AF68" i="2"/>
  <c r="AF107" i="2"/>
  <c r="AF103" i="2"/>
  <c r="AF78" i="2"/>
  <c r="AF14" i="2"/>
  <c r="AF45" i="2"/>
  <c r="AF92" i="2"/>
  <c r="AF124" i="2"/>
  <c r="AF74" i="2"/>
  <c r="AF58" i="2"/>
  <c r="AF104" i="2"/>
  <c r="AF100" i="2"/>
  <c r="AF42" i="2"/>
  <c r="AF8" i="2"/>
  <c r="AF105" i="2"/>
  <c r="AF76" i="2"/>
  <c r="AF57" i="2"/>
  <c r="AF50" i="2"/>
  <c r="AF109" i="2"/>
  <c r="AF15" i="2"/>
  <c r="AF81" i="2"/>
  <c r="AF32" i="2"/>
  <c r="AF37" i="2"/>
  <c r="AF112" i="2"/>
  <c r="AF18" i="2"/>
  <c r="AF77" i="2"/>
  <c r="AF121" i="2"/>
  <c r="AF93" i="2"/>
  <c r="AF99" i="2"/>
  <c r="AF123" i="2"/>
  <c r="AF122" i="2"/>
  <c r="AF101" i="2"/>
  <c r="AF47" i="2"/>
  <c r="AF35" i="2"/>
  <c r="AF23" i="2"/>
  <c r="AF89" i="2"/>
  <c r="AF120" i="2"/>
  <c r="AF26" i="2"/>
  <c r="AF13" i="2"/>
  <c r="AF11" i="2"/>
  <c r="AF39" i="2"/>
  <c r="AF28" i="2"/>
  <c r="AF64" i="2"/>
  <c r="AF73" i="2"/>
  <c r="AF9" i="2"/>
  <c r="AF21" i="2"/>
  <c r="AF33" i="2"/>
  <c r="AF125" i="2"/>
  <c r="AF31" i="2"/>
  <c r="AF111" i="2"/>
  <c r="AF53" i="2"/>
  <c r="AF67" i="2"/>
  <c r="AF98" i="2"/>
  <c r="AF55" i="2"/>
  <c r="AF19" i="2"/>
  <c r="AF84" i="2"/>
  <c r="AF83" i="2"/>
  <c r="AF5" i="2"/>
  <c r="AF10" i="2"/>
  <c r="AF71" i="2"/>
  <c r="AF72" i="2"/>
  <c r="AF102" i="2"/>
  <c r="AF44" i="2"/>
  <c r="AF119" i="2"/>
  <c r="AF61" i="2"/>
  <c r="AF38" i="2"/>
  <c r="AF106" i="2"/>
  <c r="AF63" i="2"/>
  <c r="AF27" i="2"/>
  <c r="AF116" i="2"/>
  <c r="AF59" i="2"/>
  <c r="AF75" i="2"/>
  <c r="AF49" i="2"/>
  <c r="AF24" i="2"/>
  <c r="AF56" i="2"/>
  <c r="AB8" i="2"/>
  <c r="AF79" i="2"/>
  <c r="AF80" i="2"/>
  <c r="AF110" i="2"/>
  <c r="AF52" i="2"/>
  <c r="AF97" i="2"/>
  <c r="AF7" i="2"/>
  <c r="AF46" i="2"/>
  <c r="AF114" i="2"/>
  <c r="AF48" i="2"/>
  <c r="AF41" i="2"/>
  <c r="AF12" i="2"/>
  <c r="AF60" i="2"/>
  <c r="AF115" i="2"/>
  <c r="AF108" i="2"/>
  <c r="AF51" i="2"/>
  <c r="AF43" i="2"/>
  <c r="AF87" i="2"/>
  <c r="AF30" i="2"/>
  <c r="AF88" i="2"/>
  <c r="AF118" i="2"/>
  <c r="AF6" i="2"/>
  <c r="AF17" i="2"/>
  <c r="AF54" i="2"/>
  <c r="AF40" i="2"/>
  <c r="AF113" i="2"/>
  <c r="AF91" i="2"/>
  <c r="AF358" i="5"/>
  <c r="AF17" i="6"/>
  <c r="AF78" i="5"/>
  <c r="AF202" i="5"/>
  <c r="AF392" i="5"/>
  <c r="AF161" i="5"/>
  <c r="AF89" i="5"/>
  <c r="AF98" i="7"/>
  <c r="AB45" i="2"/>
  <c r="AF393" i="5"/>
  <c r="AF361" i="5"/>
  <c r="AF321" i="5"/>
  <c r="AF289" i="5"/>
  <c r="AF249" i="5"/>
  <c r="AF209" i="5"/>
  <c r="AF177" i="5"/>
  <c r="AB177" i="5"/>
  <c r="AB129" i="5"/>
  <c r="AF129" i="5"/>
  <c r="AB105" i="5"/>
  <c r="AF105" i="5"/>
  <c r="AF175" i="5"/>
  <c r="AF139" i="5"/>
  <c r="AF111" i="5"/>
  <c r="AF147" i="5"/>
  <c r="AF166" i="5"/>
  <c r="AF151" i="5"/>
  <c r="AF187" i="5"/>
  <c r="AF203" i="5"/>
  <c r="AF33" i="5"/>
  <c r="AB33" i="5"/>
  <c r="AB161" i="5"/>
  <c r="AB38" i="2"/>
  <c r="AF384" i="5"/>
  <c r="AF376" i="5"/>
  <c r="AF368" i="5"/>
  <c r="AF360" i="5"/>
  <c r="AF352" i="5"/>
  <c r="AF344" i="5"/>
  <c r="AF328" i="5"/>
  <c r="AF320" i="5"/>
  <c r="AF312" i="5"/>
  <c r="AF304" i="5"/>
  <c r="AF296" i="5"/>
  <c r="AF288" i="5"/>
  <c r="AF280" i="5"/>
  <c r="AF272" i="5"/>
  <c r="AF264" i="5"/>
  <c r="AF256" i="5"/>
  <c r="AF248" i="5"/>
  <c r="AF240" i="5"/>
  <c r="AF224" i="5"/>
  <c r="AF216" i="5"/>
  <c r="AF208" i="5"/>
  <c r="AF230" i="5"/>
  <c r="AF267" i="5"/>
  <c r="AF254" i="5"/>
  <c r="AF291" i="5"/>
  <c r="AB200" i="5"/>
  <c r="AF200" i="5"/>
  <c r="AF192" i="5"/>
  <c r="AB192" i="5"/>
  <c r="AB184" i="5"/>
  <c r="AF184" i="5"/>
  <c r="AB176" i="5"/>
  <c r="AF176" i="5"/>
  <c r="AB168" i="5"/>
  <c r="AF168" i="5"/>
  <c r="AB160" i="5"/>
  <c r="AF160" i="5"/>
  <c r="AB152" i="5"/>
  <c r="AF152" i="5"/>
  <c r="AB144" i="5"/>
  <c r="AF144" i="5"/>
  <c r="AB136" i="5"/>
  <c r="AF136" i="5"/>
  <c r="AB128" i="5"/>
  <c r="AF128" i="5"/>
  <c r="AB120" i="5"/>
  <c r="AF120" i="5"/>
  <c r="AF96" i="5"/>
  <c r="AB96" i="5"/>
  <c r="AF88" i="5"/>
  <c r="AF80" i="5"/>
  <c r="AB80" i="5"/>
  <c r="AB72" i="5"/>
  <c r="AF72" i="5"/>
  <c r="AB64" i="5"/>
  <c r="AF64" i="5"/>
  <c r="AF48" i="5"/>
  <c r="AB48" i="5"/>
  <c r="AF32" i="5"/>
  <c r="AB32" i="5"/>
  <c r="AF24" i="5"/>
  <c r="AB24" i="5"/>
  <c r="AF16" i="5"/>
  <c r="AB16" i="5"/>
  <c r="AB8" i="5"/>
  <c r="AF8" i="5"/>
  <c r="AF91" i="5"/>
  <c r="AB202" i="5"/>
  <c r="AF401" i="5"/>
  <c r="AF345" i="5"/>
  <c r="AF281" i="5"/>
  <c r="AF233" i="5"/>
  <c r="AB169" i="5"/>
  <c r="AF169" i="5"/>
  <c r="AF97" i="5"/>
  <c r="AB97" i="5"/>
  <c r="AF4" i="5"/>
  <c r="AF400" i="5"/>
  <c r="AB28" i="2"/>
  <c r="AB18" i="2"/>
  <c r="AF199" i="5"/>
  <c r="AF191" i="5"/>
  <c r="AF127" i="5"/>
  <c r="AF269" i="5"/>
  <c r="AF374" i="5"/>
  <c r="AF385" i="5"/>
  <c r="AF337" i="5"/>
  <c r="AF305" i="5"/>
  <c r="AF265" i="5"/>
  <c r="AF217" i="5"/>
  <c r="AB193" i="5"/>
  <c r="AF193" i="5"/>
  <c r="AB153" i="5"/>
  <c r="AF153" i="5"/>
  <c r="AF113" i="5"/>
  <c r="AB113" i="5"/>
  <c r="AB73" i="5"/>
  <c r="AF73" i="5"/>
  <c r="AB41" i="5"/>
  <c r="AF41" i="5"/>
  <c r="AB6" i="2"/>
  <c r="AB36" i="2"/>
  <c r="AF6" i="5"/>
  <c r="AF19" i="5"/>
  <c r="AF45" i="5"/>
  <c r="AF70" i="5"/>
  <c r="AF83" i="5"/>
  <c r="AB4" i="5"/>
  <c r="AF46" i="5"/>
  <c r="AF59" i="5"/>
  <c r="AF11" i="5"/>
  <c r="AF13" i="5"/>
  <c r="AF38" i="5"/>
  <c r="AF51" i="5"/>
  <c r="AF77" i="5"/>
  <c r="AF102" i="5"/>
  <c r="AF29" i="5"/>
  <c r="AF54" i="5"/>
  <c r="AF67" i="5"/>
  <c r="AF93" i="5"/>
  <c r="AF398" i="5"/>
  <c r="AF390" i="5"/>
  <c r="AF326" i="5"/>
  <c r="AF294" i="5"/>
  <c r="AF239" i="5"/>
  <c r="AF158" i="5"/>
  <c r="AF142" i="5"/>
  <c r="AF118" i="5"/>
  <c r="AF65" i="5"/>
  <c r="AF185" i="5"/>
  <c r="AF251" i="5"/>
  <c r="AF403" i="6"/>
  <c r="AF395" i="6"/>
  <c r="AF387" i="6"/>
  <c r="AF379" i="6"/>
  <c r="AF371" i="6"/>
  <c r="AF363" i="6"/>
  <c r="AF355" i="6"/>
  <c r="AF347" i="6"/>
  <c r="AF339" i="6"/>
  <c r="AF331" i="6"/>
  <c r="AF323" i="6"/>
  <c r="AF315" i="6"/>
  <c r="AF299" i="6"/>
  <c r="AF291" i="6"/>
  <c r="AF283" i="6"/>
  <c r="AF275" i="6"/>
  <c r="AF267" i="6"/>
  <c r="AF259" i="6"/>
  <c r="AF251" i="6"/>
  <c r="AF243" i="6"/>
  <c r="AF235" i="6"/>
  <c r="AF227" i="6"/>
  <c r="AF219" i="6"/>
  <c r="AF211" i="6"/>
  <c r="AF261" i="6"/>
  <c r="AF203" i="6"/>
  <c r="AB203" i="6"/>
  <c r="AB187" i="6"/>
  <c r="AF187" i="6"/>
  <c r="AF377" i="5"/>
  <c r="AF353" i="5"/>
  <c r="AF313" i="5"/>
  <c r="AF273" i="5"/>
  <c r="AF241" i="5"/>
  <c r="AF145" i="5"/>
  <c r="AB145" i="5"/>
  <c r="AB121" i="5"/>
  <c r="AF121" i="5"/>
  <c r="AF81" i="5"/>
  <c r="AB81" i="5"/>
  <c r="AB9" i="5"/>
  <c r="AF9" i="5"/>
  <c r="AB35" i="2"/>
  <c r="AF397" i="5"/>
  <c r="AF389" i="5"/>
  <c r="AF381" i="5"/>
  <c r="AF373" i="5"/>
  <c r="AF365" i="5"/>
  <c r="AF357" i="5"/>
  <c r="AF349" i="5"/>
  <c r="AF341" i="5"/>
  <c r="AF333" i="5"/>
  <c r="AF325" i="5"/>
  <c r="AF317" i="5"/>
  <c r="AF309" i="5"/>
  <c r="AF301" i="5"/>
  <c r="AF293" i="5"/>
  <c r="AF285" i="5"/>
  <c r="AF277" i="5"/>
  <c r="AF261" i="5"/>
  <c r="AF253" i="5"/>
  <c r="AF245" i="5"/>
  <c r="AF237" i="5"/>
  <c r="AF229" i="5"/>
  <c r="AF221" i="5"/>
  <c r="AF213" i="5"/>
  <c r="AB197" i="5"/>
  <c r="AF197" i="5"/>
  <c r="AF189" i="5"/>
  <c r="AB189" i="5"/>
  <c r="AF181" i="5"/>
  <c r="AB181" i="5"/>
  <c r="AF173" i="5"/>
  <c r="AB173" i="5"/>
  <c r="AF157" i="5"/>
  <c r="AF133" i="5"/>
  <c r="AF101" i="5"/>
  <c r="AF85" i="5"/>
  <c r="AF69" i="5"/>
  <c r="AF61" i="5"/>
  <c r="AF37" i="5"/>
  <c r="AF21" i="5"/>
  <c r="AF5" i="5"/>
  <c r="AB89" i="5"/>
  <c r="AF167" i="5"/>
  <c r="AF232" i="5"/>
  <c r="AB49" i="5"/>
  <c r="AF49" i="5"/>
  <c r="AF14" i="5"/>
  <c r="AB14" i="2"/>
  <c r="AF404" i="5"/>
  <c r="AF396" i="5"/>
  <c r="AF388" i="5"/>
  <c r="AF380" i="5"/>
  <c r="AF372" i="5"/>
  <c r="AF364" i="5"/>
  <c r="AF356" i="5"/>
  <c r="AF348" i="5"/>
  <c r="AF340" i="5"/>
  <c r="AF332" i="5"/>
  <c r="AF324" i="5"/>
  <c r="AF308" i="5"/>
  <c r="AF292" i="5"/>
  <c r="AF284" i="5"/>
  <c r="AF276" i="5"/>
  <c r="AF268" i="5"/>
  <c r="AF260" i="5"/>
  <c r="AF252" i="5"/>
  <c r="AF244" i="5"/>
  <c r="AF236" i="5"/>
  <c r="AF228" i="5"/>
  <c r="AF220" i="5"/>
  <c r="AF212" i="5"/>
  <c r="AF204" i="5"/>
  <c r="AB204" i="5"/>
  <c r="AF196" i="5"/>
  <c r="AB196" i="5"/>
  <c r="AF188" i="5"/>
  <c r="AB188" i="5"/>
  <c r="AF180" i="5"/>
  <c r="AB180" i="5"/>
  <c r="AF172" i="5"/>
  <c r="AB172" i="5"/>
  <c r="AF164" i="5"/>
  <c r="AB164" i="5"/>
  <c r="AF156" i="5"/>
  <c r="AB156" i="5"/>
  <c r="AF148" i="5"/>
  <c r="AB148" i="5"/>
  <c r="AF140" i="5"/>
  <c r="AB140" i="5"/>
  <c r="AF132" i="5"/>
  <c r="AB132" i="5"/>
  <c r="AF124" i="5"/>
  <c r="AB124" i="5"/>
  <c r="AF116" i="5"/>
  <c r="AB116" i="5"/>
  <c r="AF108" i="5"/>
  <c r="AB108" i="5"/>
  <c r="AF100" i="5"/>
  <c r="AF92" i="5"/>
  <c r="AB92" i="5"/>
  <c r="AF84" i="5"/>
  <c r="AB84" i="5"/>
  <c r="AF76" i="5"/>
  <c r="AB76" i="5"/>
  <c r="AF68" i="5"/>
  <c r="AF60" i="5"/>
  <c r="AB60" i="5"/>
  <c r="AF52" i="5"/>
  <c r="AB52" i="5"/>
  <c r="AF44" i="5"/>
  <c r="AB88" i="5"/>
  <c r="AB68" i="5"/>
  <c r="AF53" i="5"/>
  <c r="AF149" i="5"/>
  <c r="AF214" i="5"/>
  <c r="AF336" i="5"/>
  <c r="AF369" i="5"/>
  <c r="AF329" i="5"/>
  <c r="AF297" i="5"/>
  <c r="AF257" i="5"/>
  <c r="AF225" i="5"/>
  <c r="AF201" i="5"/>
  <c r="AB201" i="5"/>
  <c r="AF137" i="5"/>
  <c r="AB137" i="5"/>
  <c r="AF25" i="5"/>
  <c r="AB32" i="2"/>
  <c r="AB23" i="2"/>
  <c r="AF363" i="5"/>
  <c r="AF275" i="5"/>
  <c r="AF227" i="5"/>
  <c r="AF163" i="5"/>
  <c r="AF40" i="5"/>
  <c r="AF130" i="5"/>
  <c r="AF206" i="5"/>
  <c r="AF316" i="5"/>
  <c r="AF57" i="5"/>
  <c r="AF17" i="5"/>
  <c r="AB17" i="5"/>
  <c r="AB31" i="2"/>
  <c r="AB22" i="2"/>
  <c r="AB52" i="2"/>
  <c r="AF402" i="5"/>
  <c r="AF394" i="5"/>
  <c r="AF386" i="5"/>
  <c r="AF378" i="5"/>
  <c r="AF370" i="5"/>
  <c r="AF362" i="5"/>
  <c r="AF354" i="5"/>
  <c r="AF346" i="5"/>
  <c r="AF338" i="5"/>
  <c r="AF330" i="5"/>
  <c r="AF322" i="5"/>
  <c r="AF314" i="5"/>
  <c r="AF298" i="5"/>
  <c r="AF290" i="5"/>
  <c r="AF282" i="5"/>
  <c r="AF274" i="5"/>
  <c r="AF266" i="5"/>
  <c r="AF258" i="5"/>
  <c r="AF250" i="5"/>
  <c r="AF242" i="5"/>
  <c r="AF234" i="5"/>
  <c r="AF226" i="5"/>
  <c r="AF218" i="5"/>
  <c r="AF210" i="5"/>
  <c r="AB194" i="5"/>
  <c r="AF194" i="5"/>
  <c r="AF186" i="5"/>
  <c r="AB186" i="5"/>
  <c r="AB178" i="5"/>
  <c r="AF178" i="5"/>
  <c r="AF170" i="5"/>
  <c r="AB170" i="5"/>
  <c r="AB162" i="5"/>
  <c r="AF162" i="5"/>
  <c r="AF154" i="5"/>
  <c r="AB154" i="5"/>
  <c r="AF146" i="5"/>
  <c r="AB138" i="5"/>
  <c r="AF138" i="5"/>
  <c r="AF122" i="5"/>
  <c r="AB122" i="5"/>
  <c r="AB114" i="5"/>
  <c r="AF114" i="5"/>
  <c r="AF106" i="5"/>
  <c r="AF98" i="5"/>
  <c r="AF90" i="5"/>
  <c r="AF82" i="5"/>
  <c r="AF74" i="5"/>
  <c r="AF66" i="5"/>
  <c r="AF58" i="5"/>
  <c r="AF50" i="5"/>
  <c r="AF42" i="5"/>
  <c r="AB100" i="5"/>
  <c r="AF27" i="5"/>
  <c r="AF112" i="5"/>
  <c r="AF34" i="5"/>
  <c r="AF26" i="5"/>
  <c r="AF18" i="5"/>
  <c r="AF10" i="5"/>
  <c r="AB133" i="5"/>
  <c r="AF404" i="6"/>
  <c r="AF396" i="6"/>
  <c r="AF388" i="6"/>
  <c r="AF372" i="6"/>
  <c r="AF356" i="6"/>
  <c r="AF348" i="6"/>
  <c r="AF340" i="6"/>
  <c r="AF332" i="6"/>
  <c r="AF324" i="6"/>
  <c r="AF316" i="6"/>
  <c r="AF308" i="6"/>
  <c r="AF276" i="6"/>
  <c r="AF268" i="6"/>
  <c r="AF260" i="6"/>
  <c r="AF252" i="6"/>
  <c r="AF244" i="6"/>
  <c r="AF236" i="6"/>
  <c r="AF228" i="6"/>
  <c r="AF220" i="6"/>
  <c r="AF212" i="6"/>
  <c r="AF204" i="6"/>
  <c r="AB204" i="6"/>
  <c r="AF196" i="6"/>
  <c r="AB196" i="6"/>
  <c r="AF188" i="6"/>
  <c r="AB188" i="6"/>
  <c r="AF180" i="6"/>
  <c r="AB180" i="6"/>
  <c r="AF172" i="6"/>
  <c r="AB172" i="6"/>
  <c r="AF164" i="6"/>
  <c r="AB164" i="6"/>
  <c r="AF156" i="6"/>
  <c r="AB156" i="6"/>
  <c r="AF148" i="6"/>
  <c r="AB148" i="6"/>
  <c r="AF140" i="6"/>
  <c r="AB140" i="6"/>
  <c r="AF132" i="6"/>
  <c r="AB132" i="6"/>
  <c r="AF124" i="6"/>
  <c r="AB124" i="6"/>
  <c r="AF116" i="6"/>
  <c r="AB116" i="6"/>
  <c r="AF108" i="6"/>
  <c r="AB108" i="6"/>
  <c r="AF391" i="5"/>
  <c r="AF334" i="5"/>
  <c r="AF399" i="5"/>
  <c r="AF375" i="5"/>
  <c r="AF359" i="5"/>
  <c r="AF335" i="5"/>
  <c r="AF327" i="5"/>
  <c r="AF319" i="5"/>
  <c r="AF311" i="5"/>
  <c r="AF295" i="5"/>
  <c r="AF279" i="5"/>
  <c r="AF271" i="5"/>
  <c r="AF255" i="5"/>
  <c r="AF231" i="5"/>
  <c r="AF215" i="5"/>
  <c r="AF207" i="5"/>
  <c r="AF183" i="5"/>
  <c r="AB183" i="5"/>
  <c r="AF159" i="5"/>
  <c r="AB159" i="5"/>
  <c r="AF143" i="5"/>
  <c r="AB143" i="5"/>
  <c r="AF135" i="5"/>
  <c r="AF119" i="5"/>
  <c r="AB119" i="5"/>
  <c r="AF103" i="5"/>
  <c r="AF95" i="5"/>
  <c r="AF87" i="5"/>
  <c r="AF79" i="5"/>
  <c r="AF71" i="5"/>
  <c r="AF63" i="5"/>
  <c r="AF55" i="5"/>
  <c r="AF47" i="5"/>
  <c r="AF39" i="5"/>
  <c r="AF31" i="5"/>
  <c r="AF23" i="5"/>
  <c r="AF15" i="5"/>
  <c r="AF7" i="5"/>
  <c r="AB44" i="5"/>
  <c r="AF75" i="5"/>
  <c r="AF62" i="5"/>
  <c r="AB199" i="5"/>
  <c r="AB157" i="5"/>
  <c r="AB142" i="5"/>
  <c r="AB127" i="5"/>
  <c r="AF182" i="5"/>
  <c r="AF109" i="5"/>
  <c r="AF302" i="5"/>
  <c r="AF247" i="5"/>
  <c r="AF211" i="5"/>
  <c r="AF401" i="6"/>
  <c r="AF393" i="6"/>
  <c r="AF385" i="6"/>
  <c r="AF369" i="6"/>
  <c r="AF361" i="6"/>
  <c r="AF366" i="5"/>
  <c r="AF350" i="5"/>
  <c r="AF342" i="5"/>
  <c r="AF318" i="5"/>
  <c r="AF310" i="5"/>
  <c r="AF286" i="5"/>
  <c r="AF270" i="5"/>
  <c r="AF262" i="5"/>
  <c r="AF246" i="5"/>
  <c r="AF222" i="5"/>
  <c r="AF198" i="5"/>
  <c r="AF190" i="5"/>
  <c r="AF174" i="5"/>
  <c r="AB174" i="5"/>
  <c r="AF150" i="5"/>
  <c r="AB150" i="5"/>
  <c r="AF134" i="5"/>
  <c r="AB134" i="5"/>
  <c r="AF126" i="5"/>
  <c r="AF110" i="5"/>
  <c r="AB110" i="5"/>
  <c r="AB85" i="5"/>
  <c r="AB21" i="5"/>
  <c r="AF99" i="5"/>
  <c r="AF86" i="5"/>
  <c r="AF35" i="5"/>
  <c r="AF22" i="5"/>
  <c r="AB198" i="5"/>
  <c r="AB126" i="5"/>
  <c r="AF123" i="5"/>
  <c r="AF263" i="5"/>
  <c r="AF403" i="5"/>
  <c r="AF351" i="5"/>
  <c r="AF165" i="5"/>
  <c r="AB165" i="5"/>
  <c r="AF141" i="5"/>
  <c r="AB141" i="5"/>
  <c r="AF125" i="5"/>
  <c r="AB125" i="5"/>
  <c r="AF117" i="5"/>
  <c r="AF278" i="5"/>
  <c r="AF223" i="5"/>
  <c r="AF383" i="5"/>
  <c r="AF367" i="5"/>
  <c r="AF36" i="5"/>
  <c r="AF28" i="5"/>
  <c r="AF20" i="5"/>
  <c r="AF12" i="5"/>
  <c r="AF382" i="5"/>
  <c r="AF398" i="6"/>
  <c r="AF390" i="6"/>
  <c r="AF382" i="6"/>
  <c r="AF374" i="6"/>
  <c r="AF366" i="6"/>
  <c r="AF358" i="6"/>
  <c r="AF350" i="6"/>
  <c r="AF342" i="6"/>
  <c r="AF334" i="6"/>
  <c r="AF326" i="6"/>
  <c r="AF318" i="6"/>
  <c r="AF310" i="6"/>
  <c r="AF302" i="6"/>
  <c r="AF294" i="6"/>
  <c r="AF286" i="6"/>
  <c r="AF278" i="6"/>
  <c r="AF262" i="6"/>
  <c r="AF254" i="6"/>
  <c r="AF246" i="6"/>
  <c r="AF238" i="6"/>
  <c r="AF230" i="6"/>
  <c r="AF222" i="6"/>
  <c r="AF214" i="6"/>
  <c r="AF190" i="6"/>
  <c r="AB190" i="6"/>
  <c r="AF182" i="6"/>
  <c r="AB182" i="6"/>
  <c r="AB174" i="6"/>
  <c r="AF174" i="6"/>
  <c r="AB166" i="6"/>
  <c r="AF166" i="6"/>
  <c r="AF158" i="6"/>
  <c r="AB158" i="6"/>
  <c r="AF150" i="6"/>
  <c r="AB150" i="6"/>
  <c r="AB142" i="6"/>
  <c r="AF142" i="6"/>
  <c r="AB134" i="6"/>
  <c r="AF134" i="6"/>
  <c r="AF126" i="6"/>
  <c r="AB126" i="6"/>
  <c r="AF118" i="6"/>
  <c r="AB118" i="6"/>
  <c r="AB110" i="6"/>
  <c r="AF110" i="6"/>
  <c r="AF395" i="5"/>
  <c r="AF387" i="5"/>
  <c r="AF355" i="5"/>
  <c r="AF347" i="5"/>
  <c r="AF339" i="5"/>
  <c r="AF331" i="5"/>
  <c r="AF323" i="5"/>
  <c r="AF315" i="5"/>
  <c r="AF307" i="5"/>
  <c r="AF299" i="5"/>
  <c r="AF283" i="5"/>
  <c r="AF259" i="5"/>
  <c r="AF243" i="5"/>
  <c r="AF235" i="5"/>
  <c r="AF219" i="5"/>
  <c r="AF195" i="5"/>
  <c r="AB195" i="5"/>
  <c r="AF179" i="5"/>
  <c r="AB171" i="5"/>
  <c r="AF171" i="5"/>
  <c r="AF155" i="5"/>
  <c r="AF131" i="5"/>
  <c r="AF115" i="5"/>
  <c r="AB107" i="5"/>
  <c r="AF107" i="5"/>
  <c r="AB28" i="5"/>
  <c r="AF94" i="5"/>
  <c r="AF43" i="5"/>
  <c r="AF30" i="5"/>
  <c r="AB179" i="5"/>
  <c r="AB135" i="5"/>
  <c r="AF238" i="5"/>
  <c r="AF343" i="5"/>
  <c r="AF405" i="6"/>
  <c r="AF397" i="6"/>
  <c r="AF91" i="6"/>
  <c r="AF328" i="6"/>
  <c r="AB163" i="6"/>
  <c r="AF163" i="6"/>
  <c r="AB155" i="6"/>
  <c r="AF155" i="6"/>
  <c r="AF147" i="6"/>
  <c r="AB147" i="6"/>
  <c r="AF139" i="6"/>
  <c r="AB139" i="6"/>
  <c r="AB131" i="6"/>
  <c r="AF131" i="6"/>
  <c r="AF123" i="6"/>
  <c r="AB123" i="6"/>
  <c r="AF115" i="6"/>
  <c r="AB115" i="6"/>
  <c r="AF127" i="6"/>
  <c r="AF138" i="6"/>
  <c r="AF107" i="6"/>
  <c r="AF119" i="6"/>
  <c r="AF152" i="6"/>
  <c r="AF183" i="6"/>
  <c r="AF194" i="6"/>
  <c r="AF106" i="6"/>
  <c r="AF135" i="6"/>
  <c r="AF144" i="6"/>
  <c r="AF197" i="6"/>
  <c r="AF176" i="6"/>
  <c r="AB107" i="6"/>
  <c r="AF122" i="6"/>
  <c r="AF99" i="6"/>
  <c r="AB99" i="6"/>
  <c r="AB75" i="6"/>
  <c r="AF75" i="6"/>
  <c r="AB67" i="6"/>
  <c r="AF67" i="6"/>
  <c r="AF19" i="6"/>
  <c r="AB19" i="6"/>
  <c r="AB11" i="6"/>
  <c r="AF23" i="6"/>
  <c r="AF71" i="6"/>
  <c r="AF81" i="6"/>
  <c r="AF95" i="6"/>
  <c r="AF157" i="6"/>
  <c r="AF353" i="6"/>
  <c r="AF345" i="6"/>
  <c r="AF337" i="6"/>
  <c r="AF329" i="6"/>
  <c r="AF321" i="6"/>
  <c r="AF313" i="6"/>
  <c r="AF305" i="6"/>
  <c r="AF297" i="6"/>
  <c r="AF281" i="6"/>
  <c r="AF273" i="6"/>
  <c r="AF265" i="6"/>
  <c r="AF257" i="6"/>
  <c r="AF249" i="6"/>
  <c r="AF241" i="6"/>
  <c r="AF233" i="6"/>
  <c r="AF225" i="6"/>
  <c r="AF217" i="6"/>
  <c r="AF209" i="6"/>
  <c r="AF201" i="6"/>
  <c r="AB201" i="6"/>
  <c r="AF193" i="6"/>
  <c r="AB193" i="6"/>
  <c r="AF185" i="6"/>
  <c r="AB185" i="6"/>
  <c r="AF169" i="6"/>
  <c r="AB169" i="6"/>
  <c r="AF161" i="6"/>
  <c r="AB161" i="6"/>
  <c r="AF153" i="6"/>
  <c r="AB153" i="6"/>
  <c r="AF145" i="6"/>
  <c r="AB145" i="6"/>
  <c r="AF137" i="6"/>
  <c r="AB137" i="6"/>
  <c r="AF129" i="6"/>
  <c r="AF56" i="6"/>
  <c r="AF400" i="6"/>
  <c r="AF392" i="6"/>
  <c r="AF368" i="6"/>
  <c r="AF360" i="6"/>
  <c r="AF352" i="6"/>
  <c r="AF344" i="6"/>
  <c r="AF336" i="6"/>
  <c r="AF320" i="6"/>
  <c r="AF312" i="6"/>
  <c r="AF296" i="6"/>
  <c r="AF288" i="6"/>
  <c r="AF280" i="6"/>
  <c r="AF272" i="6"/>
  <c r="AF264" i="6"/>
  <c r="AF104" i="6"/>
  <c r="AF96" i="6"/>
  <c r="AF80" i="6"/>
  <c r="AF125" i="6"/>
  <c r="AF199" i="6"/>
  <c r="AF191" i="6"/>
  <c r="AF175" i="6"/>
  <c r="AF151" i="6"/>
  <c r="AF143" i="6"/>
  <c r="AF63" i="6"/>
  <c r="AF31" i="6"/>
  <c r="AF7" i="6"/>
  <c r="AF83" i="6"/>
  <c r="AF112" i="6"/>
  <c r="AF167" i="6"/>
  <c r="AF381" i="6"/>
  <c r="AF373" i="6"/>
  <c r="AF365" i="6"/>
  <c r="AF357" i="6"/>
  <c r="AF349" i="6"/>
  <c r="AF341" i="6"/>
  <c r="AF333" i="6"/>
  <c r="AF325" i="6"/>
  <c r="AF317" i="6"/>
  <c r="AF309" i="6"/>
  <c r="AF285" i="6"/>
  <c r="AF277" i="6"/>
  <c r="AF253" i="6"/>
  <c r="AF10" i="6"/>
  <c r="AF4" i="6"/>
  <c r="AB4" i="6"/>
  <c r="AF47" i="6"/>
  <c r="AF103" i="6"/>
  <c r="AF15" i="6"/>
  <c r="AF79" i="6"/>
  <c r="AF39" i="6"/>
  <c r="AF55" i="6"/>
  <c r="AF169" i="7"/>
  <c r="AF161" i="7"/>
  <c r="AF153" i="7"/>
  <c r="AF145" i="7"/>
  <c r="AF156" i="7"/>
  <c r="AF163" i="7"/>
  <c r="AF121" i="7"/>
  <c r="AF113" i="7"/>
  <c r="AF105" i="7"/>
  <c r="AF97" i="7"/>
  <c r="AF107" i="7"/>
  <c r="AF114" i="7"/>
  <c r="AF106" i="7"/>
  <c r="AF95" i="7"/>
  <c r="AB81" i="7"/>
  <c r="AF81" i="7"/>
  <c r="AB73" i="7"/>
  <c r="AF73" i="7"/>
  <c r="AB65" i="7"/>
  <c r="AF65" i="7"/>
  <c r="AB57" i="7"/>
  <c r="AF57" i="7"/>
  <c r="AF51" i="7"/>
  <c r="AF66" i="7"/>
  <c r="AF75" i="7"/>
  <c r="AB33" i="7"/>
  <c r="AF33" i="7"/>
  <c r="AB25" i="7"/>
  <c r="AF25" i="7"/>
  <c r="AB17" i="7"/>
  <c r="AF17" i="7"/>
  <c r="AB9" i="7"/>
  <c r="AF9" i="7"/>
  <c r="AF24" i="7"/>
  <c r="AF40" i="7"/>
  <c r="AF402" i="6"/>
  <c r="AF394" i="6"/>
  <c r="AF386" i="6"/>
  <c r="AF298" i="6"/>
  <c r="AF266" i="6"/>
  <c r="AF242" i="6"/>
  <c r="AF234" i="6"/>
  <c r="AF202" i="6"/>
  <c r="AF178" i="6"/>
  <c r="AF162" i="6"/>
  <c r="AF154" i="6"/>
  <c r="AF130" i="6"/>
  <c r="AF41" i="6"/>
  <c r="AB121" i="6"/>
  <c r="AF121" i="6"/>
  <c r="AF113" i="6"/>
  <c r="AB113" i="6"/>
  <c r="AB97" i="6"/>
  <c r="AF97" i="6"/>
  <c r="AB89" i="6"/>
  <c r="AF89" i="6"/>
  <c r="AB73" i="6"/>
  <c r="AF73" i="6"/>
  <c r="AB65" i="6"/>
  <c r="AF65" i="6"/>
  <c r="AB49" i="6"/>
  <c r="AF49" i="6"/>
  <c r="AF40" i="6"/>
  <c r="AB129" i="6"/>
  <c r="AF32" i="7"/>
  <c r="AF72" i="6"/>
  <c r="AF64" i="6"/>
  <c r="AF32" i="6"/>
  <c r="AF24" i="6"/>
  <c r="AF16" i="6"/>
  <c r="AF245" i="6"/>
  <c r="AF378" i="6"/>
  <c r="AF370" i="6"/>
  <c r="AF362" i="6"/>
  <c r="AF354" i="6"/>
  <c r="AF346" i="6"/>
  <c r="AF338" i="6"/>
  <c r="AF330" i="6"/>
  <c r="AF322" i="6"/>
  <c r="AF314" i="6"/>
  <c r="AF218" i="6"/>
  <c r="AF210" i="6"/>
  <c r="AF114" i="6"/>
  <c r="AF184" i="6"/>
  <c r="AF165" i="6"/>
  <c r="AF133" i="6"/>
  <c r="AF109" i="6"/>
  <c r="AF226" i="6"/>
  <c r="AF168" i="7"/>
  <c r="AF160" i="7"/>
  <c r="AF152" i="7"/>
  <c r="AF140" i="7"/>
  <c r="AF148" i="7"/>
  <c r="AF144" i="7"/>
  <c r="AF171" i="7"/>
  <c r="AF172" i="7"/>
  <c r="AF147" i="7"/>
  <c r="AF112" i="7"/>
  <c r="AF104" i="7"/>
  <c r="AF96" i="7"/>
  <c r="AF131" i="7"/>
  <c r="AF122" i="7"/>
  <c r="AF99" i="7"/>
  <c r="AF72" i="7"/>
  <c r="AF64" i="7"/>
  <c r="AF56" i="7"/>
  <c r="AF58" i="7"/>
  <c r="AF59" i="7"/>
  <c r="AF67" i="7"/>
  <c r="AB56" i="7"/>
  <c r="AB8" i="7"/>
  <c r="AF8" i="7"/>
  <c r="AF90" i="7"/>
  <c r="AF164" i="7"/>
  <c r="AF33" i="6"/>
  <c r="AF274" i="6"/>
  <c r="AF258" i="6"/>
  <c r="AF167" i="7"/>
  <c r="AF159" i="7"/>
  <c r="AF151" i="7"/>
  <c r="AF143" i="7"/>
  <c r="AF119" i="7"/>
  <c r="AF111" i="7"/>
  <c r="AF103" i="7"/>
  <c r="AF79" i="7"/>
  <c r="AF71" i="7"/>
  <c r="AF63" i="7"/>
  <c r="AF55" i="7"/>
  <c r="AF39" i="7"/>
  <c r="AF23" i="7"/>
  <c r="AF15" i="7"/>
  <c r="AF7" i="7"/>
  <c r="AF256" i="6"/>
  <c r="AF248" i="6"/>
  <c r="AF240" i="6"/>
  <c r="AF232" i="6"/>
  <c r="AF224" i="6"/>
  <c r="AF216" i="6"/>
  <c r="AF208" i="6"/>
  <c r="AF120" i="6"/>
  <c r="AB120" i="6"/>
  <c r="AF8" i="6"/>
  <c r="AF9" i="6"/>
  <c r="AB178" i="6"/>
  <c r="AB114" i="6"/>
  <c r="AF192" i="6"/>
  <c r="AF173" i="6"/>
  <c r="AF141" i="6"/>
  <c r="AF237" i="6"/>
  <c r="AF182" i="7"/>
  <c r="AF166" i="7"/>
  <c r="AF158" i="7"/>
  <c r="AF150" i="7"/>
  <c r="AF142" i="7"/>
  <c r="AF118" i="7"/>
  <c r="AF110" i="7"/>
  <c r="AF102" i="7"/>
  <c r="AF78" i="7"/>
  <c r="AF70" i="7"/>
  <c r="AF62" i="7"/>
  <c r="AF54" i="7"/>
  <c r="AF38" i="7"/>
  <c r="AF30" i="7"/>
  <c r="AF22" i="7"/>
  <c r="AF14" i="7"/>
  <c r="AF6" i="7"/>
  <c r="AF407" i="6"/>
  <c r="AF399" i="6"/>
  <c r="AF391" i="6"/>
  <c r="AF383" i="6"/>
  <c r="AF375" i="6"/>
  <c r="AF367" i="6"/>
  <c r="AF359" i="6"/>
  <c r="AF351" i="6"/>
  <c r="AF343" i="6"/>
  <c r="AF335" i="6"/>
  <c r="AF327" i="6"/>
  <c r="AF319" i="6"/>
  <c r="AF311" i="6"/>
  <c r="AF295" i="6"/>
  <c r="AF287" i="6"/>
  <c r="AF271" i="6"/>
  <c r="AF263" i="6"/>
  <c r="AF255" i="6"/>
  <c r="AF247" i="6"/>
  <c r="AF239" i="6"/>
  <c r="AF231" i="6"/>
  <c r="AF223" i="6"/>
  <c r="AF215" i="6"/>
  <c r="AF207" i="6"/>
  <c r="AF111" i="6"/>
  <c r="AF181" i="6"/>
  <c r="AF160" i="6"/>
  <c r="AF128" i="6"/>
  <c r="AF117" i="6"/>
  <c r="AF282" i="6"/>
  <c r="AF269" i="6"/>
  <c r="AF16" i="7"/>
  <c r="AF74" i="7"/>
  <c r="AF115" i="7"/>
  <c r="AF155" i="7"/>
  <c r="AF25" i="6"/>
  <c r="AF200" i="6"/>
  <c r="AF149" i="6"/>
  <c r="AF306" i="6"/>
  <c r="AF124" i="7"/>
  <c r="AF116" i="7"/>
  <c r="AF108" i="7"/>
  <c r="AF100" i="7"/>
  <c r="AF76" i="7"/>
  <c r="AF68" i="7"/>
  <c r="AF60" i="7"/>
  <c r="AF52" i="7"/>
  <c r="AF36" i="7"/>
  <c r="AF28" i="7"/>
  <c r="AF20" i="7"/>
  <c r="AF12" i="7"/>
  <c r="AF229" i="6"/>
  <c r="AF221" i="6"/>
  <c r="AF168" i="6"/>
  <c r="AF136" i="6"/>
  <c r="AF205" i="6"/>
  <c r="AF250" i="6"/>
  <c r="AF213" i="6"/>
  <c r="AF139" i="7"/>
  <c r="AF181" i="7"/>
  <c r="AF173" i="7"/>
  <c r="AF165" i="7"/>
  <c r="AF157" i="7"/>
  <c r="AF149" i="7"/>
  <c r="AF141" i="7"/>
  <c r="AF133" i="7"/>
  <c r="AF125" i="7"/>
  <c r="AF117" i="7"/>
  <c r="AF109" i="7"/>
  <c r="AF101" i="7"/>
  <c r="AF77" i="7"/>
  <c r="AF69" i="7"/>
  <c r="AF61" i="7"/>
  <c r="AF53" i="7"/>
  <c r="AF37" i="7"/>
  <c r="AF29" i="7"/>
  <c r="AF21" i="7"/>
  <c r="AF13" i="7"/>
  <c r="AF5" i="7"/>
  <c r="AF35" i="7"/>
  <c r="AF27" i="7"/>
  <c r="AF19" i="7"/>
  <c r="AF11" i="7"/>
  <c r="AF170" i="7"/>
  <c r="AF162" i="7"/>
  <c r="AF154" i="7"/>
  <c r="AF146" i="7"/>
  <c r="AF50" i="7"/>
  <c r="AF34" i="7"/>
  <c r="AF26" i="7"/>
  <c r="AF18" i="7"/>
  <c r="AF10" i="7"/>
  <c r="AB36" i="7"/>
  <c r="AB28" i="7"/>
  <c r="AB20" i="7"/>
  <c r="AB12" i="7"/>
  <c r="AB78" i="7"/>
  <c r="AB70" i="7"/>
  <c r="AB62" i="7"/>
  <c r="AB54" i="7"/>
  <c r="AB35" i="7"/>
  <c r="AB27" i="7"/>
  <c r="AB19" i="7"/>
  <c r="AB11" i="7"/>
  <c r="AB50" i="7"/>
  <c r="AB77" i="7"/>
  <c r="AB69" i="7"/>
  <c r="AB61" i="7"/>
  <c r="AB53" i="7"/>
  <c r="AB34" i="7"/>
  <c r="AB26" i="7"/>
  <c r="AB18" i="7"/>
  <c r="AB10" i="7"/>
  <c r="AB76" i="7"/>
  <c r="AB68" i="7"/>
  <c r="AB60" i="7"/>
  <c r="AB52" i="7"/>
  <c r="AI7" i="7"/>
  <c r="AF102" i="6"/>
  <c r="AF94" i="6"/>
  <c r="AF86" i="6"/>
  <c r="AF78" i="6"/>
  <c r="AF70" i="6"/>
  <c r="AF62" i="6"/>
  <c r="AF54" i="6"/>
  <c r="AF46" i="6"/>
  <c r="AF38" i="6"/>
  <c r="AF30" i="6"/>
  <c r="AF22" i="6"/>
  <c r="AF14" i="6"/>
  <c r="AF6" i="6"/>
  <c r="AF101" i="6"/>
  <c r="AF93" i="6"/>
  <c r="AF77" i="6"/>
  <c r="AF69" i="6"/>
  <c r="AF45" i="6"/>
  <c r="AF37" i="6"/>
  <c r="AF29" i="6"/>
  <c r="AF21" i="6"/>
  <c r="AF13" i="6"/>
  <c r="AF5" i="6"/>
  <c r="AF100" i="6"/>
  <c r="AF92" i="6"/>
  <c r="AF76" i="6"/>
  <c r="AF60" i="6"/>
  <c r="AF52" i="6"/>
  <c r="AF44" i="6"/>
  <c r="AF36" i="6"/>
  <c r="AF28" i="6"/>
  <c r="AF20" i="6"/>
  <c r="AF12" i="6"/>
  <c r="AF59" i="6"/>
  <c r="AF43" i="6"/>
  <c r="AF35" i="6"/>
  <c r="AF27" i="6"/>
  <c r="AF11" i="6"/>
  <c r="AF98" i="6"/>
  <c r="AF82" i="6"/>
  <c r="AF66" i="6"/>
  <c r="AF50" i="6"/>
  <c r="AF42" i="6"/>
  <c r="AF34" i="6"/>
  <c r="AF26" i="6"/>
  <c r="AF18" i="6"/>
  <c r="AI7" i="6"/>
  <c r="AI80" i="5"/>
  <c r="AB118" i="7" l="1"/>
  <c r="AB266" i="5"/>
  <c r="AB209" i="5"/>
  <c r="AB229" i="5"/>
  <c r="AB101" i="7"/>
  <c r="AB226" i="5"/>
  <c r="AB208" i="6"/>
  <c r="AB221" i="6"/>
  <c r="AB233" i="6"/>
  <c r="AB283" i="5"/>
  <c r="AB297" i="5"/>
  <c r="AB102" i="7"/>
  <c r="AB297" i="6"/>
  <c r="AB234" i="5"/>
  <c r="AB268" i="5"/>
  <c r="AB293" i="5"/>
  <c r="AB233" i="5"/>
  <c r="AB219" i="5"/>
  <c r="AB296" i="5"/>
  <c r="AB78" i="2"/>
  <c r="AB270" i="5"/>
  <c r="AB276" i="5"/>
  <c r="AB253" i="5"/>
  <c r="AB301" i="5"/>
  <c r="AB259" i="6"/>
  <c r="AB281" i="5"/>
  <c r="AB286" i="5"/>
  <c r="AB257" i="6"/>
  <c r="AB256" i="5"/>
  <c r="AB236" i="5"/>
  <c r="AB221" i="5"/>
  <c r="AB261" i="5"/>
  <c r="AB272" i="6"/>
  <c r="AB116" i="7"/>
  <c r="AB259" i="5"/>
  <c r="AB257" i="5"/>
  <c r="AB227" i="6"/>
  <c r="AB217" i="5"/>
  <c r="AB124" i="7"/>
  <c r="AB110" i="7"/>
  <c r="AB113" i="7"/>
  <c r="AB225" i="6"/>
  <c r="AB230" i="6"/>
  <c r="AB262" i="6"/>
  <c r="AB302" i="6"/>
  <c r="AB215" i="5"/>
  <c r="AB236" i="6"/>
  <c r="AB268" i="6"/>
  <c r="AB298" i="5"/>
  <c r="AB224" i="5"/>
  <c r="AB241" i="5"/>
  <c r="AB291" i="6"/>
  <c r="AB216" i="5"/>
  <c r="AB264" i="5"/>
  <c r="AB76" i="2"/>
  <c r="AB80" i="2"/>
  <c r="Z75" i="8"/>
  <c r="Z68" i="8"/>
  <c r="Z82" i="8"/>
  <c r="AB234" i="6"/>
  <c r="AB216" i="6"/>
  <c r="AB253" i="6"/>
  <c r="AB210" i="6"/>
  <c r="AB121" i="7"/>
  <c r="AB265" i="6"/>
  <c r="AB305" i="6"/>
  <c r="AB238" i="6"/>
  <c r="AB278" i="6"/>
  <c r="AB212" i="6"/>
  <c r="AB244" i="6"/>
  <c r="AB276" i="6"/>
  <c r="AB274" i="5"/>
  <c r="AB244" i="5"/>
  <c r="AB273" i="5"/>
  <c r="AB235" i="6"/>
  <c r="AB267" i="6"/>
  <c r="AB299" i="6"/>
  <c r="AB240" i="5"/>
  <c r="AB304" i="5"/>
  <c r="Z67" i="8"/>
  <c r="AB109" i="7"/>
  <c r="AB117" i="7"/>
  <c r="AB271" i="6"/>
  <c r="AB264" i="6"/>
  <c r="AB298" i="6"/>
  <c r="AB273" i="6"/>
  <c r="AB235" i="5"/>
  <c r="AB299" i="5"/>
  <c r="AB271" i="5"/>
  <c r="AB260" i="5"/>
  <c r="AB210" i="5"/>
  <c r="AB212" i="5"/>
  <c r="AB237" i="5"/>
  <c r="AB277" i="5"/>
  <c r="AB265" i="5"/>
  <c r="AB272" i="5"/>
  <c r="AB249" i="5"/>
  <c r="AB72" i="2"/>
  <c r="AB263" i="6"/>
  <c r="AB104" i="7"/>
  <c r="AB218" i="6"/>
  <c r="AB97" i="7"/>
  <c r="AB277" i="6"/>
  <c r="AB288" i="6"/>
  <c r="AB209" i="6"/>
  <c r="AB241" i="6"/>
  <c r="AB214" i="6"/>
  <c r="AB246" i="6"/>
  <c r="AB286" i="6"/>
  <c r="AB255" i="5"/>
  <c r="AB220" i="6"/>
  <c r="AB252" i="6"/>
  <c r="AB250" i="5"/>
  <c r="AB282" i="5"/>
  <c r="AB220" i="5"/>
  <c r="AB252" i="5"/>
  <c r="AB284" i="5"/>
  <c r="AB243" i="6"/>
  <c r="AB92" i="2"/>
  <c r="AB223" i="5"/>
  <c r="AB125" i="7"/>
  <c r="AB232" i="6"/>
  <c r="AB217" i="6"/>
  <c r="AB249" i="6"/>
  <c r="AB243" i="5"/>
  <c r="AB206" i="5"/>
  <c r="AB262" i="5"/>
  <c r="AB275" i="5"/>
  <c r="AB79" i="2"/>
  <c r="AB225" i="5"/>
  <c r="AB292" i="5"/>
  <c r="AB213" i="5"/>
  <c r="AB245" i="5"/>
  <c r="AB285" i="5"/>
  <c r="AB211" i="6"/>
  <c r="AB275" i="6"/>
  <c r="AB305" i="5"/>
  <c r="AB87" i="2"/>
  <c r="AB248" i="5"/>
  <c r="AB280" i="5"/>
  <c r="AB86" i="2"/>
  <c r="AB289" i="5"/>
  <c r="Z86" i="8"/>
  <c r="AB232" i="5"/>
  <c r="AB100" i="7"/>
  <c r="AB133" i="7"/>
  <c r="AB224" i="6"/>
  <c r="AB108" i="7"/>
  <c r="AB248" i="6"/>
  <c r="AB223" i="6"/>
  <c r="AB112" i="7"/>
  <c r="AB105" i="7"/>
  <c r="AB285" i="6"/>
  <c r="AB296" i="6"/>
  <c r="AB281" i="6"/>
  <c r="AB222" i="6"/>
  <c r="AB254" i="6"/>
  <c r="AB294" i="6"/>
  <c r="AB207" i="5"/>
  <c r="AB228" i="6"/>
  <c r="AB260" i="6"/>
  <c r="AB218" i="5"/>
  <c r="AB258" i="5"/>
  <c r="AB290" i="5"/>
  <c r="AB67" i="2"/>
  <c r="AB228" i="5"/>
  <c r="AB71" i="2"/>
  <c r="AB219" i="6"/>
  <c r="AB251" i="6"/>
  <c r="AB283" i="6"/>
  <c r="AB95" i="2"/>
  <c r="AB208" i="5"/>
  <c r="AB288" i="5"/>
  <c r="AB66" i="2"/>
  <c r="Z84" i="8"/>
  <c r="AB214" i="5"/>
  <c r="AB84" i="2"/>
  <c r="AB131" i="7"/>
  <c r="AB306" i="6"/>
  <c r="AB94" i="2"/>
  <c r="AB213" i="6"/>
  <c r="AB99" i="7"/>
  <c r="AB81" i="2"/>
  <c r="AB238" i="5"/>
  <c r="AB294" i="5"/>
  <c r="AB242" i="5"/>
  <c r="AB237" i="6"/>
  <c r="AB83" i="2"/>
  <c r="AB256" i="6"/>
  <c r="Z88" i="8"/>
  <c r="AB89" i="2"/>
  <c r="Z77" i="8"/>
  <c r="AB280" i="6"/>
  <c r="Z64" i="8"/>
  <c r="AB250" i="6"/>
  <c r="AB269" i="6"/>
  <c r="Z66" i="8"/>
  <c r="AB106" i="7"/>
  <c r="AB269" i="5"/>
  <c r="AB291" i="5"/>
  <c r="Z65" i="8"/>
  <c r="Z87" i="8"/>
  <c r="Z90" i="8"/>
  <c r="AB88" i="2"/>
  <c r="Z74" i="8"/>
  <c r="AB115" i="7"/>
  <c r="AB96" i="7"/>
  <c r="AB69" i="2"/>
  <c r="Z71" i="8"/>
  <c r="Z83" i="8"/>
  <c r="AB207" i="6"/>
  <c r="AB282" i="6"/>
  <c r="Z85" i="8"/>
  <c r="AB70" i="2"/>
  <c r="Z78" i="8"/>
  <c r="AB231" i="6"/>
  <c r="AB119" i="7"/>
  <c r="AB295" i="6"/>
  <c r="AB266" i="6"/>
  <c r="AB75" i="2"/>
  <c r="AB229" i="6"/>
  <c r="Z91" i="8"/>
  <c r="AB295" i="5"/>
  <c r="Z72" i="8"/>
  <c r="AB261" i="6"/>
  <c r="Z69" i="8"/>
  <c r="AB245" i="6"/>
  <c r="AB302" i="5"/>
  <c r="AB251" i="5"/>
  <c r="AB242" i="6"/>
  <c r="AB107" i="7"/>
  <c r="Z89" i="8"/>
  <c r="AB111" i="7"/>
  <c r="AB98" i="7"/>
  <c r="AB267" i="5"/>
  <c r="AB255" i="6"/>
  <c r="AB95" i="7"/>
  <c r="AB231" i="5"/>
  <c r="AB68" i="2"/>
  <c r="AB73" i="2"/>
  <c r="AB247" i="6"/>
  <c r="AB247" i="5"/>
  <c r="AB227" i="5"/>
  <c r="AB279" i="5"/>
  <c r="Z76" i="8"/>
  <c r="Z70" i="8"/>
  <c r="AB114" i="7"/>
  <c r="AB263" i="5"/>
  <c r="AB287" i="6"/>
  <c r="Z63" i="8"/>
  <c r="AB278" i="5"/>
  <c r="AB85" i="2"/>
  <c r="Z80" i="8"/>
  <c r="AB90" i="2"/>
  <c r="AB215" i="6"/>
  <c r="AB93" i="2"/>
  <c r="Z81" i="8"/>
  <c r="M72" i="10"/>
  <c r="M80" i="10"/>
  <c r="M88" i="10"/>
  <c r="M96" i="10"/>
  <c r="M73" i="10"/>
  <c r="M81" i="10"/>
  <c r="M89" i="10"/>
  <c r="M97" i="10"/>
  <c r="M102" i="10"/>
  <c r="M71" i="10"/>
  <c r="M74" i="10"/>
  <c r="M82" i="10"/>
  <c r="M90" i="10"/>
  <c r="M98" i="10"/>
  <c r="M94" i="10"/>
  <c r="M79" i="10"/>
  <c r="M75" i="10"/>
  <c r="M83" i="10"/>
  <c r="M91" i="10"/>
  <c r="M99" i="10"/>
  <c r="M87" i="10"/>
  <c r="M76" i="10"/>
  <c r="M84" i="10"/>
  <c r="M92" i="10"/>
  <c r="M100" i="10"/>
  <c r="M77" i="10"/>
  <c r="M85" i="10"/>
  <c r="M93" i="10"/>
  <c r="M101" i="10"/>
  <c r="M78" i="10"/>
  <c r="M86" i="10"/>
  <c r="M95" i="10"/>
  <c r="AB254" i="5"/>
  <c r="AB239" i="6"/>
  <c r="AB258" i="6"/>
  <c r="AB274" i="6"/>
  <c r="F4" i="3"/>
  <c r="F3" i="3" s="1"/>
  <c r="AB103" i="7"/>
  <c r="AB82" i="2"/>
  <c r="AB122" i="7"/>
  <c r="AB226" i="6"/>
  <c r="AB211" i="5"/>
  <c r="AB230" i="5"/>
  <c r="AB239" i="5"/>
  <c r="AB91" i="2"/>
  <c r="AB77" i="2"/>
  <c r="AB74" i="2"/>
  <c r="AB240" i="6"/>
  <c r="Z73" i="8"/>
  <c r="Z79" i="8"/>
  <c r="AB222" i="5"/>
  <c r="AI8" i="7"/>
  <c r="AI8" i="6"/>
  <c r="AI81" i="5"/>
  <c r="M168" i="10" l="1"/>
  <c r="M160" i="10"/>
  <c r="M152" i="10"/>
  <c r="M144" i="10"/>
  <c r="M151" i="10"/>
  <c r="M143" i="10"/>
  <c r="M158" i="10"/>
  <c r="P24" i="10" s="1"/>
  <c r="M142" i="10"/>
  <c r="M149" i="10"/>
  <c r="M164" i="10"/>
  <c r="M148" i="10"/>
  <c r="M147" i="10"/>
  <c r="M154" i="10"/>
  <c r="M146" i="10"/>
  <c r="M145" i="10"/>
  <c r="M167" i="10"/>
  <c r="M159" i="10"/>
  <c r="M150" i="10"/>
  <c r="M165" i="10"/>
  <c r="M141" i="10"/>
  <c r="M155" i="10"/>
  <c r="M162" i="10"/>
  <c r="P28" i="10" s="1"/>
  <c r="M161" i="10"/>
  <c r="P27" i="10" s="1"/>
  <c r="M137" i="10"/>
  <c r="M166" i="10"/>
  <c r="M157" i="10"/>
  <c r="M156" i="10"/>
  <c r="M163" i="10"/>
  <c r="M139" i="10"/>
  <c r="M138" i="10"/>
  <c r="M153" i="10"/>
  <c r="M140" i="10"/>
  <c r="AB481" i="5"/>
  <c r="AB465" i="5"/>
  <c r="AB469" i="5"/>
  <c r="AB491" i="5"/>
  <c r="AB128" i="2"/>
  <c r="Z143" i="8"/>
  <c r="AB144" i="2"/>
  <c r="Z131" i="8"/>
  <c r="AB457" i="5"/>
  <c r="AB454" i="5"/>
  <c r="AB476" i="5"/>
  <c r="AB474" i="5"/>
  <c r="Z146" i="8"/>
  <c r="AB480" i="5"/>
  <c r="AB466" i="5"/>
  <c r="Z138" i="8"/>
  <c r="AB458" i="5"/>
  <c r="Z130" i="8"/>
  <c r="AB429" i="5"/>
  <c r="AB451" i="5"/>
  <c r="AB422" i="5"/>
  <c r="AB407" i="5"/>
  <c r="AB506" i="5"/>
  <c r="AB129" i="2"/>
  <c r="AB499" i="5"/>
  <c r="Z151" i="8"/>
  <c r="Z139" i="8"/>
  <c r="AB130" i="2"/>
  <c r="AB160" i="2"/>
  <c r="Z147" i="8"/>
  <c r="AB439" i="5"/>
  <c r="AB420" i="5"/>
  <c r="AB136" i="2"/>
  <c r="AB446" i="5"/>
  <c r="AB468" i="5"/>
  <c r="AB159" i="2"/>
  <c r="AB438" i="5"/>
  <c r="AB151" i="2"/>
  <c r="AB137" i="2"/>
  <c r="AB494" i="5"/>
  <c r="Z124" i="8"/>
  <c r="AB413" i="5"/>
  <c r="AB132" i="2"/>
  <c r="AB431" i="5"/>
  <c r="AB140" i="2"/>
  <c r="AB138" i="2"/>
  <c r="AB449" i="5"/>
  <c r="AB495" i="5"/>
  <c r="AB418" i="5"/>
  <c r="AB142" i="2"/>
  <c r="AB472" i="5"/>
  <c r="AB412" i="5"/>
  <c r="AB425" i="5"/>
  <c r="Z144" i="8"/>
  <c r="AB133" i="2"/>
  <c r="AB460" i="5"/>
  <c r="Z136" i="8"/>
  <c r="Z132" i="8"/>
  <c r="AB488" i="5"/>
  <c r="AB444" i="5"/>
  <c r="Z137" i="8"/>
  <c r="AB473" i="5"/>
  <c r="AB496" i="5"/>
  <c r="AB478" i="5"/>
  <c r="AB146" i="2"/>
  <c r="AB441" i="5"/>
  <c r="AB464" i="5"/>
  <c r="AB427" i="5"/>
  <c r="Z141" i="8"/>
  <c r="AB433" i="5"/>
  <c r="AB461" i="5"/>
  <c r="AB483" i="5"/>
  <c r="AB155" i="2"/>
  <c r="Z135" i="8"/>
  <c r="AB487" i="5"/>
  <c r="AB410" i="5"/>
  <c r="AB134" i="2"/>
  <c r="AB141" i="2"/>
  <c r="AB156" i="2"/>
  <c r="Z145" i="8"/>
  <c r="AB430" i="5"/>
  <c r="AB455" i="5"/>
  <c r="AB485" i="5"/>
  <c r="AB442" i="5"/>
  <c r="AB135" i="2"/>
  <c r="AB435" i="5"/>
  <c r="Z149" i="8"/>
  <c r="AB152" i="2"/>
  <c r="AB470" i="5"/>
  <c r="AB492" i="5"/>
  <c r="AB490" i="5"/>
  <c r="AB409" i="5"/>
  <c r="AB453" i="5"/>
  <c r="AB475" i="5"/>
  <c r="AB147" i="2"/>
  <c r="Z127" i="8"/>
  <c r="AB440" i="5"/>
  <c r="AB479" i="5"/>
  <c r="AB445" i="5"/>
  <c r="AB467" i="5"/>
  <c r="AB139" i="2"/>
  <c r="Z150" i="8"/>
  <c r="AB471" i="5"/>
  <c r="AB501" i="5"/>
  <c r="AB131" i="2"/>
  <c r="Z142" i="8"/>
  <c r="AB450" i="5"/>
  <c r="AB143" i="2"/>
  <c r="AB452" i="5"/>
  <c r="AB448" i="5"/>
  <c r="AB507" i="5"/>
  <c r="Z123" i="8"/>
  <c r="AB414" i="5"/>
  <c r="AB500" i="5"/>
  <c r="AB498" i="5"/>
  <c r="AB408" i="5"/>
  <c r="Z128" i="8"/>
  <c r="AB421" i="5"/>
  <c r="AB424" i="5"/>
  <c r="AB428" i="5"/>
  <c r="AB432" i="5"/>
  <c r="AB419" i="5"/>
  <c r="Z133" i="8"/>
  <c r="AB417" i="5"/>
  <c r="AB423" i="5"/>
  <c r="AB161" i="2"/>
  <c r="AB153" i="2"/>
  <c r="AB437" i="5"/>
  <c r="AB459" i="5"/>
  <c r="AB145" i="2"/>
  <c r="AB148" i="2"/>
  <c r="AB463" i="5"/>
  <c r="AB493" i="5"/>
  <c r="AB486" i="5"/>
  <c r="AB154" i="2"/>
  <c r="Z126" i="8"/>
  <c r="AB456" i="5"/>
  <c r="AB436" i="5"/>
  <c r="Z129" i="8"/>
  <c r="AB503" i="5"/>
  <c r="AB426" i="5"/>
  <c r="AB150" i="2"/>
  <c r="AB504" i="5"/>
  <c r="AB489" i="5"/>
  <c r="AB462" i="5"/>
  <c r="AB484" i="5"/>
  <c r="AB482" i="5"/>
  <c r="AB411" i="5"/>
  <c r="Z125" i="8"/>
  <c r="AB415" i="5"/>
  <c r="AB149" i="2"/>
  <c r="Z148" i="8"/>
  <c r="AB416" i="5"/>
  <c r="AB502" i="5"/>
  <c r="Z140" i="8"/>
  <c r="AB162" i="2"/>
  <c r="Z134" i="8"/>
  <c r="AB505" i="5"/>
  <c r="AB443" i="5"/>
  <c r="AB497" i="5"/>
  <c r="AB447" i="5"/>
  <c r="AB477" i="5"/>
  <c r="AB434" i="5"/>
  <c r="AB158" i="2"/>
  <c r="AB410" i="6"/>
  <c r="AB418" i="6"/>
  <c r="AB426" i="6"/>
  <c r="AB434" i="6"/>
  <c r="AB442" i="6"/>
  <c r="AB450" i="6"/>
  <c r="AB458" i="6"/>
  <c r="AB466" i="6"/>
  <c r="AB474" i="6"/>
  <c r="AB482" i="6"/>
  <c r="AB506" i="6"/>
  <c r="AB241" i="7"/>
  <c r="AB209" i="7"/>
  <c r="AB435" i="6"/>
  <c r="AB459" i="6"/>
  <c r="AB483" i="6"/>
  <c r="AB507" i="6"/>
  <c r="AB208" i="7"/>
  <c r="AB436" i="6"/>
  <c r="AB460" i="6"/>
  <c r="AB476" i="6"/>
  <c r="AB500" i="6"/>
  <c r="AB205" i="7"/>
  <c r="AB431" i="6"/>
  <c r="AB455" i="6"/>
  <c r="AB471" i="6"/>
  <c r="AB503" i="6"/>
  <c r="AB220" i="7"/>
  <c r="AB204" i="7"/>
  <c r="AB411" i="6"/>
  <c r="AB412" i="6"/>
  <c r="AB212" i="7"/>
  <c r="AB413" i="6"/>
  <c r="AB421" i="6"/>
  <c r="AB429" i="6"/>
  <c r="AB437" i="6"/>
  <c r="AB445" i="6"/>
  <c r="AB453" i="6"/>
  <c r="AB461" i="6"/>
  <c r="AB469" i="6"/>
  <c r="AB477" i="6"/>
  <c r="AB485" i="6"/>
  <c r="AB501" i="6"/>
  <c r="AB409" i="6"/>
  <c r="AB214" i="7"/>
  <c r="AB206" i="7"/>
  <c r="AB198" i="7"/>
  <c r="AB190" i="7"/>
  <c r="AB422" i="6"/>
  <c r="AB430" i="6"/>
  <c r="AB438" i="6"/>
  <c r="AB446" i="6"/>
  <c r="AB454" i="6"/>
  <c r="AB462" i="6"/>
  <c r="AB478" i="6"/>
  <c r="AB486" i="6"/>
  <c r="AB494" i="6"/>
  <c r="AB502" i="6"/>
  <c r="AB189" i="7"/>
  <c r="AB423" i="6"/>
  <c r="AB463" i="6"/>
  <c r="AB414" i="6"/>
  <c r="AB415" i="6"/>
  <c r="AB416" i="6"/>
  <c r="AB424" i="6"/>
  <c r="AB432" i="6"/>
  <c r="AB440" i="6"/>
  <c r="AB448" i="6"/>
  <c r="AB456" i="6"/>
  <c r="AB464" i="6"/>
  <c r="AB472" i="6"/>
  <c r="AB480" i="6"/>
  <c r="AB488" i="6"/>
  <c r="AB496" i="6"/>
  <c r="AB219" i="7"/>
  <c r="AB211" i="7"/>
  <c r="AB203" i="7"/>
  <c r="AB195" i="7"/>
  <c r="AB187" i="7"/>
  <c r="AB217" i="7"/>
  <c r="AB201" i="7"/>
  <c r="AB185" i="7"/>
  <c r="AB427" i="6"/>
  <c r="AB443" i="6"/>
  <c r="AB475" i="6"/>
  <c r="AB499" i="6"/>
  <c r="AB216" i="7"/>
  <c r="AB200" i="7"/>
  <c r="AB428" i="6"/>
  <c r="AB444" i="6"/>
  <c r="AB468" i="6"/>
  <c r="AB492" i="6"/>
  <c r="AB199" i="7"/>
  <c r="AB447" i="6"/>
  <c r="AB196" i="7"/>
  <c r="AB417" i="6"/>
  <c r="AB425" i="6"/>
  <c r="AB433" i="6"/>
  <c r="AB441" i="6"/>
  <c r="AB449" i="6"/>
  <c r="AB457" i="6"/>
  <c r="AB465" i="6"/>
  <c r="AB473" i="6"/>
  <c r="AB481" i="6"/>
  <c r="AB489" i="6"/>
  <c r="AB497" i="6"/>
  <c r="AB505" i="6"/>
  <c r="AB210" i="7"/>
  <c r="AB202" i="7"/>
  <c r="AB194" i="7"/>
  <c r="AB186" i="7"/>
  <c r="AB225" i="7"/>
  <c r="AB193" i="7"/>
  <c r="AB419" i="6"/>
  <c r="AB451" i="6"/>
  <c r="AB467" i="6"/>
  <c r="AB491" i="6"/>
  <c r="AB192" i="7"/>
  <c r="AB420" i="6"/>
  <c r="AB452" i="6"/>
  <c r="AB484" i="6"/>
  <c r="AB215" i="7"/>
  <c r="AB207" i="7"/>
  <c r="AB191" i="7"/>
  <c r="AB213" i="7"/>
  <c r="AB197" i="7"/>
  <c r="AB439" i="6"/>
  <c r="AB487" i="6"/>
  <c r="AB188" i="7"/>
  <c r="M105" i="10"/>
  <c r="M113" i="10"/>
  <c r="M121" i="10"/>
  <c r="M129" i="10"/>
  <c r="M106" i="10"/>
  <c r="M114" i="10"/>
  <c r="M122" i="10"/>
  <c r="M130" i="10"/>
  <c r="M120" i="10"/>
  <c r="M107" i="10"/>
  <c r="M115" i="10"/>
  <c r="M123" i="10"/>
  <c r="M131" i="10"/>
  <c r="M108" i="10"/>
  <c r="M116" i="10"/>
  <c r="M124" i="10"/>
  <c r="M132" i="10"/>
  <c r="M112" i="10"/>
  <c r="M109" i="10"/>
  <c r="M117" i="10"/>
  <c r="M125" i="10"/>
  <c r="M133" i="10"/>
  <c r="M135" i="10"/>
  <c r="M104" i="10"/>
  <c r="M110" i="10"/>
  <c r="M118" i="10"/>
  <c r="M126" i="10"/>
  <c r="M134" i="10"/>
  <c r="M111" i="10"/>
  <c r="M119" i="10"/>
  <c r="M127" i="10"/>
  <c r="M128" i="10"/>
  <c r="Z107" i="8"/>
  <c r="AE18" i="8" s="1"/>
  <c r="AB383" i="6"/>
  <c r="AB154" i="7"/>
  <c r="AB336" i="5"/>
  <c r="AB391" i="5"/>
  <c r="AB146" i="7"/>
  <c r="AB367" i="6"/>
  <c r="AB367" i="5"/>
  <c r="Z96" i="8"/>
  <c r="AE14" i="8" s="1"/>
  <c r="AB123" i="2"/>
  <c r="AJ32" i="2" s="1"/>
  <c r="AB399" i="5"/>
  <c r="AB170" i="7"/>
  <c r="Z114" i="8"/>
  <c r="AE25" i="8" s="1"/>
  <c r="Z109" i="8"/>
  <c r="AE27" i="8" s="1"/>
  <c r="AB335" i="6"/>
  <c r="AB310" i="5"/>
  <c r="AJ5" i="5" s="1"/>
  <c r="AB164" i="7"/>
  <c r="Z97" i="8"/>
  <c r="AE6" i="8" s="1"/>
  <c r="AB172" i="7"/>
  <c r="AB347" i="5"/>
  <c r="AB114" i="2"/>
  <c r="AJ23" i="2" s="1"/>
  <c r="AB321" i="5"/>
  <c r="AB344" i="5"/>
  <c r="AB379" i="6"/>
  <c r="AB347" i="6"/>
  <c r="AB315" i="6"/>
  <c r="AB353" i="5"/>
  <c r="AB381" i="5"/>
  <c r="AB341" i="5"/>
  <c r="AB309" i="5"/>
  <c r="AB380" i="5"/>
  <c r="AB348" i="5"/>
  <c r="AB308" i="5"/>
  <c r="AB370" i="5"/>
  <c r="AJ37" i="5" s="1"/>
  <c r="AB396" i="6"/>
  <c r="AB316" i="6"/>
  <c r="AB326" i="5"/>
  <c r="AB327" i="5"/>
  <c r="AJ33" i="5" s="1"/>
  <c r="AB359" i="5"/>
  <c r="AB318" i="5"/>
  <c r="AJ16" i="5" s="1"/>
  <c r="AB398" i="6"/>
  <c r="AB366" i="6"/>
  <c r="AB334" i="6"/>
  <c r="AB373" i="6"/>
  <c r="AB341" i="6"/>
  <c r="AB309" i="6"/>
  <c r="AJ5" i="6" s="1"/>
  <c r="AB397" i="6"/>
  <c r="AB351" i="6"/>
  <c r="AB375" i="6"/>
  <c r="AB173" i="7"/>
  <c r="AB165" i="7"/>
  <c r="AB346" i="6"/>
  <c r="AB160" i="7"/>
  <c r="AB139" i="7"/>
  <c r="AB159" i="7"/>
  <c r="AB166" i="7"/>
  <c r="AB387" i="6"/>
  <c r="AB355" i="6"/>
  <c r="AB377" i="5"/>
  <c r="AB342" i="6"/>
  <c r="AB315" i="5"/>
  <c r="Z98" i="8"/>
  <c r="AE11" i="8" s="1"/>
  <c r="Z104" i="8"/>
  <c r="AE7" i="8" s="1"/>
  <c r="AB148" i="7"/>
  <c r="AB124" i="2"/>
  <c r="AB156" i="7"/>
  <c r="AB140" i="7"/>
  <c r="AJ5" i="7" s="1"/>
  <c r="AB358" i="5"/>
  <c r="AJ66" i="5" s="1"/>
  <c r="AB334" i="5"/>
  <c r="AJ42" i="5" s="1"/>
  <c r="AB155" i="7"/>
  <c r="AB381" i="6"/>
  <c r="AB351" i="5"/>
  <c r="AJ61" i="5" s="1"/>
  <c r="AB383" i="5"/>
  <c r="AB373" i="5"/>
  <c r="AJ76" i="5" s="1"/>
  <c r="AB402" i="5"/>
  <c r="AB338" i="5"/>
  <c r="AB388" i="6"/>
  <c r="AB308" i="6"/>
  <c r="AB401" i="6"/>
  <c r="AB361" i="6"/>
  <c r="AB405" i="6"/>
  <c r="AB345" i="6"/>
  <c r="AB313" i="6"/>
  <c r="AB368" i="6"/>
  <c r="AB336" i="6"/>
  <c r="AB161" i="7"/>
  <c r="AB169" i="7"/>
  <c r="AB354" i="6"/>
  <c r="AB322" i="6"/>
  <c r="AB168" i="7"/>
  <c r="AB144" i="7"/>
  <c r="AB149" i="7"/>
  <c r="AB356" i="5"/>
  <c r="AJ45" i="5" s="1"/>
  <c r="AB142" i="7"/>
  <c r="AJ7" i="7" s="1"/>
  <c r="Z99" i="8"/>
  <c r="AE9" i="8" s="1"/>
  <c r="AB101" i="2"/>
  <c r="Z116" i="8"/>
  <c r="AE21" i="8" s="1"/>
  <c r="AB162" i="7"/>
  <c r="AB316" i="5"/>
  <c r="Z118" i="8"/>
  <c r="AE31" i="8" s="1"/>
  <c r="Z106" i="8"/>
  <c r="AE22" i="8" s="1"/>
  <c r="Z111" i="8"/>
  <c r="AE15" i="8" s="1"/>
  <c r="AB115" i="2"/>
  <c r="AJ22" i="2" s="1"/>
  <c r="AB399" i="6"/>
  <c r="AB105" i="2"/>
  <c r="AB100" i="2"/>
  <c r="AJ7" i="2" s="1"/>
  <c r="AB366" i="5"/>
  <c r="Z121" i="8"/>
  <c r="AE29" i="8" s="1"/>
  <c r="AB368" i="5"/>
  <c r="AB320" i="5"/>
  <c r="AJ23" i="5" s="1"/>
  <c r="AB400" i="5"/>
  <c r="AB110" i="2"/>
  <c r="AJ19" i="2" s="1"/>
  <c r="AB403" i="6"/>
  <c r="AB371" i="6"/>
  <c r="AB339" i="6"/>
  <c r="AB313" i="5"/>
  <c r="AJ11" i="5" s="1"/>
  <c r="AB98" i="2"/>
  <c r="AJ6" i="2" s="1"/>
  <c r="AB333" i="5"/>
  <c r="AB372" i="5"/>
  <c r="AJ74" i="5" s="1"/>
  <c r="AB340" i="5"/>
  <c r="AB394" i="5"/>
  <c r="AB362" i="5"/>
  <c r="AJ30" i="5" s="1"/>
  <c r="AB340" i="6"/>
  <c r="AB390" i="6"/>
  <c r="AB358" i="6"/>
  <c r="AB326" i="6"/>
  <c r="AB365" i="6"/>
  <c r="AB333" i="6"/>
  <c r="AB402" i="6"/>
  <c r="AB167" i="7"/>
  <c r="AB182" i="7"/>
  <c r="AB157" i="7"/>
  <c r="AB337" i="6"/>
  <c r="AB320" i="6"/>
  <c r="AB153" i="7"/>
  <c r="AB378" i="6"/>
  <c r="AB314" i="6"/>
  <c r="AB388" i="5"/>
  <c r="AB350" i="5"/>
  <c r="AJ47" i="5" s="1"/>
  <c r="AB349" i="6"/>
  <c r="AB317" i="6"/>
  <c r="Z117" i="8"/>
  <c r="AE24" i="8" s="1"/>
  <c r="Z95" i="8"/>
  <c r="AE10" i="8" s="1"/>
  <c r="AB108" i="2"/>
  <c r="AJ17" i="2" s="1"/>
  <c r="AB122" i="2"/>
  <c r="AB121" i="2"/>
  <c r="AB109" i="2"/>
  <c r="AJ10" i="2" s="1"/>
  <c r="AB319" i="6"/>
  <c r="Z112" i="8"/>
  <c r="AE16" i="8" s="1"/>
  <c r="AB113" i="2"/>
  <c r="AB360" i="5"/>
  <c r="AB395" i="6"/>
  <c r="AB397" i="5"/>
  <c r="AB404" i="5"/>
  <c r="AB103" i="2"/>
  <c r="AB118" i="2"/>
  <c r="AB330" i="5"/>
  <c r="AJ20" i="5" s="1"/>
  <c r="AB393" i="6"/>
  <c r="AB331" i="5"/>
  <c r="AB360" i="6"/>
  <c r="Z100" i="8"/>
  <c r="AE12" i="8" s="1"/>
  <c r="AB120" i="2"/>
  <c r="AJ25" i="2" s="1"/>
  <c r="AB343" i="5"/>
  <c r="AJ18" i="5" s="1"/>
  <c r="AB407" i="6"/>
  <c r="Z108" i="8"/>
  <c r="AE23" i="8" s="1"/>
  <c r="Z119" i="8"/>
  <c r="AE28" i="8" s="1"/>
  <c r="Z105" i="8"/>
  <c r="AE20" i="8" s="1"/>
  <c r="AB387" i="5"/>
  <c r="AB403" i="5"/>
  <c r="AB125" i="2"/>
  <c r="AJ29" i="2" s="1"/>
  <c r="AB393" i="5"/>
  <c r="AB102" i="2"/>
  <c r="AJ13" i="2" s="1"/>
  <c r="AB312" i="5"/>
  <c r="AJ12" i="5" s="1"/>
  <c r="AB385" i="5"/>
  <c r="AB363" i="6"/>
  <c r="AB331" i="6"/>
  <c r="AB325" i="5"/>
  <c r="AJ24" i="5" s="1"/>
  <c r="AB364" i="5"/>
  <c r="AJ54" i="5" s="1"/>
  <c r="AB332" i="5"/>
  <c r="AJ26" i="5" s="1"/>
  <c r="AB369" i="5"/>
  <c r="AB354" i="5"/>
  <c r="AJ52" i="5" s="1"/>
  <c r="AB322" i="5"/>
  <c r="AB372" i="6"/>
  <c r="AB332" i="6"/>
  <c r="AB382" i="6"/>
  <c r="AB350" i="6"/>
  <c r="AB318" i="6"/>
  <c r="AB395" i="5"/>
  <c r="AB357" i="6"/>
  <c r="AB325" i="6"/>
  <c r="AB394" i="6"/>
  <c r="AB343" i="6"/>
  <c r="AB151" i="7"/>
  <c r="AB158" i="7"/>
  <c r="AB141" i="7"/>
  <c r="AB339" i="5"/>
  <c r="AJ31" i="5" s="1"/>
  <c r="AB163" i="7"/>
  <c r="AB116" i="2"/>
  <c r="AB391" i="6"/>
  <c r="AB119" i="2"/>
  <c r="AJ15" i="2" s="1"/>
  <c r="AB107" i="2"/>
  <c r="AJ11" i="2" s="1"/>
  <c r="Z115" i="8"/>
  <c r="AE13" i="8" s="1"/>
  <c r="AB111" i="2"/>
  <c r="AJ20" i="2" s="1"/>
  <c r="Z113" i="8"/>
  <c r="AE26" i="8" s="1"/>
  <c r="AB374" i="6"/>
  <c r="AB310" i="6"/>
  <c r="AJ6" i="6" s="1"/>
  <c r="AB386" i="6"/>
  <c r="AB359" i="6"/>
  <c r="AB99" i="2"/>
  <c r="AJ5" i="2" s="1"/>
  <c r="AB112" i="2"/>
  <c r="AJ21" i="2" s="1"/>
  <c r="AB392" i="5"/>
  <c r="Z101" i="8"/>
  <c r="AE17" i="8" s="1"/>
  <c r="Z120" i="8"/>
  <c r="AE30" i="8" s="1"/>
  <c r="AB323" i="5"/>
  <c r="AJ22" i="5" s="1"/>
  <c r="AB311" i="6"/>
  <c r="AJ7" i="6" s="1"/>
  <c r="AB382" i="5"/>
  <c r="AB104" i="2"/>
  <c r="AJ16" i="2" s="1"/>
  <c r="AB117" i="2"/>
  <c r="AJ28" i="2" s="1"/>
  <c r="AB97" i="2"/>
  <c r="AJ4" i="2" s="1"/>
  <c r="AB352" i="5"/>
  <c r="AJ56" i="5" s="1"/>
  <c r="AB401" i="5"/>
  <c r="AJ81" i="5" s="1"/>
  <c r="AB398" i="5"/>
  <c r="AJ64" i="5" s="1"/>
  <c r="AB323" i="6"/>
  <c r="AB389" i="5"/>
  <c r="AJ55" i="5" s="1"/>
  <c r="AB357" i="5"/>
  <c r="AB328" i="5"/>
  <c r="AJ28" i="5" s="1"/>
  <c r="AB324" i="5"/>
  <c r="AB386" i="5"/>
  <c r="AJ79" i="5" s="1"/>
  <c r="AB404" i="6"/>
  <c r="AB385" i="6"/>
  <c r="AB342" i="5"/>
  <c r="AB319" i="5"/>
  <c r="AJ21" i="5" s="1"/>
  <c r="AB335" i="5"/>
  <c r="AB329" i="6"/>
  <c r="AB400" i="6"/>
  <c r="AB352" i="6"/>
  <c r="AB312" i="6"/>
  <c r="AB145" i="7"/>
  <c r="AB370" i="6"/>
  <c r="AB338" i="6"/>
  <c r="AB152" i="7"/>
  <c r="AB327" i="6"/>
  <c r="AB143" i="7"/>
  <c r="AB150" i="7"/>
  <c r="Z94" i="8"/>
  <c r="AE5" i="8" s="1"/>
  <c r="Z102" i="8"/>
  <c r="AE19" i="8" s="1"/>
  <c r="AB365" i="5"/>
  <c r="AJ69" i="5" s="1"/>
  <c r="AB361" i="5"/>
  <c r="AJ68" i="5" s="1"/>
  <c r="AB384" i="5"/>
  <c r="AB329" i="5"/>
  <c r="AJ17" i="5" s="1"/>
  <c r="AB147" i="7"/>
  <c r="Z93" i="8"/>
  <c r="AE4" i="8" s="1"/>
  <c r="Z110" i="8"/>
  <c r="AE8" i="8" s="1"/>
  <c r="AB171" i="7"/>
  <c r="AB311" i="5"/>
  <c r="AJ8" i="5" s="1"/>
  <c r="AB374" i="5"/>
  <c r="AJ77" i="5" s="1"/>
  <c r="AB328" i="6"/>
  <c r="Z103" i="8"/>
  <c r="AE3" i="8" s="1"/>
  <c r="AB376" i="5"/>
  <c r="AJ71" i="5" s="1"/>
  <c r="AB345" i="5"/>
  <c r="AJ53" i="5" s="1"/>
  <c r="AB337" i="5"/>
  <c r="AJ46" i="5" s="1"/>
  <c r="AB349" i="5"/>
  <c r="AJ32" i="5" s="1"/>
  <c r="AB317" i="5"/>
  <c r="AJ25" i="5" s="1"/>
  <c r="AB106" i="2"/>
  <c r="AJ8" i="2" s="1"/>
  <c r="AB126" i="2"/>
  <c r="AJ31" i="2" s="1"/>
  <c r="AB378" i="5"/>
  <c r="AB346" i="5"/>
  <c r="AJ51" i="5" s="1"/>
  <c r="AB314" i="5"/>
  <c r="AJ10" i="5" s="1"/>
  <c r="AB396" i="5"/>
  <c r="AJ73" i="5" s="1"/>
  <c r="AB348" i="6"/>
  <c r="AB363" i="5"/>
  <c r="AJ48" i="5" s="1"/>
  <c r="AB375" i="5"/>
  <c r="AJ70" i="5" s="1"/>
  <c r="AB369" i="6"/>
  <c r="AB390" i="5"/>
  <c r="AB355" i="5"/>
  <c r="AJ62" i="5" s="1"/>
  <c r="AB307" i="5"/>
  <c r="AJ6" i="5" s="1"/>
  <c r="AB353" i="6"/>
  <c r="AB321" i="6"/>
  <c r="AB392" i="6"/>
  <c r="AB344" i="6"/>
  <c r="AB362" i="6"/>
  <c r="AB330" i="6"/>
  <c r="AB181" i="7"/>
  <c r="AB356" i="6"/>
  <c r="AB324" i="6"/>
  <c r="AI9" i="7"/>
  <c r="AI9" i="6"/>
  <c r="AI82" i="5"/>
  <c r="AJ29" i="5" l="1"/>
  <c r="AJ12" i="2"/>
  <c r="AJ63" i="5"/>
  <c r="AJ19" i="5"/>
  <c r="AJ80" i="5"/>
  <c r="AJ15" i="5"/>
  <c r="AJ40" i="5"/>
  <c r="AJ65" i="5"/>
  <c r="AJ57" i="5"/>
  <c r="AJ30" i="2"/>
  <c r="AJ14" i="2"/>
  <c r="AJ67" i="5"/>
  <c r="AJ4" i="5"/>
  <c r="AJ26" i="2"/>
  <c r="AJ39" i="5"/>
  <c r="AJ9" i="2"/>
  <c r="AJ44" i="5"/>
  <c r="AJ60" i="5"/>
  <c r="AJ36" i="5"/>
  <c r="AJ35" i="5"/>
  <c r="AJ59" i="5"/>
  <c r="AJ58" i="5"/>
  <c r="AJ72" i="5"/>
  <c r="AJ50" i="5"/>
  <c r="AJ24" i="2"/>
  <c r="AJ9" i="5"/>
  <c r="AJ78" i="5"/>
  <c r="AJ18" i="2"/>
  <c r="AJ38" i="5"/>
  <c r="AJ7" i="5"/>
  <c r="AJ14" i="5"/>
  <c r="AJ13" i="5"/>
  <c r="AJ27" i="5"/>
  <c r="AJ49" i="5"/>
  <c r="AJ27" i="2"/>
  <c r="AJ41" i="5"/>
  <c r="AJ75" i="5"/>
  <c r="AJ34" i="5"/>
  <c r="AJ43" i="5"/>
  <c r="AJ9" i="7"/>
  <c r="P6" i="10"/>
  <c r="P3" i="10"/>
  <c r="P33" i="10"/>
  <c r="P8" i="10"/>
  <c r="P19" i="10"/>
  <c r="P11" i="10"/>
  <c r="P4" i="10"/>
  <c r="P12" i="10"/>
  <c r="P9" i="10"/>
  <c r="P5" i="10"/>
  <c r="P21" i="10"/>
  <c r="P20" i="10"/>
  <c r="P17" i="10"/>
  <c r="P29" i="10"/>
  <c r="P7" i="10"/>
  <c r="P13" i="10"/>
  <c r="P10" i="10"/>
  <c r="P22" i="10"/>
  <c r="P31" i="10"/>
  <c r="P14" i="10"/>
  <c r="P18" i="10"/>
  <c r="AJ82" i="5"/>
  <c r="P23" i="10"/>
  <c r="P16" i="10"/>
  <c r="P30" i="10"/>
  <c r="P26" i="10"/>
  <c r="P32" i="10"/>
  <c r="P25" i="10"/>
  <c r="P15" i="10"/>
  <c r="P34" i="10"/>
  <c r="AJ8" i="6"/>
  <c r="AJ4" i="6"/>
  <c r="AJ9" i="6"/>
  <c r="AJ6" i="7"/>
  <c r="AJ4" i="7"/>
  <c r="AJ8" i="7"/>
  <c r="R4" i="10" a="1"/>
  <c r="V4" i="10" s="1"/>
  <c r="AG4" i="8" a="1"/>
  <c r="AH4" i="8" s="1"/>
  <c r="AI10" i="7"/>
  <c r="AJ10" i="7" s="1"/>
  <c r="AI10" i="6"/>
  <c r="AJ10" i="6" s="1"/>
  <c r="AI83" i="5"/>
  <c r="AJ83" i="5" s="1"/>
  <c r="T4" i="10" l="1"/>
  <c r="U4" i="10"/>
  <c r="R4" i="10"/>
  <c r="W4" i="10"/>
  <c r="S4" i="10"/>
  <c r="AL4" i="2" a="1"/>
  <c r="AL4" i="2" s="1"/>
  <c r="AL4" i="8"/>
  <c r="AJ4" i="8"/>
  <c r="AK4" i="8"/>
  <c r="AG4" i="8"/>
  <c r="AI4" i="8"/>
  <c r="AI11" i="7"/>
  <c r="AJ11" i="7" s="1"/>
  <c r="AI11" i="6"/>
  <c r="AJ11" i="6" s="1"/>
  <c r="AI84" i="5"/>
  <c r="AJ84" i="5" s="1"/>
  <c r="AP4" i="2" l="1"/>
  <c r="AO4" i="2"/>
  <c r="AM4" i="2"/>
  <c r="AQ4" i="2"/>
  <c r="AN4" i="2"/>
  <c r="AI12" i="7"/>
  <c r="AJ12" i="7" s="1"/>
  <c r="AI12" i="6"/>
  <c r="AJ12" i="6" s="1"/>
  <c r="AI85" i="5"/>
  <c r="AJ85" i="5" s="1"/>
  <c r="AI13" i="7" l="1"/>
  <c r="AJ13" i="7" s="1"/>
  <c r="AI13" i="6"/>
  <c r="AJ13" i="6" s="1"/>
  <c r="AI86" i="5"/>
  <c r="AJ86" i="5" s="1"/>
  <c r="AI14" i="7" l="1"/>
  <c r="AJ14" i="7" s="1"/>
  <c r="AI14" i="6"/>
  <c r="AJ14" i="6" s="1"/>
  <c r="AI87" i="5"/>
  <c r="AJ87" i="5" s="1"/>
  <c r="AI88" i="5" l="1"/>
  <c r="AJ88" i="5" s="1"/>
  <c r="AI15" i="7"/>
  <c r="AJ15" i="7" s="1"/>
  <c r="AI15" i="6"/>
  <c r="AJ15" i="6" s="1"/>
  <c r="AI89" i="5" l="1"/>
  <c r="AJ89" i="5" s="1"/>
  <c r="AI16" i="7"/>
  <c r="AJ16" i="7" s="1"/>
  <c r="AI16" i="6"/>
  <c r="AJ16" i="6" s="1"/>
  <c r="AI90" i="5" l="1"/>
  <c r="AJ90" i="5" s="1"/>
  <c r="AI17" i="7"/>
  <c r="AJ17" i="7" s="1"/>
  <c r="AI17" i="6"/>
  <c r="AJ17" i="6" s="1"/>
  <c r="AI91" i="5" l="1"/>
  <c r="AJ91" i="5" s="1"/>
  <c r="AI18" i="7"/>
  <c r="AJ18" i="7" s="1"/>
  <c r="AI18" i="6"/>
  <c r="AJ18" i="6" s="1"/>
  <c r="AI92" i="5" l="1"/>
  <c r="AJ92" i="5" s="1"/>
  <c r="AI19" i="7"/>
  <c r="AJ19" i="7" s="1"/>
  <c r="AI19" i="6"/>
  <c r="AJ19" i="6" s="1"/>
  <c r="AI93" i="5" l="1"/>
  <c r="AJ93" i="5" s="1"/>
  <c r="AI20" i="7"/>
  <c r="AJ20" i="7" s="1"/>
  <c r="AI20" i="6"/>
  <c r="AJ20" i="6" s="1"/>
  <c r="AI94" i="5" l="1"/>
  <c r="AJ94" i="5" s="1"/>
  <c r="AI21" i="7"/>
  <c r="AJ21" i="7" s="1"/>
  <c r="AI21" i="6"/>
  <c r="AJ21" i="6" s="1"/>
  <c r="AI95" i="5" l="1"/>
  <c r="AJ95" i="5" s="1"/>
  <c r="AI22" i="7"/>
  <c r="AJ22" i="7" s="1"/>
  <c r="AI22" i="6"/>
  <c r="AJ22" i="6" s="1"/>
  <c r="AI96" i="5" l="1"/>
  <c r="AJ96" i="5" s="1"/>
  <c r="AI23" i="7"/>
  <c r="AJ23" i="7" s="1"/>
  <c r="AI23" i="6"/>
  <c r="AJ23" i="6" s="1"/>
  <c r="AI97" i="5" l="1"/>
  <c r="AJ97" i="5" s="1"/>
  <c r="AI24" i="7"/>
  <c r="AJ24" i="7" s="1"/>
  <c r="AI24" i="6"/>
  <c r="AJ24" i="6" s="1"/>
  <c r="AI98" i="5" l="1"/>
  <c r="AJ98" i="5" s="1"/>
  <c r="AI25" i="7"/>
  <c r="AJ25" i="7" s="1"/>
  <c r="AI25" i="6"/>
  <c r="AJ25" i="6" s="1"/>
  <c r="AI99" i="5" l="1"/>
  <c r="AJ99" i="5" s="1"/>
  <c r="AI26" i="7"/>
  <c r="AJ26" i="7" s="1"/>
  <c r="AI26" i="6"/>
  <c r="AJ26" i="6" s="1"/>
  <c r="AI27" i="7" l="1"/>
  <c r="AJ27" i="7" s="1"/>
  <c r="AI27" i="6"/>
  <c r="AJ27" i="6" s="1"/>
  <c r="AI28" i="7" l="1"/>
  <c r="AJ28" i="7" s="1"/>
  <c r="AI28" i="6"/>
  <c r="AJ28" i="6" s="1"/>
  <c r="AI29" i="7" l="1"/>
  <c r="AJ29" i="7" s="1"/>
  <c r="AI29" i="6"/>
  <c r="AJ29" i="6" s="1"/>
  <c r="AI30" i="7" l="1"/>
  <c r="AJ30" i="7" s="1"/>
  <c r="AI30" i="6"/>
  <c r="AJ30" i="6" s="1"/>
  <c r="AI31" i="7" l="1"/>
  <c r="AJ31" i="7" s="1"/>
  <c r="AI31" i="6"/>
  <c r="AJ31" i="6" s="1"/>
  <c r="AI32" i="7" l="1"/>
  <c r="AJ32" i="7" s="1"/>
  <c r="AI32" i="6"/>
  <c r="AJ32" i="6" s="1"/>
  <c r="AI33" i="7" l="1"/>
  <c r="AJ33" i="7" s="1"/>
  <c r="AI33" i="6"/>
  <c r="AJ33" i="6" s="1"/>
  <c r="AI34" i="7" l="1"/>
  <c r="AJ34" i="7" s="1"/>
  <c r="AI34" i="6"/>
  <c r="AJ34" i="6" s="1"/>
  <c r="AI35" i="6" l="1"/>
  <c r="AJ35" i="6" s="1"/>
  <c r="AI36" i="6" l="1"/>
  <c r="AJ36" i="6" s="1"/>
  <c r="AI37" i="6" l="1"/>
  <c r="AJ37" i="6" s="1"/>
  <c r="AI38" i="6" l="1"/>
  <c r="AJ38" i="6" s="1"/>
  <c r="AI39" i="6" l="1"/>
  <c r="AJ39" i="6" s="1"/>
  <c r="AI40" i="6" l="1"/>
  <c r="AJ40" i="6" s="1"/>
  <c r="AI41" i="6" l="1"/>
  <c r="AJ41" i="6" s="1"/>
  <c r="AI42" i="6" l="1"/>
  <c r="AJ42" i="6" s="1"/>
  <c r="AI43" i="6" l="1"/>
  <c r="AJ43" i="6" s="1"/>
  <c r="AI44" i="6" l="1"/>
  <c r="AJ44" i="6" s="1"/>
  <c r="AI45" i="6" l="1"/>
  <c r="AJ45" i="6" s="1"/>
  <c r="AI46" i="6" l="1"/>
  <c r="AJ46" i="6" s="1"/>
  <c r="AI47" i="6" l="1"/>
  <c r="AJ47" i="6" s="1"/>
  <c r="AI48" i="6" l="1"/>
  <c r="AJ48" i="6" s="1"/>
  <c r="AI49" i="6" l="1"/>
  <c r="AJ49" i="6" s="1"/>
  <c r="AI50" i="6" l="1"/>
  <c r="AJ50" i="6" s="1"/>
  <c r="AI51" i="6" l="1"/>
  <c r="AJ51" i="6" s="1"/>
  <c r="AI52" i="6" l="1"/>
  <c r="AJ52" i="6" s="1"/>
  <c r="AI53" i="6" l="1"/>
  <c r="AJ53" i="6" s="1"/>
  <c r="AI54" i="6" l="1"/>
  <c r="AJ54" i="6" s="1"/>
  <c r="AI55" i="6" l="1"/>
  <c r="AJ55" i="6" s="1"/>
  <c r="AI56" i="6" l="1"/>
  <c r="AJ56" i="6" s="1"/>
  <c r="AI57" i="6" l="1"/>
  <c r="AJ57" i="6" s="1"/>
  <c r="AI58" i="6" l="1"/>
  <c r="AJ58" i="6" s="1"/>
  <c r="AI59" i="6" l="1"/>
  <c r="AJ59" i="6" s="1"/>
  <c r="AI60" i="6" l="1"/>
  <c r="AJ60" i="6" s="1"/>
  <c r="AI61" i="6" l="1"/>
  <c r="AJ61" i="6" s="1"/>
  <c r="AI62" i="6" l="1"/>
  <c r="AJ62" i="6" s="1"/>
  <c r="AI63" i="6" l="1"/>
  <c r="AJ63" i="6" s="1"/>
  <c r="AI64" i="6" l="1"/>
  <c r="AJ64" i="6" s="1"/>
  <c r="AI65" i="6" l="1"/>
  <c r="AJ65" i="6" s="1"/>
  <c r="AI66" i="6" l="1"/>
  <c r="AJ66" i="6" s="1"/>
  <c r="AI67" i="6" l="1"/>
  <c r="AJ67" i="6" s="1"/>
  <c r="AI68" i="6" l="1"/>
  <c r="AJ68" i="6" s="1"/>
  <c r="AI69" i="6" l="1"/>
  <c r="AJ69" i="6" s="1"/>
  <c r="AI70" i="6" l="1"/>
  <c r="AJ70" i="6" s="1"/>
  <c r="AI71" i="6" l="1"/>
  <c r="AJ71" i="6" s="1"/>
  <c r="AI72" i="6" l="1"/>
  <c r="AJ72" i="6" s="1"/>
  <c r="AI73" i="6" l="1"/>
  <c r="AJ73" i="6" s="1"/>
  <c r="AI74" i="6" l="1"/>
  <c r="AJ74" i="6" s="1"/>
  <c r="AI75" i="6" l="1"/>
  <c r="AJ75" i="6" s="1"/>
  <c r="AI76" i="6" l="1"/>
  <c r="AJ76" i="6" s="1"/>
  <c r="AI77" i="6" l="1"/>
  <c r="AJ77" i="6" s="1"/>
  <c r="AI78" i="6" l="1"/>
  <c r="AJ78" i="6" s="1"/>
  <c r="AI79" i="6" l="1"/>
  <c r="AJ79" i="6" s="1"/>
  <c r="AI80" i="6" l="1"/>
  <c r="AJ80" i="6" s="1"/>
  <c r="AI81" i="6" l="1"/>
  <c r="AJ81" i="6" s="1"/>
  <c r="AI82" i="6" l="1"/>
  <c r="AJ82" i="6" s="1"/>
  <c r="AI83" i="6" l="1"/>
  <c r="AJ83" i="6" s="1"/>
  <c r="AI84" i="6" l="1"/>
  <c r="AJ84" i="6" s="1"/>
  <c r="AI85" i="6" l="1"/>
  <c r="AJ85" i="6" s="1"/>
  <c r="AI86" i="6" l="1"/>
  <c r="AJ86" i="6" s="1"/>
  <c r="AI87" i="6" l="1"/>
  <c r="AJ87" i="6" s="1"/>
  <c r="AI88" i="6" l="1"/>
  <c r="AJ88" i="6" s="1"/>
  <c r="AI89" i="6" l="1"/>
  <c r="AJ89" i="6" s="1"/>
  <c r="AI90" i="6" l="1"/>
  <c r="AJ90" i="6" s="1"/>
  <c r="AI91" i="6" l="1"/>
  <c r="AJ91" i="6" s="1"/>
  <c r="AL4" i="7" l="1" a="1"/>
  <c r="AN4" i="7" s="1"/>
  <c r="AL4" i="5" a="1"/>
  <c r="AO4" i="5" s="1"/>
  <c r="AM4" i="5" l="1"/>
  <c r="AO4" i="7"/>
  <c r="AN4" i="5"/>
  <c r="AM4" i="7"/>
  <c r="AQ4" i="7"/>
  <c r="AL4" i="7"/>
  <c r="AL4" i="5"/>
  <c r="AQ4" i="5"/>
  <c r="AP4" i="7"/>
  <c r="AP4" i="5"/>
  <c r="AL4" i="6" l="1" a="1"/>
  <c r="AQ4" i="6" s="1"/>
  <c r="AM4" i="6" l="1"/>
  <c r="AO4" i="6"/>
  <c r="AP4" i="6"/>
  <c r="AL4" i="6"/>
  <c r="AN4" i="6"/>
</calcChain>
</file>

<file path=xl/sharedStrings.xml><?xml version="1.0" encoding="utf-8"?>
<sst xmlns="http://schemas.openxmlformats.org/spreadsheetml/2006/main" count="5054" uniqueCount="1003">
  <si>
    <t>Rob Gronkowski*+</t>
  </si>
  <si>
    <t>NWE</t>
  </si>
  <si>
    <t>TE</t>
  </si>
  <si>
    <t>Gary Barnidge*</t>
  </si>
  <si>
    <t>CLE</t>
  </si>
  <si>
    <t>Jordan Reed</t>
  </si>
  <si>
    <t>WAS</t>
  </si>
  <si>
    <t>Greg Olsen*</t>
  </si>
  <si>
    <t>CAR</t>
  </si>
  <si>
    <t>Delanie Walker*</t>
  </si>
  <si>
    <t>TEN</t>
  </si>
  <si>
    <t>Tyler Eifert*</t>
  </si>
  <si>
    <t>CIN</t>
  </si>
  <si>
    <t>Travis Kelce*</t>
  </si>
  <si>
    <t>KAN</t>
  </si>
  <si>
    <t>Ben Watson</t>
  </si>
  <si>
    <t>NOR</t>
  </si>
  <si>
    <t>Richard Rodgers</t>
  </si>
  <si>
    <t>GNB</t>
  </si>
  <si>
    <t>Zach Ertz</t>
  </si>
  <si>
    <t>PHI</t>
  </si>
  <si>
    <t>Antonio Gates</t>
  </si>
  <si>
    <t>SDG</t>
  </si>
  <si>
    <t>Jason Witten</t>
  </si>
  <si>
    <t>DAL</t>
  </si>
  <si>
    <t>Eric Ebron</t>
  </si>
  <si>
    <t>DET</t>
  </si>
  <si>
    <t>Kyle Rudolph</t>
  </si>
  <si>
    <t>MIN</t>
  </si>
  <si>
    <t>Julius Thomas</t>
  </si>
  <si>
    <t>JAX</t>
  </si>
  <si>
    <t>Jimmy Graham</t>
  </si>
  <si>
    <t>SEA</t>
  </si>
  <si>
    <t>Zach Miller</t>
  </si>
  <si>
    <t>CHI</t>
  </si>
  <si>
    <t>Jacob Tamme</t>
  </si>
  <si>
    <t>ATL</t>
  </si>
  <si>
    <t>Charles Clay</t>
  </si>
  <si>
    <t>BUF</t>
  </si>
  <si>
    <t>Ladarius Green</t>
  </si>
  <si>
    <t>Owen Daniels</t>
  </si>
  <si>
    <t>DEN</t>
  </si>
  <si>
    <t>Heath Miller</t>
  </si>
  <si>
    <t>PIT</t>
  </si>
  <si>
    <t>Crockett Gillmore</t>
  </si>
  <si>
    <t>BAL</t>
  </si>
  <si>
    <t>Martellus Bennett</t>
  </si>
  <si>
    <t>Brent Celek</t>
  </si>
  <si>
    <t>Austin Seferian-Jenkins</t>
  </si>
  <si>
    <t>TAM</t>
  </si>
  <si>
    <t>Jordan Cameron</t>
  </si>
  <si>
    <t>MIA</t>
  </si>
  <si>
    <t>Clive Walford</t>
  </si>
  <si>
    <t>OAK</t>
  </si>
  <si>
    <t>Scott Chandler</t>
  </si>
  <si>
    <t>Darren Fells</t>
  </si>
  <si>
    <t>ARI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</si>
  <si>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</si>
  <si>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</si>
  <si>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</si>
  <si>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</si>
  <si>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</si>
  <si>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</si>
  <si>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</si>
  <si>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</si>
  <si>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</si>
  <si>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</si>
  <si>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</si>
  <si>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▼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</si>
  <si>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</si>
  <si>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</si>
  <si>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</si>
  <si>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</si>
  <si>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</si>
  <si>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</si>
  <si>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</si>
  <si>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</si>
  <si>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</si>
  <si>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</si>
  <si>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</si>
  <si>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</si>
  <si>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</si>
  <si>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</si>
  <si>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</si>
  <si>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</si>
  <si>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</si>
  <si>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PosRank</t>
  </si>
  <si>
    <t>Travis Kelce*+</t>
  </si>
  <si>
    <t>Jimmy Graham*</t>
  </si>
  <si>
    <t>Cameron Brate</t>
  </si>
  <si>
    <t>Jordan Reed*</t>
  </si>
  <si>
    <t>Hunter Henry</t>
  </si>
  <si>
    <t>Coby Fleener</t>
  </si>
  <si>
    <t>Jack Doyle</t>
  </si>
  <si>
    <t>IND</t>
  </si>
  <si>
    <t>Dennis Pitta</t>
  </si>
  <si>
    <t>C.J. Fiedorowicz</t>
  </si>
  <si>
    <t>HOU</t>
  </si>
  <si>
    <t>Dwayne Allen</t>
  </si>
  <si>
    <t>Gary Barnidge</t>
  </si>
  <si>
    <t>Rob Gronkowski</t>
  </si>
  <si>
    <t>Tyler Eifert</t>
  </si>
  <si>
    <t>Vance McDonald</t>
  </si>
  <si>
    <t>SFO</t>
  </si>
  <si>
    <t>Lance Kendricks</t>
  </si>
  <si>
    <t>LAR</t>
  </si>
  <si>
    <t>Jesse James</t>
  </si>
  <si>
    <t>Ryan Griffin</t>
  </si>
  <si>
    <t>Garrett Celek</t>
  </si>
  <si>
    <t>Zach Ertz*</t>
  </si>
  <si>
    <t>Evan Engram</t>
  </si>
  <si>
    <t>NYG</t>
  </si>
  <si>
    <t>Kyle Rudolph*</t>
  </si>
  <si>
    <t>Jack Doyle*</t>
  </si>
  <si>
    <t>Jason Witten*</t>
  </si>
  <si>
    <t>Tyler Kroft</t>
  </si>
  <si>
    <t>LAC</t>
  </si>
  <si>
    <t>Jared Cook</t>
  </si>
  <si>
    <t>Vernon Davis</t>
  </si>
  <si>
    <t>O.J. Howard</t>
  </si>
  <si>
    <t>Austin Hooper</t>
  </si>
  <si>
    <t>George Kittle</t>
  </si>
  <si>
    <t>Marcedes Lewis</t>
  </si>
  <si>
    <t>David Njoku</t>
  </si>
  <si>
    <t>Trey Burton</t>
  </si>
  <si>
    <t>NYJ</t>
  </si>
  <si>
    <t>Ed Dickson</t>
  </si>
  <si>
    <t>Seth Devalve</t>
  </si>
  <si>
    <t>George Kittle*</t>
  </si>
  <si>
    <t>Eric Ebron*</t>
  </si>
  <si>
    <t>Jared Cook*</t>
  </si>
  <si>
    <t>Austin Hooper*</t>
  </si>
  <si>
    <t>Chris Herndon</t>
  </si>
  <si>
    <t>Mark Andrews</t>
  </si>
  <si>
    <t>C.J. Uzomah</t>
  </si>
  <si>
    <t>Dallas Goedert</t>
  </si>
  <si>
    <t>Gerald Everett</t>
  </si>
  <si>
    <t>Greg Olsen</t>
  </si>
  <si>
    <t>Blake Jarwin</t>
  </si>
  <si>
    <t>Jordan Thomas</t>
  </si>
  <si>
    <t>Ian Thomas</t>
  </si>
  <si>
    <t>Nick Vannett</t>
  </si>
  <si>
    <t>Pass Yd</t>
  </si>
  <si>
    <t>Pass TD</t>
  </si>
  <si>
    <t>Rush Yd</t>
  </si>
  <si>
    <t>Rush TD</t>
  </si>
  <si>
    <t>Rec TD</t>
  </si>
  <si>
    <t>Rec Yd</t>
  </si>
  <si>
    <t>Point Values</t>
  </si>
  <si>
    <t>Weights</t>
  </si>
  <si>
    <t>Jared Goff*</t>
  </si>
  <si>
    <t>QB</t>
  </si>
  <si>
    <t>Dak Prescott*</t>
  </si>
  <si>
    <t>Derek Carr</t>
  </si>
  <si>
    <t>Lamar Jackson</t>
  </si>
  <si>
    <t>Case Keenum</t>
  </si>
  <si>
    <t>Matt Ryan</t>
  </si>
  <si>
    <t>Russell Wilson*</t>
  </si>
  <si>
    <t>Josh Rosen</t>
  </si>
  <si>
    <t>Patrick Mahomes*+</t>
  </si>
  <si>
    <t>Deshaun Watson*</t>
  </si>
  <si>
    <t>Kirk Cousins</t>
  </si>
  <si>
    <t>Carson Wentz</t>
  </si>
  <si>
    <t>Marcus Mariota</t>
  </si>
  <si>
    <t>Josh Allen</t>
  </si>
  <si>
    <t>Blake Bortles</t>
  </si>
  <si>
    <t>Tarik Cohen*+</t>
  </si>
  <si>
    <t>RB</t>
  </si>
  <si>
    <t>Ben Roethlisberger</t>
  </si>
  <si>
    <t>Eli Manning</t>
  </si>
  <si>
    <t>Baker Mayfield</t>
  </si>
  <si>
    <t>Jameis Winston</t>
  </si>
  <si>
    <t>Ezekiel Elliott*</t>
  </si>
  <si>
    <t>Andrew Luck*</t>
  </si>
  <si>
    <t>Aaron Rodgers*</t>
  </si>
  <si>
    <t>Cam Newton</t>
  </si>
  <si>
    <t>Mitchell Trubisky*</t>
  </si>
  <si>
    <t>Matthew Stafford</t>
  </si>
  <si>
    <t>Alex Smith</t>
  </si>
  <si>
    <t>2TM</t>
  </si>
  <si>
    <t>WR</t>
  </si>
  <si>
    <t>Drew Brees*</t>
  </si>
  <si>
    <t>Sam Darnold</t>
  </si>
  <si>
    <t>Ryan Tannehill</t>
  </si>
  <si>
    <t>C.J. Beathard</t>
  </si>
  <si>
    <t>Cody Kessler</t>
  </si>
  <si>
    <t>Chris Godwin</t>
  </si>
  <si>
    <t>D.J. Moore</t>
  </si>
  <si>
    <t>Christian McCaffrey</t>
  </si>
  <si>
    <t>James Conner*</t>
  </si>
  <si>
    <t>Corey Clement</t>
  </si>
  <si>
    <t>Tom Brady*</t>
  </si>
  <si>
    <t>Ryan Fitzpatrick</t>
  </si>
  <si>
    <t>Jeff Driskel</t>
  </si>
  <si>
    <t>Nick Foles</t>
  </si>
  <si>
    <t>Jimmy Garoppolo</t>
  </si>
  <si>
    <t>Chase Daniel</t>
  </si>
  <si>
    <t>Keenan Allen*</t>
  </si>
  <si>
    <t>Dede Westbrook</t>
  </si>
  <si>
    <t>Golden Tate</t>
  </si>
  <si>
    <t>Jarius Wright</t>
  </si>
  <si>
    <t>David Johnson</t>
  </si>
  <si>
    <t>Chris Carson</t>
  </si>
  <si>
    <t>Adrian Peterson</t>
  </si>
  <si>
    <t>Mark Ingram</t>
  </si>
  <si>
    <t>Doug Martin</t>
  </si>
  <si>
    <t>Alex Collins</t>
  </si>
  <si>
    <t>Jalen Richard</t>
  </si>
  <si>
    <t>Jeff Wilson</t>
  </si>
  <si>
    <t>Joe Flacco</t>
  </si>
  <si>
    <t>Tyrod Taylor</t>
  </si>
  <si>
    <t>Sam Bradford</t>
  </si>
  <si>
    <t>DeAndre Hopkins*+</t>
  </si>
  <si>
    <t>Julio Jones*</t>
  </si>
  <si>
    <t>Mike Evans*</t>
  </si>
  <si>
    <t>Michael Thomas*+</t>
  </si>
  <si>
    <t>Tyler Lockett</t>
  </si>
  <si>
    <t>Odell Beckham</t>
  </si>
  <si>
    <t>Calvin Ridley</t>
  </si>
  <si>
    <t>Amari Cooper*</t>
  </si>
  <si>
    <t>Mohamed Sanu</t>
  </si>
  <si>
    <t>Adam Humphries</t>
  </si>
  <si>
    <t>Robby Anderson</t>
  </si>
  <si>
    <t>A.J. Green</t>
  </si>
  <si>
    <t>Tyrell Williams</t>
  </si>
  <si>
    <t>Rashard Higgins</t>
  </si>
  <si>
    <t>Dante Pettis</t>
  </si>
  <si>
    <t>David Moore</t>
  </si>
  <si>
    <t>Danny Amendola</t>
  </si>
  <si>
    <t>Chris Conley</t>
  </si>
  <si>
    <t>Keelan Cole</t>
  </si>
  <si>
    <t>Quincy Enunwa</t>
  </si>
  <si>
    <t>Randall Cobb</t>
  </si>
  <si>
    <t>Ty Montgomery</t>
  </si>
  <si>
    <t>Dwayne Harris</t>
  </si>
  <si>
    <t>Tevin Coleman</t>
  </si>
  <si>
    <t>Marlon Mack</t>
  </si>
  <si>
    <t>Jordan Howard</t>
  </si>
  <si>
    <t>Kenyan Drake</t>
  </si>
  <si>
    <t>Dalvin Cook</t>
  </si>
  <si>
    <t>Wendell Smallwood</t>
  </si>
  <si>
    <t>Carlos Hyde</t>
  </si>
  <si>
    <t>LeGarrette Blount</t>
  </si>
  <si>
    <t>Elijah McGuire</t>
  </si>
  <si>
    <t>Alfred Morris</t>
  </si>
  <si>
    <t>Bilal Powell</t>
  </si>
  <si>
    <t>Kenneth Dixon</t>
  </si>
  <si>
    <t>Jordan Wilkins</t>
  </si>
  <si>
    <t>Kyle Juszczyk*</t>
  </si>
  <si>
    <t>Rex Burkhead</t>
  </si>
  <si>
    <t>Wayne Gallman</t>
  </si>
  <si>
    <t>Stevan Ridley</t>
  </si>
  <si>
    <t>Philip Rivers*</t>
  </si>
  <si>
    <t>Nick Mullens</t>
  </si>
  <si>
    <t>Josh Johnson</t>
  </si>
  <si>
    <t>Adam Thielen*</t>
  </si>
  <si>
    <t>JuJu Smith-Schuster*</t>
  </si>
  <si>
    <t>Brandin Cooks</t>
  </si>
  <si>
    <t>Kenny Golladay</t>
  </si>
  <si>
    <t>Jarvis Landry*</t>
  </si>
  <si>
    <t>Julian Edelman</t>
  </si>
  <si>
    <t>Emmanuel Sanders</t>
  </si>
  <si>
    <t>Alshon Jeffery</t>
  </si>
  <si>
    <t>Corey Davis</t>
  </si>
  <si>
    <t>Sterling Shepard</t>
  </si>
  <si>
    <t>Zay Jones</t>
  </si>
  <si>
    <t>Nelson Agholor</t>
  </si>
  <si>
    <t>Allen Robinson</t>
  </si>
  <si>
    <t>Curtis Samuel</t>
  </si>
  <si>
    <t>Kenny Stills</t>
  </si>
  <si>
    <t>Jordy Nelson</t>
  </si>
  <si>
    <t>Antonio Callaway</t>
  </si>
  <si>
    <t>Anthony Miller</t>
  </si>
  <si>
    <t>Taylor Gabriel</t>
  </si>
  <si>
    <t>Donte Moncrief</t>
  </si>
  <si>
    <t>Cordarrelle Patterson</t>
  </si>
  <si>
    <t>Sammy Watkins</t>
  </si>
  <si>
    <t>Kendrick Bourne</t>
  </si>
  <si>
    <t>Marquise Goodwin</t>
  </si>
  <si>
    <t>Chester Rogers</t>
  </si>
  <si>
    <t>Taywan Taylor</t>
  </si>
  <si>
    <t>Geronimo Allison</t>
  </si>
  <si>
    <t>Allen Hurns</t>
  </si>
  <si>
    <t>Ted Ginn</t>
  </si>
  <si>
    <t>Trent Taylor</t>
  </si>
  <si>
    <t>Bruce Ellington</t>
  </si>
  <si>
    <t>Martavis Bryant</t>
  </si>
  <si>
    <t>Bennie Fowler</t>
  </si>
  <si>
    <t>Justin Hardy</t>
  </si>
  <si>
    <t>Cameron Meredith</t>
  </si>
  <si>
    <t>Eli Rogers</t>
  </si>
  <si>
    <t>Todd Gurley*+</t>
  </si>
  <si>
    <t>Alvin Kamara*</t>
  </si>
  <si>
    <t>Melvin Gordon*</t>
  </si>
  <si>
    <t>Derrick Henry</t>
  </si>
  <si>
    <t>Lamar Miller*</t>
  </si>
  <si>
    <t>Aaron Jones</t>
  </si>
  <si>
    <t>Matt Breida</t>
  </si>
  <si>
    <t>Sony Michel</t>
  </si>
  <si>
    <t>Peyton Barber</t>
  </si>
  <si>
    <t>Austin Ekeler</t>
  </si>
  <si>
    <t>T.J. Yeldon</t>
  </si>
  <si>
    <t>Kerryon Johnson</t>
  </si>
  <si>
    <t>Dion Lewis</t>
  </si>
  <si>
    <t>Nyheim Hines</t>
  </si>
  <si>
    <t>Frank Gore</t>
  </si>
  <si>
    <t>Royce Freeman</t>
  </si>
  <si>
    <t>Duke Johnson</t>
  </si>
  <si>
    <t>Damien Williams</t>
  </si>
  <si>
    <t>Josh Adams</t>
  </si>
  <si>
    <t>Ito Smith</t>
  </si>
  <si>
    <t>Chris Ivory</t>
  </si>
  <si>
    <t>Jaylen Samuels</t>
  </si>
  <si>
    <t>Javorius Allen</t>
  </si>
  <si>
    <t>Chris Thompson</t>
  </si>
  <si>
    <t>Devontae Booker</t>
  </si>
  <si>
    <t>Kapri Bibbs</t>
  </si>
  <si>
    <t>Jacquizz Rodgers</t>
  </si>
  <si>
    <t>Chase Edmonds</t>
  </si>
  <si>
    <t>Jay Ajayi</t>
  </si>
  <si>
    <t>Raheem Mostert</t>
  </si>
  <si>
    <t>Kalen Ballage</t>
  </si>
  <si>
    <t>Marcus Murphy</t>
  </si>
  <si>
    <t>Brandon Bolden</t>
  </si>
  <si>
    <t>Brian Hill</t>
  </si>
  <si>
    <t>DeAndre Washington</t>
  </si>
  <si>
    <t>D'Onta Foreman</t>
  </si>
  <si>
    <t>Kenjon Barner</t>
  </si>
  <si>
    <t>Mike Gillislee</t>
  </si>
  <si>
    <t>Ameer Abdullah</t>
  </si>
  <si>
    <t>Robert Turbin</t>
  </si>
  <si>
    <t>Andy Dalton</t>
  </si>
  <si>
    <t>Brock Osweiler</t>
  </si>
  <si>
    <t>Taysom Hill</t>
  </si>
  <si>
    <t>DeShone Kizer</t>
  </si>
  <si>
    <t>A.J. McCarron</t>
  </si>
  <si>
    <t>Weighted FanPt</t>
  </si>
  <si>
    <t>AvFanPt</t>
  </si>
  <si>
    <t>x^3</t>
  </si>
  <si>
    <t>x^2</t>
  </si>
  <si>
    <t>x</t>
  </si>
  <si>
    <t>b</t>
  </si>
  <si>
    <t>Antonio Brown*+</t>
  </si>
  <si>
    <t>Julio Jones*+</t>
  </si>
  <si>
    <t>Brandon Marshall*</t>
  </si>
  <si>
    <t>Allen Robinson*</t>
  </si>
  <si>
    <t>Odell Beckham*</t>
  </si>
  <si>
    <t>DeAndre Hopkins*</t>
  </si>
  <si>
    <t>Doug Baldwin</t>
  </si>
  <si>
    <t>A.J. Green*</t>
  </si>
  <si>
    <t>Calvin Johnson*</t>
  </si>
  <si>
    <t>Eric Decker</t>
  </si>
  <si>
    <t>Larry Fitzgerald*</t>
  </si>
  <si>
    <t>Demaryius Thomas</t>
  </si>
  <si>
    <t>Jeremy Maclin</t>
  </si>
  <si>
    <t>Michael Crabtree</t>
  </si>
  <si>
    <t>Jordan Matthews</t>
  </si>
  <si>
    <t>John Brown</t>
  </si>
  <si>
    <t>T.Y. Hilton*</t>
  </si>
  <si>
    <t>James Jones</t>
  </si>
  <si>
    <t>Tavon Austin</t>
  </si>
  <si>
    <t>STL</t>
  </si>
  <si>
    <t>Mike Evans</t>
  </si>
  <si>
    <t>Travis Benjamin</t>
  </si>
  <si>
    <t>Rueben Randle</t>
  </si>
  <si>
    <t>Kamar Aiken</t>
  </si>
  <si>
    <t>Michael Floyd</t>
  </si>
  <si>
    <t>Pierre Garcon</t>
  </si>
  <si>
    <t>Willie Snead</t>
  </si>
  <si>
    <t>Marvin Jones</t>
  </si>
  <si>
    <t>Markus Wheaton</t>
  </si>
  <si>
    <t>Anquan Boldin</t>
  </si>
  <si>
    <t>Tyler Lockett*+</t>
  </si>
  <si>
    <t>Terrance Williams</t>
  </si>
  <si>
    <t>Jermaine Kearse</t>
  </si>
  <si>
    <t>Keenan Allen</t>
  </si>
  <si>
    <t>Stefon Diggs</t>
  </si>
  <si>
    <t>Darren Sproles*</t>
  </si>
  <si>
    <t>Torrey Smith</t>
  </si>
  <si>
    <t>Rishard Matthews</t>
  </si>
  <si>
    <t>Nate Washington</t>
  </si>
  <si>
    <t>Kenny Britt</t>
  </si>
  <si>
    <t>Steve Smith</t>
  </si>
  <si>
    <t>Dorial Green-Beckham</t>
  </si>
  <si>
    <t>Cole Beasley</t>
  </si>
  <si>
    <t>Seth Roberts</t>
  </si>
  <si>
    <t>Marques Colston</t>
  </si>
  <si>
    <t>Andre Johnson</t>
  </si>
  <si>
    <t>Jamison Crowder</t>
  </si>
  <si>
    <t>Devin Funchess</t>
  </si>
  <si>
    <t>DeSean Jackson</t>
  </si>
  <si>
    <t>Vincent Jackson</t>
  </si>
  <si>
    <t>Corey Brown</t>
  </si>
  <si>
    <t>Malcom Floyd</t>
  </si>
  <si>
    <t>Robert Woods</t>
  </si>
  <si>
    <t>DeVante Parker</t>
  </si>
  <si>
    <t>Jerricho Cotchery</t>
  </si>
  <si>
    <t>Steve Johnson</t>
  </si>
  <si>
    <t>Cecil Shorts</t>
  </si>
  <si>
    <t>Dontrelle Inman</t>
  </si>
  <si>
    <t>Brian Hartline</t>
  </si>
  <si>
    <t>Will Tye</t>
  </si>
  <si>
    <t>Dexter McCluster</t>
  </si>
  <si>
    <t>Kendall Wright</t>
  </si>
  <si>
    <t>Mike Wallace</t>
  </si>
  <si>
    <t>Albert Wilson</t>
  </si>
  <si>
    <t>Davante Adams</t>
  </si>
  <si>
    <t>Dez Bryant</t>
  </si>
  <si>
    <t>Chris Hogan</t>
  </si>
  <si>
    <t>Brandon Coleman</t>
  </si>
  <si>
    <t>Roddy White</t>
  </si>
  <si>
    <t>Lance Moore</t>
  </si>
  <si>
    <t>Brandon LaFell</t>
  </si>
  <si>
    <t>Marquess Wilson</t>
  </si>
  <si>
    <t>Harry Douglas</t>
  </si>
  <si>
    <t>Leonard Hankerson</t>
  </si>
  <si>
    <t>3TM</t>
  </si>
  <si>
    <t>Josh Huff</t>
  </si>
  <si>
    <t>Denard Robinson</t>
  </si>
  <si>
    <t>Quinton Patton</t>
  </si>
  <si>
    <t>Riley Cooper</t>
  </si>
  <si>
    <t>Darrius Heyward-Bey</t>
  </si>
  <si>
    <t>Andre Holmes</t>
  </si>
  <si>
    <t>Chris Givens</t>
  </si>
  <si>
    <t>Bryan Walters</t>
  </si>
  <si>
    <t>Michael Thomas</t>
  </si>
  <si>
    <t>Doug Baldwin*</t>
  </si>
  <si>
    <t>Terrelle Pryor</t>
  </si>
  <si>
    <t>Tyreek Hill*+</t>
  </si>
  <si>
    <t>Demaryius Thomas*</t>
  </si>
  <si>
    <t>Kelvin Benjamin</t>
  </si>
  <si>
    <t>Dez Bryant*</t>
  </si>
  <si>
    <t>Emmanuel Sanders*</t>
  </si>
  <si>
    <t>Adam Thielen</t>
  </si>
  <si>
    <t>DeAndre Hopkins</t>
  </si>
  <si>
    <t>Marqise Lee</t>
  </si>
  <si>
    <t>JJ Nelson</t>
  </si>
  <si>
    <t>Brandon Marshall</t>
  </si>
  <si>
    <t>Jeremy Kerley</t>
  </si>
  <si>
    <t>Will Fuller</t>
  </si>
  <si>
    <t>Brian Quick</t>
  </si>
  <si>
    <t>Tyler Boyd</t>
  </si>
  <si>
    <t>Breshad Perriman</t>
  </si>
  <si>
    <t>Phillip Dorsett</t>
  </si>
  <si>
    <t>Tajae Sharpe</t>
  </si>
  <si>
    <t>Victor Cruz</t>
  </si>
  <si>
    <t>Cordarrelle Patterson*+</t>
  </si>
  <si>
    <t>Corey Coleman</t>
  </si>
  <si>
    <t>Sammie Coates</t>
  </si>
  <si>
    <t>Andrew Hawkins</t>
  </si>
  <si>
    <t>Eddie Royal</t>
  </si>
  <si>
    <t>Russell Shepard</t>
  </si>
  <si>
    <t>Aldrick Robinson</t>
  </si>
  <si>
    <t>Tyreek Hill*</t>
  </si>
  <si>
    <t>Michael Thomas*</t>
  </si>
  <si>
    <t>Davante Adams*</t>
  </si>
  <si>
    <t>JuJu Smith-Schuster</t>
  </si>
  <si>
    <t>Cooper Kupp</t>
  </si>
  <si>
    <t>Amari Cooper</t>
  </si>
  <si>
    <t>Paul Richardson</t>
  </si>
  <si>
    <t>Josh Doctson</t>
  </si>
  <si>
    <t>Ryan Grant</t>
  </si>
  <si>
    <t>Jaron Brown</t>
  </si>
  <si>
    <t>Deonte Thompson</t>
  </si>
  <si>
    <t>Roger Lewis</t>
  </si>
  <si>
    <t>Brice Butler</t>
  </si>
  <si>
    <t>T.J. Jones</t>
  </si>
  <si>
    <t>Josh Bellamy</t>
  </si>
  <si>
    <t>Cody Latimer</t>
  </si>
  <si>
    <t>Tavarres King</t>
  </si>
  <si>
    <t>Chris Moore</t>
  </si>
  <si>
    <t>Josh Gordon</t>
  </si>
  <si>
    <t>Antonio Brown*</t>
  </si>
  <si>
    <t>T.Y. Hilton</t>
  </si>
  <si>
    <t>Mike Williams</t>
  </si>
  <si>
    <t>Larry Fitzgerald</t>
  </si>
  <si>
    <t>Courtland Sutton</t>
  </si>
  <si>
    <t>Christian Kirk</t>
  </si>
  <si>
    <t>Tre'Quan Smith</t>
  </si>
  <si>
    <t>Marquez Valdes-Scantling</t>
  </si>
  <si>
    <t>Robert Foster</t>
  </si>
  <si>
    <t>Josh Reynolds</t>
  </si>
  <si>
    <t>Michael Gallup</t>
  </si>
  <si>
    <t>John Ross</t>
  </si>
  <si>
    <t>Demarcus Robinson</t>
  </si>
  <si>
    <t>Jakeem Grant</t>
  </si>
  <si>
    <t>x^5</t>
  </si>
  <si>
    <t>x^4</t>
  </si>
  <si>
    <t>Devonta Freeman*</t>
  </si>
  <si>
    <t>Adrian Peterson*+</t>
  </si>
  <si>
    <t>Doug Martin*+</t>
  </si>
  <si>
    <t>DeAngelo Williams</t>
  </si>
  <si>
    <t>Todd Gurley*</t>
  </si>
  <si>
    <t>Lamar Miller</t>
  </si>
  <si>
    <t>Matt Forte</t>
  </si>
  <si>
    <t>Chris Ivory*</t>
  </si>
  <si>
    <t>Latavius Murray*</t>
  </si>
  <si>
    <t>Danny Woodhead</t>
  </si>
  <si>
    <t>Jeremy Hill</t>
  </si>
  <si>
    <t>Darren McFadden</t>
  </si>
  <si>
    <t>Jonathan Stewart*</t>
  </si>
  <si>
    <t>LeSean McCoy*</t>
  </si>
  <si>
    <t>DeMarco Murray</t>
  </si>
  <si>
    <t>Ronnie Hillman</t>
  </si>
  <si>
    <t>Rashad Jennings</t>
  </si>
  <si>
    <t>Giovani Bernard</t>
  </si>
  <si>
    <t>Charles Sims</t>
  </si>
  <si>
    <t>Jeremy Langford</t>
  </si>
  <si>
    <t>James Starks</t>
  </si>
  <si>
    <t>Eddie Lacy</t>
  </si>
  <si>
    <t>Thomas Rawls</t>
  </si>
  <si>
    <t>Isaiah Crowell</t>
  </si>
  <si>
    <t>C.J. Anderson</t>
  </si>
  <si>
    <t>Charcandrick West</t>
  </si>
  <si>
    <t>Karlos Williams</t>
  </si>
  <si>
    <t>Ryan Mathews</t>
  </si>
  <si>
    <t>Chris Johnson</t>
  </si>
  <si>
    <t>Shane Vereen</t>
  </si>
  <si>
    <t>Theo Riddick</t>
  </si>
  <si>
    <t>Alfred Blue</t>
  </si>
  <si>
    <t>Matt Jones</t>
  </si>
  <si>
    <t>Justin Forsett</t>
  </si>
  <si>
    <t>Antonio Andrews</t>
  </si>
  <si>
    <t>Le'Veon Bell</t>
  </si>
  <si>
    <t>Joique Bell</t>
  </si>
  <si>
    <t>James White</t>
  </si>
  <si>
    <t>Jamaal Charles</t>
  </si>
  <si>
    <t>Spencer Ware</t>
  </si>
  <si>
    <t>Melvin Gordon</t>
  </si>
  <si>
    <t>Tim Hightower</t>
  </si>
  <si>
    <t>Marshawn Lynch</t>
  </si>
  <si>
    <t>Mike Tolbert*+</t>
  </si>
  <si>
    <t>Joseph Randle</t>
  </si>
  <si>
    <t>Jonathan Grimes</t>
  </si>
  <si>
    <t>Jerick McKinnon</t>
  </si>
  <si>
    <t>Andre Ellington</t>
  </si>
  <si>
    <t>Kyle Juszczyk</t>
  </si>
  <si>
    <t>Chris Polk</t>
  </si>
  <si>
    <t>Arian Foster</t>
  </si>
  <si>
    <t>Khiry Robinson</t>
  </si>
  <si>
    <t>Shaun Draughn</t>
  </si>
  <si>
    <t>Marcel Reece</t>
  </si>
  <si>
    <t>C.J. Spiller</t>
  </si>
  <si>
    <t>Fred Jackson</t>
  </si>
  <si>
    <t>Bishop Sankey</t>
  </si>
  <si>
    <t>Benny Cunningham</t>
  </si>
  <si>
    <t>Donald Brown</t>
  </si>
  <si>
    <t>Ka'Deem Carey</t>
  </si>
  <si>
    <t>Tre Mason</t>
  </si>
  <si>
    <t>Andre Williams</t>
  </si>
  <si>
    <t>Ahmad Bradshaw</t>
  </si>
  <si>
    <t>Cameron Artis-Payne</t>
  </si>
  <si>
    <t>Zach Line</t>
  </si>
  <si>
    <t>Travaris Cadet</t>
  </si>
  <si>
    <t>Lance Dunbar</t>
  </si>
  <si>
    <t>DuJuan Harris</t>
  </si>
  <si>
    <t>Christine Michael</t>
  </si>
  <si>
    <t>Jonas Gray</t>
  </si>
  <si>
    <t>Jamize Olawale</t>
  </si>
  <si>
    <t>Matt Asiata</t>
  </si>
  <si>
    <t>Orleans Darkwa</t>
  </si>
  <si>
    <t>Patrick DiMarco*</t>
  </si>
  <si>
    <t>Terron Ward</t>
  </si>
  <si>
    <t>Fozzy Whittaker</t>
  </si>
  <si>
    <t>Taiwan Jones</t>
  </si>
  <si>
    <t>Branden Oliver</t>
  </si>
  <si>
    <t>Bruce Miller</t>
  </si>
  <si>
    <t>Zac Stacy</t>
  </si>
  <si>
    <t>Terrance West</t>
  </si>
  <si>
    <t>David Johnson*+</t>
  </si>
  <si>
    <t>Ezekiel Elliott*+</t>
  </si>
  <si>
    <t>DeMarco Murray*</t>
  </si>
  <si>
    <t>Le'Veon Bell*</t>
  </si>
  <si>
    <t>Jordan Howard*</t>
  </si>
  <si>
    <t>Jay Ajayi*</t>
  </si>
  <si>
    <t>Latavius Murray</t>
  </si>
  <si>
    <t>Todd Gurley</t>
  </si>
  <si>
    <t>Jonathan Stewart</t>
  </si>
  <si>
    <t>Robert Kelley</t>
  </si>
  <si>
    <t>Zach Zenner</t>
  </si>
  <si>
    <t>Malcolm Mitchell</t>
  </si>
  <si>
    <t>Paul Perkins</t>
  </si>
  <si>
    <t>C.J. Prosise</t>
  </si>
  <si>
    <t>John Kuhn</t>
  </si>
  <si>
    <t>Aaron Ripkowski</t>
  </si>
  <si>
    <t>Dwayne Washington</t>
  </si>
  <si>
    <t>Corey Grant</t>
  </si>
  <si>
    <t>Kerwynn Williams</t>
  </si>
  <si>
    <t>Mike Tolbert*</t>
  </si>
  <si>
    <t>Kenneth Farrow</t>
  </si>
  <si>
    <t>Bobby Rainey</t>
  </si>
  <si>
    <t>Reggie Bush</t>
  </si>
  <si>
    <t>Le'Veon Bell*+</t>
  </si>
  <si>
    <t>Kareem Hunt*</t>
  </si>
  <si>
    <t>Mark Ingram*</t>
  </si>
  <si>
    <t>Leonard Fournette</t>
  </si>
  <si>
    <t>Ezekiel Elliott</t>
  </si>
  <si>
    <t>Devonta Freeman</t>
  </si>
  <si>
    <t>Jamaal Williams</t>
  </si>
  <si>
    <t>Joe Mixon</t>
  </si>
  <si>
    <t>Tarik Cohen</t>
  </si>
  <si>
    <t>Samaje Perine</t>
  </si>
  <si>
    <t>Rod Smith</t>
  </si>
  <si>
    <t>J.D. McKissic</t>
  </si>
  <si>
    <t>Mike Davis</t>
  </si>
  <si>
    <t>Mike Tolbert</t>
  </si>
  <si>
    <t>Malcolm Brown</t>
  </si>
  <si>
    <t>Tion Green</t>
  </si>
  <si>
    <t>Elijhaa Penny</t>
  </si>
  <si>
    <t>Tommy Bohanon</t>
  </si>
  <si>
    <t>D.J. Foster</t>
  </si>
  <si>
    <t>Anthony Sherman</t>
  </si>
  <si>
    <t>James Conner</t>
  </si>
  <si>
    <t>Saquon Barkley*</t>
  </si>
  <si>
    <t>Kareem Hunt</t>
  </si>
  <si>
    <t>Phillip Lindsay*</t>
  </si>
  <si>
    <t>Nick Chubb</t>
  </si>
  <si>
    <t>LeSean McCoy</t>
  </si>
  <si>
    <t>Gus Edwards</t>
  </si>
  <si>
    <t>Rashaad Penny</t>
  </si>
  <si>
    <t>Justin Jackson</t>
  </si>
  <si>
    <t>Darren Sproles</t>
  </si>
  <si>
    <t>Trenton Cannon</t>
  </si>
  <si>
    <t>James Develin</t>
  </si>
  <si>
    <t>Andy Janovich</t>
  </si>
  <si>
    <t>Anthony Sherman*</t>
  </si>
  <si>
    <t>Taquan Mizzell</t>
  </si>
  <si>
    <t>Alex Armah</t>
  </si>
  <si>
    <t>Ronald Jones</t>
  </si>
  <si>
    <t>Darrel Williams</t>
  </si>
  <si>
    <t>Min Games</t>
  </si>
  <si>
    <t>Formula (Quintic Fit)</t>
  </si>
  <si>
    <t>Cam Newton*+</t>
  </si>
  <si>
    <t>Carson Palmer*</t>
  </si>
  <si>
    <t>Drew Brees</t>
  </si>
  <si>
    <t>Eli Manning*</t>
  </si>
  <si>
    <t>Philip Rivers</t>
  </si>
  <si>
    <t>Jameis Winston*</t>
  </si>
  <si>
    <t>Tyrod Taylor*</t>
  </si>
  <si>
    <t>Derek Carr*</t>
  </si>
  <si>
    <t>Ben Roethlisberger*</t>
  </si>
  <si>
    <t>Jay Cutler</t>
  </si>
  <si>
    <t>Teddy Bridgewater*</t>
  </si>
  <si>
    <t>Brian Hoyer</t>
  </si>
  <si>
    <t>Josh McCown</t>
  </si>
  <si>
    <t>Andrew Luck</t>
  </si>
  <si>
    <t>Blaine Gabbert</t>
  </si>
  <si>
    <t>Colin Kaepernick</t>
  </si>
  <si>
    <t>Peyton Manning</t>
  </si>
  <si>
    <t>Johnny Manziel</t>
  </si>
  <si>
    <t>Matt Hasselbeck</t>
  </si>
  <si>
    <t>Ryan Mallett</t>
  </si>
  <si>
    <t>Matt Cassel</t>
  </si>
  <si>
    <t>Brandon Weeden</t>
  </si>
  <si>
    <t>Zach Mettenberger</t>
  </si>
  <si>
    <t>Tony Romo</t>
  </si>
  <si>
    <t>EJ Manuel</t>
  </si>
  <si>
    <t>Jimmy Clausen</t>
  </si>
  <si>
    <t>Kellen Moore</t>
  </si>
  <si>
    <t>Matt Ryan*+</t>
  </si>
  <si>
    <t>Kirk Cousins*</t>
  </si>
  <si>
    <t>Russell Wilson</t>
  </si>
  <si>
    <t>Andy Dalton*</t>
  </si>
  <si>
    <t>Carson Palmer</t>
  </si>
  <si>
    <t>Alex Smith*</t>
  </si>
  <si>
    <t>Trevor Siemian</t>
  </si>
  <si>
    <t>Matt Barkley</t>
  </si>
  <si>
    <t>Robert Griffin</t>
  </si>
  <si>
    <t>Matt Moore</t>
  </si>
  <si>
    <t>Jared Goff</t>
  </si>
  <si>
    <t>Landry Jones</t>
  </si>
  <si>
    <t>Bryce Petty</t>
  </si>
  <si>
    <t>Jacoby Brissett</t>
  </si>
  <si>
    <t>Tom Brady*+</t>
  </si>
  <si>
    <t>Carson Wentz*</t>
  </si>
  <si>
    <t>Dak Prescott</t>
  </si>
  <si>
    <t>Deshaun Watson</t>
  </si>
  <si>
    <t>Mitchell Trubisky</t>
  </si>
  <si>
    <t>Aaron Rodgers</t>
  </si>
  <si>
    <t>Brett Hundley</t>
  </si>
  <si>
    <t>Tom Savage</t>
  </si>
  <si>
    <t>Drew Stanton</t>
  </si>
  <si>
    <t>Mike Glennon</t>
  </si>
  <si>
    <t>0-19</t>
  </si>
  <si>
    <t>20-29</t>
  </si>
  <si>
    <t>30-39</t>
  </si>
  <si>
    <t>40-49</t>
  </si>
  <si>
    <t>50+</t>
  </si>
  <si>
    <t>Pos</t>
  </si>
  <si>
    <t>FGA</t>
  </si>
  <si>
    <t>FGM</t>
  </si>
  <si>
    <t>FG%</t>
  </si>
  <si>
    <t>XPA</t>
  </si>
  <si>
    <t>XPM</t>
  </si>
  <si>
    <t>XP%</t>
  </si>
  <si>
    <t>Justin Tucker</t>
  </si>
  <si>
    <t>K</t>
  </si>
  <si>
    <t>Robbie Gould</t>
  </si>
  <si>
    <t>Blair Walsh</t>
  </si>
  <si>
    <t>Cairo Santos</t>
  </si>
  <si>
    <t>Graham Gano</t>
  </si>
  <si>
    <t>Stephen Gostkowski*+</t>
  </si>
  <si>
    <t>Brandon McManus</t>
  </si>
  <si>
    <t>Dan Bailey*</t>
  </si>
  <si>
    <t>Chris Boswell</t>
  </si>
  <si>
    <t>Josh Brown*</t>
  </si>
  <si>
    <t>Travis Coons</t>
  </si>
  <si>
    <t>Josh Lambo</t>
  </si>
  <si>
    <t>Chandler Catanzaro</t>
  </si>
  <si>
    <t>Stephen Hauschka</t>
  </si>
  <si>
    <t>Jason Myers</t>
  </si>
  <si>
    <t>Greg Zuerlein</t>
  </si>
  <si>
    <t>Connor Barth</t>
  </si>
  <si>
    <t>Mason Crosby</t>
  </si>
  <si>
    <t>Dustin Hopkins</t>
  </si>
  <si>
    <t>Mike Nugent</t>
  </si>
  <si>
    <t>Phil Dawson</t>
  </si>
  <si>
    <t>Dan Carpenter</t>
  </si>
  <si>
    <t>Adam Vinatieri</t>
  </si>
  <si>
    <t>Sebastian Janikowski</t>
  </si>
  <si>
    <t>Matt Prater</t>
  </si>
  <si>
    <t>Randy Bullock</t>
  </si>
  <si>
    <t>Caleb Sturgis</t>
  </si>
  <si>
    <t>Nick Novak</t>
  </si>
  <si>
    <t>Matt Bryant</t>
  </si>
  <si>
    <t>Justin Tucker*+</t>
  </si>
  <si>
    <t>Matt Bryant*</t>
  </si>
  <si>
    <t>Matt Prater*</t>
  </si>
  <si>
    <t>Wil Lutz</t>
  </si>
  <si>
    <t>Dan Bailey</t>
  </si>
  <si>
    <t>Stephen Gostkowski</t>
  </si>
  <si>
    <t>Roberto Aguayo</t>
  </si>
  <si>
    <t>Nick Folk</t>
  </si>
  <si>
    <t>Cody Parkey</t>
  </si>
  <si>
    <t>Ryan Succop</t>
  </si>
  <si>
    <t>Harrison Butker</t>
  </si>
  <si>
    <t>Greg Zuerlein*+</t>
  </si>
  <si>
    <t>Chris Boswell*</t>
  </si>
  <si>
    <t>Kai Forbath</t>
  </si>
  <si>
    <t>Jake Elliott</t>
  </si>
  <si>
    <t>Graham Gano*</t>
  </si>
  <si>
    <t>Ka'imi Fairbairn</t>
  </si>
  <si>
    <t>Aldrick Rosas</t>
  </si>
  <si>
    <t>Patrick Murray</t>
  </si>
  <si>
    <t>Giorgio Tavecchio</t>
  </si>
  <si>
    <t>Zane Gonzalez</t>
  </si>
  <si>
    <t>Justin Tucker+</t>
  </si>
  <si>
    <t>Brett Maher</t>
  </si>
  <si>
    <t>Jason Myers*</t>
  </si>
  <si>
    <t>Aldrick Rosas*</t>
  </si>
  <si>
    <t>Daniel Carlson</t>
  </si>
  <si>
    <t>Greg Joseph</t>
  </si>
  <si>
    <t>Jason Sanders</t>
  </si>
  <si>
    <t>FG 0-39</t>
  </si>
  <si>
    <t>FG 40-49</t>
  </si>
  <si>
    <t>FG 50+</t>
  </si>
  <si>
    <t>XP Make</t>
  </si>
  <si>
    <t>FG Miss</t>
  </si>
  <si>
    <t>XP Miss</t>
  </si>
  <si>
    <t>FanPt</t>
  </si>
  <si>
    <t>Team</t>
  </si>
  <si>
    <t>Sack</t>
  </si>
  <si>
    <t>FR</t>
  </si>
  <si>
    <t>INT</t>
  </si>
  <si>
    <t>DefTD</t>
  </si>
  <si>
    <t>PA</t>
  </si>
  <si>
    <t>PaYd/G</t>
  </si>
  <si>
    <t>RuYd/G</t>
  </si>
  <si>
    <t>Safety</t>
  </si>
  <si>
    <t>KickTD</t>
  </si>
  <si>
    <t>FPts</t>
  </si>
  <si>
    <t> 18. Arizona Cardinals</t>
  </si>
  <si>
    <t> 32. Oakland Raiders</t>
  </si>
  <si>
    <t>*Pro Football Reference for QB-K</t>
  </si>
  <si>
    <t>*FFToday for Defense</t>
  </si>
  <si>
    <t> 1. Arizona Cardinals</t>
  </si>
  <si>
    <t> 2. Carolina Panthers</t>
  </si>
  <si>
    <t> 3. Kansas City Chiefs</t>
  </si>
  <si>
    <t> 4. Denver Broncos</t>
  </si>
  <si>
    <t> 5. Philadelphia Eagles</t>
  </si>
  <si>
    <t> 6. Pittsburgh Steelers</t>
  </si>
  <si>
    <t> 7. Minnesota Vikings</t>
  </si>
  <si>
    <t> 8. St. Louis Rams</t>
  </si>
  <si>
    <t> 9. Washington Redskins</t>
  </si>
  <si>
    <t> 10. Indianapolis Colts</t>
  </si>
  <si>
    <t> 11. New York Giants</t>
  </si>
  <si>
    <t> 12. Seattle Seahawks</t>
  </si>
  <si>
    <t> 13. Houston Texans</t>
  </si>
  <si>
    <t> 14. New England Patriots</t>
  </si>
  <si>
    <t> 15. Cincinnati Bengals</t>
  </si>
  <si>
    <t> 16. Tampa Bay Buccaneers</t>
  </si>
  <si>
    <t> 17. New York Jets</t>
  </si>
  <si>
    <t> 18. Green Bay Packers</t>
  </si>
  <si>
    <t> 19. Oakland Raiders</t>
  </si>
  <si>
    <t> 20. Jacksonville Jaguars</t>
  </si>
  <si>
    <t> 21. Detroit Lions</t>
  </si>
  <si>
    <t> 22. Buffalo Bills</t>
  </si>
  <si>
    <t> 23. Cleveland Browns</t>
  </si>
  <si>
    <t> 24. Tennessee Titans</t>
  </si>
  <si>
    <t> 25. Miami Dolphins</t>
  </si>
  <si>
    <t> 26. New Orleans Saints</t>
  </si>
  <si>
    <t> 27. Atlanta Falcons</t>
  </si>
  <si>
    <t> 28. Baltimore Ravens</t>
  </si>
  <si>
    <t> 29. San Diego Chargers</t>
  </si>
  <si>
    <t> 30. Chicago Bears</t>
  </si>
  <si>
    <t> 31. Dallas Cowboys</t>
  </si>
  <si>
    <t> 32. San Francisco 49ers</t>
  </si>
  <si>
    <t> 1. Kansas City Chiefs</t>
  </si>
  <si>
    <t> 2. Minnesota Vikings</t>
  </si>
  <si>
    <t> 3. Arizona Cardinals</t>
  </si>
  <si>
    <t> 4. San Diego Chargers</t>
  </si>
  <si>
    <t> 5. Carolina Panthers</t>
  </si>
  <si>
    <t> 6. Tampa Bay Buccaneers</t>
  </si>
  <si>
    <t> 7. Denver Broncos</t>
  </si>
  <si>
    <t> 8. Philadelphia Eagles</t>
  </si>
  <si>
    <t> 9. Atlanta Falcons</t>
  </si>
  <si>
    <t> 10. New York Giants</t>
  </si>
  <si>
    <t> 11. Miami Dolphins</t>
  </si>
  <si>
    <t> 12. Baltimore Ravens</t>
  </si>
  <si>
    <t> 13. Buffalo Bills</t>
  </si>
  <si>
    <t> 14. Pittsburgh Steelers</t>
  </si>
  <si>
    <t> 15. Green Bay Packers</t>
  </si>
  <si>
    <t> 16. Oakland Raiders</t>
  </si>
  <si>
    <t> 17. Seattle Seahawks</t>
  </si>
  <si>
    <t> 18. New England Patriots</t>
  </si>
  <si>
    <t> 19. Washington Redskins</t>
  </si>
  <si>
    <t> 20. Houston Texans</t>
  </si>
  <si>
    <t> 21. Indianapolis Colts</t>
  </si>
  <si>
    <t> 22. Chicago Bears</t>
  </si>
  <si>
    <t> 23. San Francisco 49ers</t>
  </si>
  <si>
    <t> 25. Detroit Lions</t>
  </si>
  <si>
    <t> 26. Los Angeles Rams</t>
  </si>
  <si>
    <t> 27. Cincinnati Bengals</t>
  </si>
  <si>
    <t> 28. Dallas Cowboys</t>
  </si>
  <si>
    <t> 29. New Orleans Saints</t>
  </si>
  <si>
    <t> 30. Jacksonville Jaguars</t>
  </si>
  <si>
    <t> 31. Cleveland Browns</t>
  </si>
  <si>
    <t> 32. New York Jets</t>
  </si>
  <si>
    <t> 1. Jacksonville Jaguars</t>
  </si>
  <si>
    <t> 2. Baltimore Ravens</t>
  </si>
  <si>
    <t> 3. Detroit Lions</t>
  </si>
  <si>
    <t> 4. Los Angeles Rams</t>
  </si>
  <si>
    <t> 6. Seattle Seahawks</t>
  </si>
  <si>
    <t> 7. Los Angeles Chargers</t>
  </si>
  <si>
    <t> 8. New Orleans Saints</t>
  </si>
  <si>
    <t> 9. Chicago Bears</t>
  </si>
  <si>
    <t> 10. Carolina Panthers</t>
  </si>
  <si>
    <t> 11. Pittsburgh Steelers</t>
  </si>
  <si>
    <t> 12. Kansas City Chiefs</t>
  </si>
  <si>
    <t> 13. Washington Redskins</t>
  </si>
  <si>
    <t> 14. Tampa Bay Buccaneers</t>
  </si>
  <si>
    <t> 15. Buffalo Bills</t>
  </si>
  <si>
    <t> 16. Green Bay Packers</t>
  </si>
  <si>
    <t> 17. Dallas Cowboys</t>
  </si>
  <si>
    <t> 19. Houston Texans</t>
  </si>
  <si>
    <t> 20. Tennessee Titans</t>
  </si>
  <si>
    <t> 21. Denver Broncos</t>
  </si>
  <si>
    <t> 22. New England Patriots</t>
  </si>
  <si>
    <t> 23. Cincinnati Bengals</t>
  </si>
  <si>
    <t> 24. Miami Dolphins</t>
  </si>
  <si>
    <t> 25. Atlanta Falcons</t>
  </si>
  <si>
    <t> 26. Minnesota Vikings</t>
  </si>
  <si>
    <t> 27. New York Giants</t>
  </si>
  <si>
    <t> 28. Indianapolis Colts</t>
  </si>
  <si>
    <t> 29. San Francisco 49ers</t>
  </si>
  <si>
    <t> 30. New York Jets</t>
  </si>
  <si>
    <t>Weighted FPts</t>
  </si>
  <si>
    <t>Lamar Jackson*</t>
  </si>
  <si>
    <t>Patrick Mahomes*</t>
  </si>
  <si>
    <t>Kyler Murray</t>
  </si>
  <si>
    <t>Tom Brady</t>
  </si>
  <si>
    <t>Gardner Minshew</t>
  </si>
  <si>
    <t>Daniel Jones</t>
  </si>
  <si>
    <t>Kyle Allen</t>
  </si>
  <si>
    <t>Mason Rudolph</t>
  </si>
  <si>
    <t>Teddy Bridgewater</t>
  </si>
  <si>
    <t>Dwayne Haskins</t>
  </si>
  <si>
    <t>Drew Lock</t>
  </si>
  <si>
    <t>David Blough</t>
  </si>
  <si>
    <t>Devlin Hodges</t>
  </si>
  <si>
    <t>Matt Schaub</t>
  </si>
  <si>
    <t>Brandon Allen</t>
  </si>
  <si>
    <t>Ryan Finley</t>
  </si>
  <si>
    <t>Luke Falk</t>
  </si>
  <si>
    <t>Colt McCoy</t>
  </si>
  <si>
    <t>Will Grier</t>
  </si>
  <si>
    <t>Sean Mannion</t>
  </si>
  <si>
    <t>Jarrett Stidham</t>
  </si>
  <si>
    <t>Christian McCaffrey*</t>
  </si>
  <si>
    <t>Derrick Henry*</t>
  </si>
  <si>
    <t>Dalvin Cook*</t>
  </si>
  <si>
    <t>Nick Chubb*</t>
  </si>
  <si>
    <t>Saquon Barkley</t>
  </si>
  <si>
    <t>Josh Jacobs</t>
  </si>
  <si>
    <t>Miles Sanders</t>
  </si>
  <si>
    <t>Alvin Kamara</t>
  </si>
  <si>
    <t>Phillip Lindsay</t>
  </si>
  <si>
    <t>David Montgomery</t>
  </si>
  <si>
    <t>Devin Singletary</t>
  </si>
  <si>
    <t>Tony Pollard</t>
  </si>
  <si>
    <t>Boston Scott</t>
  </si>
  <si>
    <t>Alexander Mattison</t>
  </si>
  <si>
    <t>Benny Snell</t>
  </si>
  <si>
    <t>Derrius Guice</t>
  </si>
  <si>
    <t>Mike Boone</t>
  </si>
  <si>
    <t>Patrick Laird</t>
  </si>
  <si>
    <t>Justice Hill</t>
  </si>
  <si>
    <t>Bo Scarbrough</t>
  </si>
  <si>
    <t>Dare Ogunbowale</t>
  </si>
  <si>
    <t>Ryquell Armstead</t>
  </si>
  <si>
    <t>Ty Johnson</t>
  </si>
  <si>
    <t>Jonathan Williams</t>
  </si>
  <si>
    <t>Qadree Ollison</t>
  </si>
  <si>
    <t>Mark Walton</t>
  </si>
  <si>
    <t>Dontrell Hilliard</t>
  </si>
  <si>
    <t>Myles Gaskin</t>
  </si>
  <si>
    <t>Reggie Bonnafon</t>
  </si>
  <si>
    <t>Darwin Thompson</t>
  </si>
  <si>
    <t>C.J. Ham</t>
  </si>
  <si>
    <t>Darrell Henderson</t>
  </si>
  <si>
    <t>Travis Homer</t>
  </si>
  <si>
    <t>Andrew Beck</t>
  </si>
  <si>
    <t>Trey Edmunds</t>
  </si>
  <si>
    <t>Wes Hills</t>
  </si>
  <si>
    <t>Chris Godwin*</t>
  </si>
  <si>
    <t>A.J. Brown</t>
  </si>
  <si>
    <t>DJ Chark</t>
  </si>
  <si>
    <t>Terry McLaurin</t>
  </si>
  <si>
    <t>Deebo Samuel</t>
  </si>
  <si>
    <t>D.K. Metcalf</t>
  </si>
  <si>
    <t>Darius Slayton</t>
  </si>
  <si>
    <t>Diontae Johnson</t>
  </si>
  <si>
    <t>Marquise Brown</t>
  </si>
  <si>
    <t>Mecole Hardman*</t>
  </si>
  <si>
    <t>Zach Pascal</t>
  </si>
  <si>
    <t>James Washington</t>
  </si>
  <si>
    <t>Hunter Renfrow</t>
  </si>
  <si>
    <t>Steven Sims</t>
  </si>
  <si>
    <t>Allen Lazard</t>
  </si>
  <si>
    <t>Auden Tate</t>
  </si>
  <si>
    <t>Preston Williams</t>
  </si>
  <si>
    <t>Alex Erickson</t>
  </si>
  <si>
    <t>Russell Gage</t>
  </si>
  <si>
    <t>Olabisi Johnson</t>
  </si>
  <si>
    <t>Damiere Byrd</t>
  </si>
  <si>
    <t>Marcus Johnson</t>
  </si>
  <si>
    <t>Miles Boykin</t>
  </si>
  <si>
    <t>Kelvin Harmon</t>
  </si>
  <si>
    <t>DaeSean Hamilton</t>
  </si>
  <si>
    <t>Isaiah McKenzie</t>
  </si>
  <si>
    <t>Mark Andrews*</t>
  </si>
  <si>
    <t>Darren Waller</t>
  </si>
  <si>
    <t>Tyler Higbee</t>
  </si>
  <si>
    <t>Mike Gesicki</t>
  </si>
  <si>
    <t>Noah Fant</t>
  </si>
  <si>
    <t>Jonnu Smith</t>
  </si>
  <si>
    <t>Jordan Akins</t>
  </si>
  <si>
    <t>Jacob Hollister</t>
  </si>
  <si>
    <t>Dawson Knox</t>
  </si>
  <si>
    <t>Will Dissly</t>
  </si>
  <si>
    <t>T.J. Hockenson</t>
  </si>
  <si>
    <t>Hayden Hurst</t>
  </si>
  <si>
    <t>Foster Moreau</t>
  </si>
  <si>
    <t>Wil Lutz*</t>
  </si>
  <si>
    <t>Matt Gay</t>
  </si>
  <si>
    <t>Joey Slye</t>
  </si>
  <si>
    <t>Austin Seibert</t>
  </si>
  <si>
    <t>Justin Tucker*</t>
  </si>
  <si>
    <t>Eddy Pineiro</t>
  </si>
  <si>
    <t>Sam Ficken</t>
  </si>
  <si>
    <t>Younghoe Koo</t>
  </si>
  <si>
    <t>Chase McLaughlin</t>
  </si>
  <si>
    <t>1. Pittsburgh Steelers</t>
  </si>
  <si>
    <t> 2. New England Patriots</t>
  </si>
  <si>
    <t> 3. Tampa Bay Buccaneers</t>
  </si>
  <si>
    <t> 4. San Francisco 49ers</t>
  </si>
  <si>
    <t> 5. Minnesota Vikings</t>
  </si>
  <si>
    <t> 6. Los Angeles Rams</t>
  </si>
  <si>
    <t> 7. New Orleans Saints</t>
  </si>
  <si>
    <t> 8. Baltimore Ravens</t>
  </si>
  <si>
    <t> 9. Kansas City Chiefs</t>
  </si>
  <si>
    <t> 10. Seattle Seahawks</t>
  </si>
  <si>
    <t> 11. Indianapolis Colts</t>
  </si>
  <si>
    <t> 12. Tennessee Titans</t>
  </si>
  <si>
    <t> 13. Carolina Panthers</t>
  </si>
  <si>
    <t> 14. Philadelphia Eagles</t>
  </si>
  <si>
    <t> 15. New York Jets</t>
  </si>
  <si>
    <t> 16. Buffalo Bills</t>
  </si>
  <si>
    <t> 17. Jacksonville Jaguars</t>
  </si>
  <si>
    <t> 18. Washington Redskins</t>
  </si>
  <si>
    <t> 19. Green Bay Packers</t>
  </si>
  <si>
    <t> 21. Atlanta Falcons</t>
  </si>
  <si>
    <t> 22. Cleveland Browns</t>
  </si>
  <si>
    <t> 23. Chicago Bears</t>
  </si>
  <si>
    <t> 24. Detroit Lions</t>
  </si>
  <si>
    <t> 25. New York Giants</t>
  </si>
  <si>
    <t> 26. Denver Broncos</t>
  </si>
  <si>
    <t> 27. Dallas Cowboys</t>
  </si>
  <si>
    <t> 28. Arizona Cardinals</t>
  </si>
  <si>
    <t> 29. Oakland Raiders</t>
  </si>
  <si>
    <t> 30. Cincinnati Bengals</t>
  </si>
  <si>
    <t> 31. Miami Dolphins</t>
  </si>
  <si>
    <t> 32. 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</si>
</sst>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88"/>
        <bgColor indexed="64"/>
      </patternFill>
    </fill>
  </fills>
  <borders count="66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AAAAAA"/>
      </left>
      <right/>
      <top style="medium">
        <color rgb="FF747678"/>
      </top>
      <bottom style="medium">
        <color rgb="FF74767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/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747678"/>
      </bottom>
      <diagonal/>
    </border>
    <border>
      <left/>
      <right/>
      <top style="medium">
        <color rgb="FFDDDDDD"/>
      </top>
      <bottom style="dotted">
        <color rgb="FFDDDDDD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Font="1"/>
    <xf numFmtId="0" fontId="1" fillId="2" borderId="4" xfId="1" applyFont="1" applyFill="1" applyBorder="1" applyAlignment="1">
      <alignment horizontal="left" vertical="center"/>
    </xf>
    <xf numFmtId="0" fontId="1" fillId="2" borderId="7" xfId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1" fillId="0" borderId="4" xfId="1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1" fillId="0" borderId="7" xfId="1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right" vertical="center"/>
    </xf>
    <xf numFmtId="0" fontId="0" fillId="0" borderId="8" xfId="0" applyFont="1" applyFill="1" applyBorder="1"/>
    <xf numFmtId="0" fontId="0" fillId="0" borderId="0" xfId="0" applyFont="1" applyFill="1"/>
    <xf numFmtId="0" fontId="0" fillId="0" borderId="0" xfId="0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2" fontId="0" fillId="0" borderId="0" xfId="0" applyNumberFormat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0" borderId="41" xfId="0" applyFont="1" applyFill="1" applyBorder="1" applyAlignment="1">
      <alignment horizontal="right" vertical="center"/>
    </xf>
    <xf numFmtId="0" fontId="0" fillId="0" borderId="25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3" fillId="0" borderId="41" xfId="0" applyFont="1" applyFill="1" applyBorder="1" applyAlignment="1">
      <alignment horizontal="right" vertical="center"/>
    </xf>
    <xf numFmtId="0" fontId="3" fillId="0" borderId="25" xfId="0" applyFont="1" applyFill="1" applyBorder="1" applyAlignment="1">
      <alignment horizontal="right" vertical="center"/>
    </xf>
    <xf numFmtId="0" fontId="3" fillId="0" borderId="43" xfId="0" applyFont="1" applyFill="1" applyBorder="1" applyAlignment="1">
      <alignment horizontal="right" vertical="center"/>
    </xf>
    <xf numFmtId="0" fontId="3" fillId="0" borderId="42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0" fillId="0" borderId="44" xfId="0" applyFont="1" applyFill="1" applyBorder="1" applyAlignment="1">
      <alignment horizontal="right" vertical="center"/>
    </xf>
    <xf numFmtId="0" fontId="0" fillId="0" borderId="45" xfId="0" applyFont="1" applyFill="1" applyBorder="1" applyAlignment="1">
      <alignment horizontal="right" vertical="center"/>
    </xf>
    <xf numFmtId="0" fontId="0" fillId="0" borderId="46" xfId="0" applyFont="1" applyFill="1" applyBorder="1" applyAlignment="1">
      <alignment horizontal="right" vertical="center"/>
    </xf>
    <xf numFmtId="0" fontId="3" fillId="0" borderId="45" xfId="0" applyFont="1" applyFill="1" applyBorder="1" applyAlignment="1">
      <alignment horizontal="right" vertical="center"/>
    </xf>
    <xf numFmtId="0" fontId="3" fillId="0" borderId="47" xfId="0" applyFont="1" applyFill="1" applyBorder="1" applyAlignment="1">
      <alignment horizontal="right" vertical="center"/>
    </xf>
    <xf numFmtId="0" fontId="3" fillId="0" borderId="46" xfId="0" applyFont="1" applyFill="1" applyBorder="1" applyAlignment="1">
      <alignment horizontal="right" vertical="center"/>
    </xf>
    <xf numFmtId="0" fontId="3" fillId="0" borderId="44" xfId="0" applyFont="1" applyFill="1" applyBorder="1" applyAlignment="1">
      <alignment horizontal="right" vertical="center"/>
    </xf>
    <xf numFmtId="0" fontId="0" fillId="0" borderId="24" xfId="0" applyFont="1" applyFill="1" applyBorder="1" applyAlignment="1">
      <alignment horizontal="right" vertical="center"/>
    </xf>
    <xf numFmtId="0" fontId="3" fillId="0" borderId="26" xfId="0" applyFont="1" applyFill="1" applyBorder="1" applyAlignment="1">
      <alignment horizontal="right" vertical="center"/>
    </xf>
    <xf numFmtId="0" fontId="3" fillId="0" borderId="24" xfId="0" applyFont="1" applyFill="1" applyBorder="1" applyAlignment="1">
      <alignment horizontal="right" vertical="center"/>
    </xf>
    <xf numFmtId="0" fontId="3" fillId="0" borderId="48" xfId="0" applyFon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ont="1"/>
    <xf numFmtId="0" fontId="0" fillId="0" borderId="30" xfId="0" applyFont="1" applyBorder="1"/>
    <xf numFmtId="0" fontId="0" fillId="5" borderId="34" xfId="0" applyFont="1" applyFill="1" applyBorder="1" applyAlignment="1">
      <alignment horizontal="center"/>
    </xf>
    <xf numFmtId="0" fontId="0" fillId="5" borderId="23" xfId="0" applyFont="1" applyFill="1" applyBorder="1" applyAlignment="1">
      <alignment horizontal="center"/>
    </xf>
    <xf numFmtId="0" fontId="0" fillId="5" borderId="37" xfId="0" applyFont="1" applyFill="1" applyBorder="1" applyAlignment="1">
      <alignment horizontal="center"/>
    </xf>
    <xf numFmtId="0" fontId="0" fillId="0" borderId="35" xfId="0" applyFont="1" applyBorder="1"/>
    <xf numFmtId="0" fontId="0" fillId="0" borderId="50" xfId="0" applyFont="1" applyBorder="1"/>
    <xf numFmtId="0" fontId="0" fillId="0" borderId="38" xfId="0" applyFont="1" applyBorder="1"/>
    <xf numFmtId="0" fontId="0" fillId="0" borderId="34" xfId="0" applyFont="1" applyBorder="1"/>
    <xf numFmtId="2" fontId="0" fillId="0" borderId="37" xfId="0" applyNumberFormat="1" applyFont="1" applyBorder="1"/>
    <xf numFmtId="2" fontId="0" fillId="0" borderId="38" xfId="0" applyNumberFormat="1" applyFont="1" applyBorder="1"/>
    <xf numFmtId="0" fontId="0" fillId="2" borderId="8" xfId="0" applyFont="1" applyFill="1" applyBorder="1"/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1" fontId="3" fillId="2" borderId="4" xfId="0" applyNumberFormat="1" applyFont="1" applyFill="1" applyBorder="1" applyAlignment="1">
      <alignment horizontal="right" vertical="center"/>
    </xf>
    <xf numFmtId="0" fontId="0" fillId="0" borderId="29" xfId="0" applyFont="1" applyBorder="1"/>
    <xf numFmtId="0" fontId="0" fillId="0" borderId="0" xfId="0" applyFont="1" applyBorder="1"/>
    <xf numFmtId="0" fontId="3" fillId="2" borderId="7" xfId="0" applyFont="1" applyFill="1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6" borderId="51" xfId="0" applyFill="1" applyBorder="1" applyAlignment="1">
      <alignment horizontal="center"/>
    </xf>
    <xf numFmtId="0" fontId="1" fillId="2" borderId="2" xfId="1" applyFont="1" applyFill="1" applyBorder="1" applyAlignment="1">
      <alignment horizontal="left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53" xfId="0" applyFont="1" applyFill="1" applyBorder="1" applyAlignment="1">
      <alignment horizontal="center" vertical="center"/>
    </xf>
    <xf numFmtId="0" fontId="2" fillId="4" borderId="5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10" fontId="3" fillId="2" borderId="2" xfId="0" applyNumberFormat="1" applyFont="1" applyFill="1" applyBorder="1" applyAlignment="1">
      <alignment horizontal="right" vertical="center"/>
    </xf>
    <xf numFmtId="10" fontId="3" fillId="2" borderId="4" xfId="0" applyNumberFormat="1" applyFont="1" applyFill="1" applyBorder="1" applyAlignment="1">
      <alignment horizontal="right" vertical="center"/>
    </xf>
    <xf numFmtId="10" fontId="3" fillId="2" borderId="7" xfId="0" applyNumberFormat="1" applyFont="1" applyFill="1" applyBorder="1" applyAlignment="1">
      <alignment horizontal="right" vertical="center"/>
    </xf>
    <xf numFmtId="0" fontId="0" fillId="5" borderId="56" xfId="0" applyFill="1" applyBorder="1" applyAlignment="1">
      <alignment horizontal="center"/>
    </xf>
    <xf numFmtId="0" fontId="0" fillId="2" borderId="55" xfId="0" applyFont="1" applyFill="1" applyBorder="1"/>
    <xf numFmtId="0" fontId="3" fillId="2" borderId="57" xfId="0" applyFont="1" applyFill="1" applyBorder="1" applyAlignment="1">
      <alignment horizontal="right" vertical="center"/>
    </xf>
    <xf numFmtId="0" fontId="2" fillId="0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right" vertical="center"/>
    </xf>
    <xf numFmtId="0" fontId="2" fillId="3" borderId="32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9" borderId="0" xfId="0" applyFont="1" applyFill="1"/>
    <xf numFmtId="0" fontId="1" fillId="2" borderId="0" xfId="1" applyFont="1" applyFill="1" applyAlignment="1">
      <alignment horizontal="left" vertical="center" wrapText="1"/>
    </xf>
    <xf numFmtId="0" fontId="1" fillId="8" borderId="0" xfId="1" applyFont="1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1" fillId="10" borderId="7" xfId="1" applyFont="1" applyFill="1" applyBorder="1" applyAlignment="1">
      <alignment horizontal="left" vertical="center"/>
    </xf>
    <xf numFmtId="0" fontId="3" fillId="2" borderId="63" xfId="0" applyFont="1" applyFill="1" applyBorder="1" applyAlignment="1">
      <alignment horizontal="right" vertical="center"/>
    </xf>
    <xf numFmtId="0" fontId="3" fillId="10" borderId="6" xfId="0" applyFont="1" applyFill="1" applyBorder="1" applyAlignment="1">
      <alignment horizontal="right" vertical="center"/>
    </xf>
    <xf numFmtId="0" fontId="3" fillId="10" borderId="7" xfId="0" applyFont="1" applyFill="1" applyBorder="1" applyAlignment="1">
      <alignment horizontal="right" vertical="center"/>
    </xf>
    <xf numFmtId="0" fontId="0" fillId="2" borderId="64" xfId="0" applyFont="1" applyFill="1" applyBorder="1"/>
    <xf numFmtId="0" fontId="0" fillId="2" borderId="65" xfId="0" applyFont="1" applyFill="1" applyBorder="1"/>
    <xf numFmtId="0" fontId="5" fillId="2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6" borderId="61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6" borderId="32" xfId="0" applyFont="1" applyFill="1" applyBorder="1" applyAlignment="1">
      <alignment horizontal="center"/>
    </xf>
    <xf numFmtId="0" fontId="0" fillId="6" borderId="49" xfId="0" applyFont="1" applyFill="1" applyBorder="1" applyAlignment="1">
      <alignment horizontal="center"/>
    </xf>
    <xf numFmtId="0" fontId="0" fillId="6" borderId="3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fftoday.com/stats/playerstats.php?Season=2015&amp;GameWeek=&amp;PosID=99&amp;LeagueID=26955&amp;order_by=Sack&amp;sort_order=DESC" TargetMode="External"/><Relationship Id="rId13" Type="http://schemas.openxmlformats.org/officeDocument/2006/relationships/hyperlink" Target="https://fftoday.com/stats/playerstats.php?Season=2015&amp;GameWeek=&amp;PosID=99&amp;LeagueID=26955&amp;order_by=DEFTD&amp;sort_order=ASC" TargetMode="External"/><Relationship Id="rId18" Type="http://schemas.openxmlformats.org/officeDocument/2006/relationships/hyperlink" Target="https://fftoday.com/stats/playerstats.php?Season=2015&amp;GameWeek=&amp;PosID=99&amp;LeagueID=26955&amp;order_by=DefPaYd&amp;sort_order=DESC" TargetMode="External"/><Relationship Id="rId26" Type="http://schemas.openxmlformats.org/officeDocument/2006/relationships/hyperlink" Target="https://fftoday.com/stats/playerstats.php?Season=2015&amp;GameWeek=&amp;PosID=99&amp;LeagueID=26955&amp;order_by=FFPts&amp;sort_order=DESC" TargetMode="External"/><Relationship Id="rId3" Type="http://schemas.openxmlformats.org/officeDocument/2006/relationships/hyperlink" Target="https://fftoday.com/stats/playerstats.php?Season=2015&amp;GameWeek=&amp;PosID=99&amp;LeagueID=26955&amp;order_by=City&amp;sort_order=DESC" TargetMode="External"/><Relationship Id="rId21" Type="http://schemas.openxmlformats.org/officeDocument/2006/relationships/hyperlink" Target="https://fftoday.com/stats/playerstats.php?Season=2015&amp;GameWeek=&amp;PosID=99&amp;LeagueID=26955&amp;order_by=Safety&amp;sort_order=ASC" TargetMode="External"/><Relationship Id="rId7" Type="http://schemas.openxmlformats.org/officeDocument/2006/relationships/hyperlink" Target="https://fftoday.com/stats/playerstats.php?Season=2015&amp;GameWeek=&amp;PosID=99&amp;LeagueID=26955&amp;order_by=Sack&amp;sort_order=ASC" TargetMode="External"/><Relationship Id="rId12" Type="http://schemas.openxmlformats.org/officeDocument/2006/relationships/hyperlink" Target="https://fftoday.com/stats/playerstats.php?Season=2015&amp;GameWeek=&amp;PosID=99&amp;LeagueID=26955&amp;order_by=INTRet&amp;sort_order=DESC" TargetMode="External"/><Relationship Id="rId17" Type="http://schemas.openxmlformats.org/officeDocument/2006/relationships/hyperlink" Target="https://fftoday.com/stats/playerstats.php?Season=2015&amp;GameWeek=&amp;PosID=99&amp;LeagueID=26955&amp;order_by=DefPaYd&amp;sort_order=ASC" TargetMode="External"/><Relationship Id="rId25" Type="http://schemas.openxmlformats.org/officeDocument/2006/relationships/hyperlink" Target="https://fftoday.com/stats/playerstats.php?Season=2015&amp;GameWeek=&amp;PosID=99&amp;LeagueID=26955&amp;order_by=FFPts&amp;sort_order=ASC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fftoday.com/stats/playerstats.php?Season=2015&amp;GameWeek=&amp;PosID=99&amp;LeagueID=26955&amp;order_by=PA&amp;sort_order=DESC" TargetMode="External"/><Relationship Id="rId20" Type="http://schemas.openxmlformats.org/officeDocument/2006/relationships/hyperlink" Target="https://fftoday.com/stats/playerstats.php?Season=2015&amp;GameWeek=&amp;PosID=99&amp;LeagueID=26955&amp;order_by=DefRuYd&amp;sort_order=DESC" TargetMode="External"/><Relationship Id="rId1" Type="http://schemas.openxmlformats.org/officeDocument/2006/relationships/hyperlink" Target="https://fftoday.com/stats/playerstats.php?Season=2015&amp;GameWeek=&amp;PosID=99&amp;LeagueID=26955&amp;order_by=City&amp;sort_order=ASC" TargetMode="External"/><Relationship Id="rId6" Type="http://schemas.openxmlformats.org/officeDocument/2006/relationships/hyperlink" Target="https://fftoday.com/stats/playerstats.php?Season=2015&amp;GameWeek=&amp;PosID=99&amp;LeagueID=26955&amp;order_by=Play&amp;sort_order=DESC" TargetMode="External"/><Relationship Id="rId11" Type="http://schemas.openxmlformats.org/officeDocument/2006/relationships/hyperlink" Target="https://fftoday.com/stats/playerstats.php?Season=2015&amp;GameWeek=&amp;PosID=99&amp;LeagueID=26955&amp;order_by=INTRet&amp;sort_order=ASC" TargetMode="External"/><Relationship Id="rId24" Type="http://schemas.openxmlformats.org/officeDocument/2006/relationships/hyperlink" Target="https://fftoday.com/stats/playerstats.php?Season=2015&amp;GameWeek=&amp;PosID=99&amp;LeagueID=26955&amp;order_by=KickTD&amp;sort_order=DESC" TargetMode="External"/><Relationship Id="rId5" Type="http://schemas.openxmlformats.org/officeDocument/2006/relationships/hyperlink" Target="https://fftoday.com/stats/playerstats.php?Season=2015&amp;GameWeek=&amp;PosID=99&amp;LeagueID=26955&amp;order_by=Play&amp;sort_order=ASC" TargetMode="External"/><Relationship Id="rId15" Type="http://schemas.openxmlformats.org/officeDocument/2006/relationships/hyperlink" Target="https://fftoday.com/stats/playerstats.php?Season=2015&amp;GameWeek=&amp;PosID=99&amp;LeagueID=26955&amp;order_by=PA&amp;sort_order=ASC" TargetMode="External"/><Relationship Id="rId23" Type="http://schemas.openxmlformats.org/officeDocument/2006/relationships/hyperlink" Target="https://fftoday.com/stats/playerstats.php?Season=2015&amp;GameWeek=&amp;PosID=99&amp;LeagueID=26955&amp;order_by=KickTD&amp;sort_order=ASC" TargetMode="External"/><Relationship Id="rId28" Type="http://schemas.openxmlformats.org/officeDocument/2006/relationships/hyperlink" Target="https://fftoday.com/stats/playerstats.php?Season=2015&amp;GameWeek=&amp;PosID=99&amp;LeagueID=26955&amp;order_by=FFPtsPerG&amp;sort_order=DESC" TargetMode="External"/><Relationship Id="rId10" Type="http://schemas.openxmlformats.org/officeDocument/2006/relationships/hyperlink" Target="https://fftoday.com/stats/playerstats.php?Season=2015&amp;GameWeek=&amp;PosID=99&amp;LeagueID=26955&amp;order_by=FR&amp;sort_order=DESC" TargetMode="External"/><Relationship Id="rId19" Type="http://schemas.openxmlformats.org/officeDocument/2006/relationships/hyperlink" Target="https://fftoday.com/stats/playerstats.php?Season=2015&amp;GameWeek=&amp;PosID=99&amp;LeagueID=26955&amp;order_by=DefRuYd&amp;sort_order=ASC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fftoday.com/stats/playerstats.php?Season=2015&amp;GameWeek=&amp;PosID=99&amp;LeagueID=26955&amp;order_by=FR&amp;sort_order=ASC" TargetMode="External"/><Relationship Id="rId14" Type="http://schemas.openxmlformats.org/officeDocument/2006/relationships/hyperlink" Target="https://fftoday.com/stats/playerstats.php?Season=2015&amp;GameWeek=&amp;PosID=99&amp;LeagueID=26955&amp;order_by=DEFTD&amp;sort_order=DESC" TargetMode="External"/><Relationship Id="rId22" Type="http://schemas.openxmlformats.org/officeDocument/2006/relationships/hyperlink" Target="https://fftoday.com/stats/playerstats.php?Season=2015&amp;GameWeek=&amp;PosID=99&amp;LeagueID=26955&amp;order_by=Safety&amp;sort_order=DESC" TargetMode="External"/><Relationship Id="rId27" Type="http://schemas.openxmlformats.org/officeDocument/2006/relationships/hyperlink" Target="https://fftoday.com/stats/playerstats.php?Season=2015&amp;GameWeek=&amp;PosID=99&amp;LeagueID=26955&amp;order_by=FFPtsPerG&amp;sort_order=AS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107950</xdr:colOff>
      <xdr:row>2</xdr:row>
      <xdr:rowOff>133350</xdr:rowOff>
    </xdr:to>
    <xdr:pic>
      <xdr:nvPicPr>
        <xdr:cNvPr id="2" name="Picture 1" descr="https://fftoday.com/images/asc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4A3E5-32F3-4A2D-AEFD-53D42CAC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107950</xdr:colOff>
      <xdr:row>3</xdr:row>
      <xdr:rowOff>133350</xdr:rowOff>
    </xdr:to>
    <xdr:pic>
      <xdr:nvPicPr>
        <xdr:cNvPr id="3" name="Picture 2" descr="https://fftoday.com/images/desc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CA9952-765C-436B-BFAA-CBDAC76E1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107950</xdr:colOff>
      <xdr:row>2</xdr:row>
      <xdr:rowOff>133350</xdr:rowOff>
    </xdr:to>
    <xdr:pic>
      <xdr:nvPicPr>
        <xdr:cNvPr id="4" name="Picture 3" descr="https://fftoday.com/images/asc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A167B27-6C30-43DC-88CB-395B9D17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107950</xdr:colOff>
      <xdr:row>3</xdr:row>
      <xdr:rowOff>133350</xdr:rowOff>
    </xdr:to>
    <xdr:pic>
      <xdr:nvPicPr>
        <xdr:cNvPr id="5" name="Picture 4" descr="https://fftoday.com/images/desc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5AA2097-9A68-4265-9304-E916D88C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107950</xdr:colOff>
      <xdr:row>2</xdr:row>
      <xdr:rowOff>133350</xdr:rowOff>
    </xdr:to>
    <xdr:pic>
      <xdr:nvPicPr>
        <xdr:cNvPr id="6" name="Picture 5" descr="https://fftoday.com/images/asc.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57B30E-5237-43B0-AFC4-4385E5CBD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107950</xdr:colOff>
      <xdr:row>3</xdr:row>
      <xdr:rowOff>133350</xdr:rowOff>
    </xdr:to>
    <xdr:pic>
      <xdr:nvPicPr>
        <xdr:cNvPr id="7" name="Picture 6" descr="https://fftoday.com/images/desc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C70A50-40AE-42BF-979C-010286A47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107950</xdr:colOff>
      <xdr:row>2</xdr:row>
      <xdr:rowOff>133350</xdr:rowOff>
    </xdr:to>
    <xdr:pic>
      <xdr:nvPicPr>
        <xdr:cNvPr id="8" name="Picture 7" descr="https://fftoday.com/images/asc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30D5FB3-CB3D-4BAE-9407-C32B34ADE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107950</xdr:colOff>
      <xdr:row>3</xdr:row>
      <xdr:rowOff>133350</xdr:rowOff>
    </xdr:to>
    <xdr:pic>
      <xdr:nvPicPr>
        <xdr:cNvPr id="9" name="Picture 8" descr="https://fftoday.com/images/desc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2938533-6D91-44F1-8BB7-E4739E98C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107950</xdr:colOff>
      <xdr:row>2</xdr:row>
      <xdr:rowOff>133350</xdr:rowOff>
    </xdr:to>
    <xdr:pic>
      <xdr:nvPicPr>
        <xdr:cNvPr id="10" name="Picture 9" descr="https://fftoday.com/images/asc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ACC00DD-8C0B-4666-91F4-33381D7D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107950</xdr:colOff>
      <xdr:row>3</xdr:row>
      <xdr:rowOff>133350</xdr:rowOff>
    </xdr:to>
    <xdr:pic>
      <xdr:nvPicPr>
        <xdr:cNvPr id="11" name="Picture 10" descr="https://fftoday.com/images/desc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80123BD-980A-4A8C-9F90-C48522A78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107950</xdr:colOff>
      <xdr:row>2</xdr:row>
      <xdr:rowOff>133350</xdr:rowOff>
    </xdr:to>
    <xdr:pic>
      <xdr:nvPicPr>
        <xdr:cNvPr id="12" name="Picture 11" descr="https://fftoday.com/images/asc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2818617-5B48-4EA5-98EA-A856D5B72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107950</xdr:colOff>
      <xdr:row>3</xdr:row>
      <xdr:rowOff>133350</xdr:rowOff>
    </xdr:to>
    <xdr:pic>
      <xdr:nvPicPr>
        <xdr:cNvPr id="13" name="Picture 12" descr="https://fftoday.com/images/desc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BDED47C-9A49-449B-B995-60BC6BD7B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107950</xdr:colOff>
      <xdr:row>2</xdr:row>
      <xdr:rowOff>133350</xdr:rowOff>
    </xdr:to>
    <xdr:pic>
      <xdr:nvPicPr>
        <xdr:cNvPr id="14" name="Picture 13" descr="https://fftoday.com/images/asc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50C68AE-95AA-4647-934D-E036EDCA8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107950</xdr:colOff>
      <xdr:row>3</xdr:row>
      <xdr:rowOff>133350</xdr:rowOff>
    </xdr:to>
    <xdr:pic>
      <xdr:nvPicPr>
        <xdr:cNvPr id="15" name="Picture 14" descr="https://fftoday.com/images/desc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B9A1BFF-8879-4971-905D-BF84E88E4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107950</xdr:colOff>
      <xdr:row>2</xdr:row>
      <xdr:rowOff>133350</xdr:rowOff>
    </xdr:to>
    <xdr:pic>
      <xdr:nvPicPr>
        <xdr:cNvPr id="16" name="Picture 15" descr="https://fftoday.com/images/asc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57BDBBF-59E7-49AF-BC0F-9A691E278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107950</xdr:colOff>
      <xdr:row>3</xdr:row>
      <xdr:rowOff>133350</xdr:rowOff>
    </xdr:to>
    <xdr:pic>
      <xdr:nvPicPr>
        <xdr:cNvPr id="17" name="Picture 16" descr="https://fftoday.com/images/desc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61D5214-8925-4BB1-87CB-D7DF32C7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107950</xdr:colOff>
      <xdr:row>2</xdr:row>
      <xdr:rowOff>133350</xdr:rowOff>
    </xdr:to>
    <xdr:pic>
      <xdr:nvPicPr>
        <xdr:cNvPr id="18" name="Picture 17" descr="https://fftoday.com/images/asc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23AC01C-D2CB-4370-8684-ADB4626DD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107950</xdr:colOff>
      <xdr:row>3</xdr:row>
      <xdr:rowOff>133350</xdr:rowOff>
    </xdr:to>
    <xdr:pic>
      <xdr:nvPicPr>
        <xdr:cNvPr id="19" name="Picture 18" descr="https://fftoday.com/images/desc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22BB836-E86C-423C-BAE1-04632AC36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107950</xdr:colOff>
      <xdr:row>2</xdr:row>
      <xdr:rowOff>133350</xdr:rowOff>
    </xdr:to>
    <xdr:pic>
      <xdr:nvPicPr>
        <xdr:cNvPr id="20" name="Picture 19" descr="https://fftoday.com/images/asc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6D13398-4222-4A14-8FD4-6B251B0F5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107950</xdr:colOff>
      <xdr:row>3</xdr:row>
      <xdr:rowOff>133350</xdr:rowOff>
    </xdr:to>
    <xdr:pic>
      <xdr:nvPicPr>
        <xdr:cNvPr id="21" name="Picture 20" descr="https://fftoday.com/images/desc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40A924E-77EF-4EB2-A6BB-67FEB82C2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107950</xdr:colOff>
      <xdr:row>2</xdr:row>
      <xdr:rowOff>133350</xdr:rowOff>
    </xdr:to>
    <xdr:pic>
      <xdr:nvPicPr>
        <xdr:cNvPr id="22" name="Picture 21" descr="https://fftoday.com/images/asc.gif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1332710-0052-4180-9508-9EBCD7C08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107950</xdr:colOff>
      <xdr:row>3</xdr:row>
      <xdr:rowOff>133350</xdr:rowOff>
    </xdr:to>
    <xdr:pic>
      <xdr:nvPicPr>
        <xdr:cNvPr id="23" name="Picture 22" descr="https://fftoday.com/images/desc.gif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07954D8-DE0C-4A63-BE49-36391580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107950</xdr:colOff>
      <xdr:row>2</xdr:row>
      <xdr:rowOff>133350</xdr:rowOff>
    </xdr:to>
    <xdr:pic>
      <xdr:nvPicPr>
        <xdr:cNvPr id="24" name="Picture 23" descr="https://fftoday.com/images/asc.gif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7192ED2-A9D5-4553-A0FA-26185422E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107950</xdr:colOff>
      <xdr:row>3</xdr:row>
      <xdr:rowOff>133350</xdr:rowOff>
    </xdr:to>
    <xdr:pic>
      <xdr:nvPicPr>
        <xdr:cNvPr id="25" name="Picture 24" descr="https://fftoday.com/images/desc.gif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A0355C1-54F6-4512-AB9F-E5C5E4AD6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107950</xdr:colOff>
      <xdr:row>2</xdr:row>
      <xdr:rowOff>133350</xdr:rowOff>
    </xdr:to>
    <xdr:pic>
      <xdr:nvPicPr>
        <xdr:cNvPr id="26" name="Picture 25" descr="https://fftoday.com/images/asc.gif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C2D5514-AE41-4A80-82A4-5BFB60F10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107950</xdr:colOff>
      <xdr:row>3</xdr:row>
      <xdr:rowOff>133350</xdr:rowOff>
    </xdr:to>
    <xdr:pic>
      <xdr:nvPicPr>
        <xdr:cNvPr id="27" name="Picture 26" descr="https://fftoday.com/images/desc.gif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9D7A091-5A4E-44FA-91DC-1AC9D2E9B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FValueDraft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 Rankings Import 2019"/>
      <sheetName val="Default Rankings Import 2020"/>
      <sheetName val="Default Rankings"/>
      <sheetName val="Personal Rankings"/>
      <sheetName val="Fantasy Teams"/>
      <sheetName val="League Settings"/>
      <sheetName val="Live Draft Suggestions VOR"/>
      <sheetName val="Live Draft Suggestions VO2"/>
      <sheetName val="Live Draft Picks"/>
      <sheetName val="Player Availability"/>
      <sheetName val="ESPN Import"/>
      <sheetName val="ModelRiskSYS1"/>
    </sheetNames>
    <sheetDataSet>
      <sheetData sheetId="0"/>
      <sheetData sheetId="1"/>
      <sheetData sheetId="2"/>
      <sheetData sheetId="3"/>
      <sheetData sheetId="4"/>
      <sheetData sheetId="5">
        <row r="3">
          <cell r="M3">
            <v>0.04</v>
          </cell>
        </row>
        <row r="4">
          <cell r="M4">
            <v>4</v>
          </cell>
        </row>
        <row r="5">
          <cell r="M5">
            <v>0.1</v>
          </cell>
        </row>
        <row r="6">
          <cell r="M6">
            <v>6</v>
          </cell>
        </row>
        <row r="8">
          <cell r="M8">
            <v>0.1</v>
          </cell>
        </row>
        <row r="9">
          <cell r="M9">
            <v>6</v>
          </cell>
        </row>
        <row r="10">
          <cell r="M10">
            <v>-2</v>
          </cell>
        </row>
        <row r="11">
          <cell r="M11">
            <v>-2</v>
          </cell>
        </row>
        <row r="12">
          <cell r="M12">
            <v>3</v>
          </cell>
        </row>
        <row r="13">
          <cell r="M13">
            <v>4</v>
          </cell>
        </row>
        <row r="14">
          <cell r="M14">
            <v>5</v>
          </cell>
        </row>
        <row r="15">
          <cell r="M15">
            <v>-1</v>
          </cell>
        </row>
        <row r="16">
          <cell r="M16">
            <v>1</v>
          </cell>
        </row>
        <row r="17">
          <cell r="M17">
            <v>0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B/BradTo00.htm" TargetMode="External"/><Relationship Id="rId299" Type="http://schemas.openxmlformats.org/officeDocument/2006/relationships/hyperlink" Target="https://www.pro-football-reference.com/teams/det/2018.htm" TargetMode="External"/><Relationship Id="rId21" Type="http://schemas.openxmlformats.org/officeDocument/2006/relationships/hyperlink" Target="https://www.pro-football-reference.com/players/R/RivePh00.htm" TargetMode="External"/><Relationship Id="rId63" Type="http://schemas.openxmlformats.org/officeDocument/2006/relationships/hyperlink" Target="https://www.pro-football-reference.com/players/F/FoleNi00.htm" TargetMode="External"/><Relationship Id="rId159" Type="http://schemas.openxmlformats.org/officeDocument/2006/relationships/hyperlink" Target="https://www.pro-football-reference.com/players/G/GoffJa00.htm" TargetMode="External"/><Relationship Id="rId324" Type="http://schemas.openxmlformats.org/officeDocument/2006/relationships/hyperlink" Target="https://www.pro-football-reference.com/players/M/MullNi00.htm" TargetMode="External"/><Relationship Id="rId366" Type="http://schemas.openxmlformats.org/officeDocument/2006/relationships/hyperlink" Target="https://www.pro-football-reference.com/players/R/RodgAa00.htm" TargetMode="External"/><Relationship Id="rId170" Type="http://schemas.openxmlformats.org/officeDocument/2006/relationships/hyperlink" Target="https://www.pro-football-reference.com/teams/nyj/2016.htm" TargetMode="External"/><Relationship Id="rId226" Type="http://schemas.openxmlformats.org/officeDocument/2006/relationships/hyperlink" Target="https://www.pro-football-reference.com/teams/htx/2017.htm" TargetMode="External"/><Relationship Id="rId433" Type="http://schemas.openxmlformats.org/officeDocument/2006/relationships/hyperlink" Target="https://www.pro-football-reference.com/teams/jax/2019.htm" TargetMode="External"/><Relationship Id="rId268" Type="http://schemas.openxmlformats.org/officeDocument/2006/relationships/hyperlink" Target="https://www.pro-football-reference.com/players/L/LuckAn00.htm" TargetMode="External"/><Relationship Id="rId475" Type="http://schemas.openxmlformats.org/officeDocument/2006/relationships/hyperlink" Target="https://www.pro-football-reference.com/teams/ram/2019.htm" TargetMode="External"/><Relationship Id="rId32" Type="http://schemas.openxmlformats.org/officeDocument/2006/relationships/hyperlink" Target="https://www.pro-football-reference.com/teams/kan/2015.htm" TargetMode="External"/><Relationship Id="rId74" Type="http://schemas.openxmlformats.org/officeDocument/2006/relationships/hyperlink" Target="https://www.pro-football-reference.com/players/M/McCaA.00.htm" TargetMode="External"/><Relationship Id="rId128" Type="http://schemas.openxmlformats.org/officeDocument/2006/relationships/hyperlink" Target="https://www.pro-football-reference.com/teams/nyg/2016.htm" TargetMode="External"/><Relationship Id="rId335" Type="http://schemas.openxmlformats.org/officeDocument/2006/relationships/hyperlink" Target="https://www.pro-football-reference.com/teams/mia/2018.htm" TargetMode="External"/><Relationship Id="rId377" Type="http://schemas.openxmlformats.org/officeDocument/2006/relationships/hyperlink" Target="https://www.pro-football-reference.com/teams/sfo/2019.htm" TargetMode="External"/><Relationship Id="rId5" Type="http://schemas.openxmlformats.org/officeDocument/2006/relationships/hyperlink" Target="https://www.pro-football-reference.com/players/W/WilsRu00.htm" TargetMode="External"/><Relationship Id="rId181" Type="http://schemas.openxmlformats.org/officeDocument/2006/relationships/hyperlink" Target="https://www.pro-football-reference.com/players/S/SmitAl03.htm" TargetMode="External"/><Relationship Id="rId237" Type="http://schemas.openxmlformats.org/officeDocument/2006/relationships/hyperlink" Target="https://www.pro-football-reference.com/players/P/PalmCa00.htm" TargetMode="External"/><Relationship Id="rId402" Type="http://schemas.openxmlformats.org/officeDocument/2006/relationships/hyperlink" Target="https://www.pro-football-reference.com/players/D/DarnSa00.htm" TargetMode="External"/><Relationship Id="rId279" Type="http://schemas.openxmlformats.org/officeDocument/2006/relationships/hyperlink" Target="https://www.pro-football-reference.com/teams/dal/2018.htm" TargetMode="External"/><Relationship Id="rId444" Type="http://schemas.openxmlformats.org/officeDocument/2006/relationships/hyperlink" Target="https://www.pro-football-reference.com/players/H/HoyeBr00.htm" TargetMode="External"/><Relationship Id="rId43" Type="http://schemas.openxmlformats.org/officeDocument/2006/relationships/hyperlink" Target="https://www.pro-football-reference.com/players/M/MariMa01.htm" TargetMode="External"/><Relationship Id="rId139" Type="http://schemas.openxmlformats.org/officeDocument/2006/relationships/hyperlink" Target="https://www.pro-football-reference.com/players/T/TannRy00.htm" TargetMode="External"/><Relationship Id="rId290" Type="http://schemas.openxmlformats.org/officeDocument/2006/relationships/hyperlink" Target="https://www.pro-football-reference.com/players/M/MannEl00.htm" TargetMode="External"/><Relationship Id="rId304" Type="http://schemas.openxmlformats.org/officeDocument/2006/relationships/hyperlink" Target="https://www.pro-football-reference.com/players/W/WentCa00.htm" TargetMode="External"/><Relationship Id="rId346" Type="http://schemas.openxmlformats.org/officeDocument/2006/relationships/hyperlink" Target="https://www.pro-football-reference.com/players/H/HillTa00.htm" TargetMode="External"/><Relationship Id="rId388" Type="http://schemas.openxmlformats.org/officeDocument/2006/relationships/hyperlink" Target="https://www.pro-football-reference.com/players/M/MinsGa00.htm" TargetMode="External"/><Relationship Id="rId85" Type="http://schemas.openxmlformats.org/officeDocument/2006/relationships/hyperlink" Target="https://www.pro-football-reference.com/players/M/MoorKe02.htm" TargetMode="External"/><Relationship Id="rId150" Type="http://schemas.openxmlformats.org/officeDocument/2006/relationships/hyperlink" Target="https://www.pro-football-reference.com/teams/cle/2016.htm" TargetMode="External"/><Relationship Id="rId192" Type="http://schemas.openxmlformats.org/officeDocument/2006/relationships/hyperlink" Target="https://www.pro-football-reference.com/teams/nor/2017.htm" TargetMode="External"/><Relationship Id="rId206" Type="http://schemas.openxmlformats.org/officeDocument/2006/relationships/hyperlink" Target="https://www.pro-football-reference.com/teams/buf/2017.htm" TargetMode="External"/><Relationship Id="rId413" Type="http://schemas.openxmlformats.org/officeDocument/2006/relationships/hyperlink" Target="https://www.pro-football-reference.com/teams/nor/2019.htm" TargetMode="External"/><Relationship Id="rId248" Type="http://schemas.openxmlformats.org/officeDocument/2006/relationships/hyperlink" Target="https://www.pro-football-reference.com/players/G/GabbBl00.htm" TargetMode="External"/><Relationship Id="rId455" Type="http://schemas.openxmlformats.org/officeDocument/2006/relationships/hyperlink" Target="https://www.pro-football-reference.com/teams/pit/2019.htm" TargetMode="External"/><Relationship Id="rId12" Type="http://schemas.openxmlformats.org/officeDocument/2006/relationships/hyperlink" Target="https://www.pro-football-reference.com/teams/nor/2015.htm" TargetMode="External"/><Relationship Id="rId108" Type="http://schemas.openxmlformats.org/officeDocument/2006/relationships/hyperlink" Target="https://www.pro-football-reference.com/teams/sea/2016.htm" TargetMode="External"/><Relationship Id="rId315" Type="http://schemas.openxmlformats.org/officeDocument/2006/relationships/hyperlink" Target="https://www.pro-football-reference.com/teams/tam/2018.htm" TargetMode="External"/><Relationship Id="rId357" Type="http://schemas.openxmlformats.org/officeDocument/2006/relationships/hyperlink" Target="https://www.pro-football-reference.com/teams/htx/2019.htm" TargetMode="External"/><Relationship Id="rId54" Type="http://schemas.openxmlformats.org/officeDocument/2006/relationships/hyperlink" Target="https://www.pro-football-reference.com/teams/cle/2015.htm" TargetMode="External"/><Relationship Id="rId96" Type="http://schemas.openxmlformats.org/officeDocument/2006/relationships/hyperlink" Target="https://www.pro-football-reference.com/teams/was/2016.htm" TargetMode="External"/><Relationship Id="rId161" Type="http://schemas.openxmlformats.org/officeDocument/2006/relationships/hyperlink" Target="https://www.pro-football-reference.com/players/M/McCoJo01.htm" TargetMode="External"/><Relationship Id="rId217" Type="http://schemas.openxmlformats.org/officeDocument/2006/relationships/hyperlink" Target="https://www.pro-football-reference.com/players/W/WinsJa00.htm" TargetMode="External"/><Relationship Id="rId399" Type="http://schemas.openxmlformats.org/officeDocument/2006/relationships/hyperlink" Target="https://www.pro-football-reference.com/teams/cin/2019.htm" TargetMode="External"/><Relationship Id="rId259" Type="http://schemas.openxmlformats.org/officeDocument/2006/relationships/hyperlink" Target="https://www.pro-football-reference.com/teams/chi/2017.htm" TargetMode="External"/><Relationship Id="rId424" Type="http://schemas.openxmlformats.org/officeDocument/2006/relationships/hyperlink" Target="https://www.pro-football-reference.com/players/D/DrisJe00.htm" TargetMode="External"/><Relationship Id="rId466" Type="http://schemas.openxmlformats.org/officeDocument/2006/relationships/hyperlink" Target="https://www.pro-football-reference.com/players/M/McCoCo00.htm" TargetMode="External"/><Relationship Id="rId23" Type="http://schemas.openxmlformats.org/officeDocument/2006/relationships/hyperlink" Target="https://www.pro-football-reference.com/players/F/FitzRy00.htm" TargetMode="External"/><Relationship Id="rId119" Type="http://schemas.openxmlformats.org/officeDocument/2006/relationships/hyperlink" Target="https://www.pro-football-reference.com/players/D/DaltAn00.htm" TargetMode="External"/><Relationship Id="rId270" Type="http://schemas.openxmlformats.org/officeDocument/2006/relationships/hyperlink" Target="https://www.pro-football-reference.com/players/R/RodgAa00.htm" TargetMode="External"/><Relationship Id="rId326" Type="http://schemas.openxmlformats.org/officeDocument/2006/relationships/hyperlink" Target="https://www.pro-football-reference.com/players/R/RoseJo01.htm" TargetMode="External"/><Relationship Id="rId65" Type="http://schemas.openxmlformats.org/officeDocument/2006/relationships/hyperlink" Target="https://www.pro-football-reference.com/players/M/MannPe00.htm" TargetMode="External"/><Relationship Id="rId130" Type="http://schemas.openxmlformats.org/officeDocument/2006/relationships/hyperlink" Target="https://www.pro-football-reference.com/teams/kan/2016.htm" TargetMode="External"/><Relationship Id="rId368" Type="http://schemas.openxmlformats.org/officeDocument/2006/relationships/hyperlink" Target="https://www.pro-football-reference.com/players/W/WentCa00.htm" TargetMode="External"/><Relationship Id="rId172" Type="http://schemas.openxmlformats.org/officeDocument/2006/relationships/hyperlink" Target="https://www.pro-football-reference.com/teams/nwe/2016.htm" TargetMode="External"/><Relationship Id="rId228" Type="http://schemas.openxmlformats.org/officeDocument/2006/relationships/hyperlink" Target="https://www.pro-football-reference.com/teams/mia/2017.htm" TargetMode="External"/><Relationship Id="rId435" Type="http://schemas.openxmlformats.org/officeDocument/2006/relationships/hyperlink" Target="https://www.pro-football-reference.com/teams/kan/2019.htm" TargetMode="External"/><Relationship Id="rId477" Type="http://schemas.openxmlformats.org/officeDocument/2006/relationships/hyperlink" Target="https://www.pro-football-reference.com/teams/min/2019.htm" TargetMode="External"/><Relationship Id="rId13" Type="http://schemas.openxmlformats.org/officeDocument/2006/relationships/hyperlink" Target="https://www.pro-football-reference.com/players/R/RodgAa00.htm" TargetMode="External"/><Relationship Id="rId109" Type="http://schemas.openxmlformats.org/officeDocument/2006/relationships/hyperlink" Target="https://www.pro-football-reference.com/players/M/MariMa01.htm" TargetMode="External"/><Relationship Id="rId260" Type="http://schemas.openxmlformats.org/officeDocument/2006/relationships/hyperlink" Target="https://www.pro-football-reference.com/players/M/MahoPa00.htm" TargetMode="External"/><Relationship Id="rId281" Type="http://schemas.openxmlformats.org/officeDocument/2006/relationships/hyperlink" Target="https://www.pro-football-reference.com/teams/sdg/2018.htm" TargetMode="External"/><Relationship Id="rId316" Type="http://schemas.openxmlformats.org/officeDocument/2006/relationships/hyperlink" Target="https://www.pro-football-reference.com/players/J/JackLa00.htm" TargetMode="External"/><Relationship Id="rId337" Type="http://schemas.openxmlformats.org/officeDocument/2006/relationships/hyperlink" Target="https://www.pro-football-reference.com/teams/was/2018.htm" TargetMode="External"/><Relationship Id="rId34" Type="http://schemas.openxmlformats.org/officeDocument/2006/relationships/hyperlink" Target="https://www.pro-football-reference.com/teams/mia/2015.htm" TargetMode="External"/><Relationship Id="rId55" Type="http://schemas.openxmlformats.org/officeDocument/2006/relationships/hyperlink" Target="https://www.pro-football-reference.com/players/L/LuckAn00.htm" TargetMode="External"/><Relationship Id="rId76" Type="http://schemas.openxmlformats.org/officeDocument/2006/relationships/hyperlink" Target="https://www.pro-football-reference.com/players/K/KeenCa00.htm" TargetMode="External"/><Relationship Id="rId97" Type="http://schemas.openxmlformats.org/officeDocument/2006/relationships/hyperlink" Target="https://www.pro-football-reference.com/players/P/PresDa01.htm" TargetMode="External"/><Relationship Id="rId120" Type="http://schemas.openxmlformats.org/officeDocument/2006/relationships/hyperlink" Target="https://www.pro-football-reference.com/teams/cin/2016.htm" TargetMode="External"/><Relationship Id="rId141" Type="http://schemas.openxmlformats.org/officeDocument/2006/relationships/hyperlink" Target="https://www.pro-football-reference.com/players/O/OsweBr00.htm" TargetMode="External"/><Relationship Id="rId358" Type="http://schemas.openxmlformats.org/officeDocument/2006/relationships/hyperlink" Target="https://www.pro-football-reference.com/players/W/WinsJa00.htm" TargetMode="External"/><Relationship Id="rId379" Type="http://schemas.openxmlformats.org/officeDocument/2006/relationships/hyperlink" Target="https://www.pro-football-reference.com/teams/min/2019.htm" TargetMode="External"/><Relationship Id="rId7" Type="http://schemas.openxmlformats.org/officeDocument/2006/relationships/hyperlink" Target="https://www.pro-football-reference.com/players/B/BortBl00.htm" TargetMode="External"/><Relationship Id="rId162" Type="http://schemas.openxmlformats.org/officeDocument/2006/relationships/hyperlink" Target="https://www.pro-football-reference.com/teams/cle/2016.htm" TargetMode="External"/><Relationship Id="rId183" Type="http://schemas.openxmlformats.org/officeDocument/2006/relationships/hyperlink" Target="https://www.pro-football-reference.com/players/W/WentCa00.htm" TargetMode="External"/><Relationship Id="rId218" Type="http://schemas.openxmlformats.org/officeDocument/2006/relationships/hyperlink" Target="https://www.pro-football-reference.com/teams/tam/2017.htm" TargetMode="External"/><Relationship Id="rId239" Type="http://schemas.openxmlformats.org/officeDocument/2006/relationships/hyperlink" Target="https://www.pro-football-reference.com/players/B/BeatC.00.htm" TargetMode="External"/><Relationship Id="rId390" Type="http://schemas.openxmlformats.org/officeDocument/2006/relationships/hyperlink" Target="https://www.pro-football-reference.com/players/B/BreeDr00.htm" TargetMode="External"/><Relationship Id="rId404" Type="http://schemas.openxmlformats.org/officeDocument/2006/relationships/hyperlink" Target="https://www.pro-football-reference.com/players/A/AlleKy00.htm" TargetMode="External"/><Relationship Id="rId425" Type="http://schemas.openxmlformats.org/officeDocument/2006/relationships/hyperlink" Target="https://www.pro-football-reference.com/teams/det/2019.htm" TargetMode="External"/><Relationship Id="rId446" Type="http://schemas.openxmlformats.org/officeDocument/2006/relationships/hyperlink" Target="https://www.pro-football-reference.com/players/R/RoseJo01.htm" TargetMode="External"/><Relationship Id="rId467" Type="http://schemas.openxmlformats.org/officeDocument/2006/relationships/hyperlink" Target="https://www.pro-football-reference.com/teams/was/2019.htm" TargetMode="External"/><Relationship Id="rId250" Type="http://schemas.openxmlformats.org/officeDocument/2006/relationships/hyperlink" Target="https://www.pro-football-reference.com/players/S/SavaTo00.htm" TargetMode="External"/><Relationship Id="rId271" Type="http://schemas.openxmlformats.org/officeDocument/2006/relationships/hyperlink" Target="https://www.pro-football-reference.com/teams/gnb/2018.htm" TargetMode="External"/><Relationship Id="rId292" Type="http://schemas.openxmlformats.org/officeDocument/2006/relationships/hyperlink" Target="https://www.pro-football-reference.com/players/M/MayfBa00.htm" TargetMode="External"/><Relationship Id="rId306" Type="http://schemas.openxmlformats.org/officeDocument/2006/relationships/hyperlink" Target="https://www.pro-football-reference.com/players/M/MariMa01.htm" TargetMode="External"/><Relationship Id="rId24" Type="http://schemas.openxmlformats.org/officeDocument/2006/relationships/hyperlink" Target="https://www.pro-football-reference.com/teams/nyj/2015.htm" TargetMode="External"/><Relationship Id="rId45" Type="http://schemas.openxmlformats.org/officeDocument/2006/relationships/hyperlink" Target="https://www.pro-football-reference.com/players/B/BridTe00.htm" TargetMode="External"/><Relationship Id="rId66" Type="http://schemas.openxmlformats.org/officeDocument/2006/relationships/hyperlink" Target="https://www.pro-football-reference.com/teams/den/2015.htm" TargetMode="External"/><Relationship Id="rId87" Type="http://schemas.openxmlformats.org/officeDocument/2006/relationships/hyperlink" Target="https://www.pro-football-reference.com/players/R/RodgAa00.htm" TargetMode="External"/><Relationship Id="rId110" Type="http://schemas.openxmlformats.org/officeDocument/2006/relationships/hyperlink" Target="https://www.pro-football-reference.com/teams/oti/2016.htm" TargetMode="External"/><Relationship Id="rId131" Type="http://schemas.openxmlformats.org/officeDocument/2006/relationships/hyperlink" Target="https://www.pro-football-reference.com/players/B/BradSa00.htm" TargetMode="External"/><Relationship Id="rId327" Type="http://schemas.openxmlformats.org/officeDocument/2006/relationships/hyperlink" Target="https://www.pro-football-reference.com/teams/crd/2018.htm" TargetMode="External"/><Relationship Id="rId348" Type="http://schemas.openxmlformats.org/officeDocument/2006/relationships/hyperlink" Target="https://www.pro-football-reference.com/players/D/DaniCh00.htm" TargetMode="External"/><Relationship Id="rId369" Type="http://schemas.openxmlformats.org/officeDocument/2006/relationships/hyperlink" Target="https://www.pro-football-reference.com/teams/phi/2019.htm" TargetMode="External"/><Relationship Id="rId152" Type="http://schemas.openxmlformats.org/officeDocument/2006/relationships/hyperlink" Target="https://www.pro-football-reference.com/teams/sfo/2016.htm" TargetMode="External"/><Relationship Id="rId173" Type="http://schemas.openxmlformats.org/officeDocument/2006/relationships/hyperlink" Target="https://www.pro-football-reference.com/players/F/FoleNi00.htm" TargetMode="External"/><Relationship Id="rId194" Type="http://schemas.openxmlformats.org/officeDocument/2006/relationships/hyperlink" Target="https://www.pro-football-reference.com/teams/pit/2017.htm" TargetMode="External"/><Relationship Id="rId208" Type="http://schemas.openxmlformats.org/officeDocument/2006/relationships/hyperlink" Target="https://www.pro-football-reference.com/teams/cin/2017.htm" TargetMode="External"/><Relationship Id="rId229" Type="http://schemas.openxmlformats.org/officeDocument/2006/relationships/hyperlink" Target="https://www.pro-football-reference.com/players/T/TrubMi00.htm" TargetMode="External"/><Relationship Id="rId380" Type="http://schemas.openxmlformats.org/officeDocument/2006/relationships/hyperlink" Target="https://www.pro-football-reference.com/players/F/FitzRy00.htm" TargetMode="External"/><Relationship Id="rId415" Type="http://schemas.openxmlformats.org/officeDocument/2006/relationships/hyperlink" Target="https://www.pro-football-reference.com/teams/den/2019.htm" TargetMode="External"/><Relationship Id="rId436" Type="http://schemas.openxmlformats.org/officeDocument/2006/relationships/hyperlink" Target="https://www.pro-football-reference.com/players/S/SchaMa00.htm" TargetMode="External"/><Relationship Id="rId457" Type="http://schemas.openxmlformats.org/officeDocument/2006/relationships/hyperlink" Target="https://www.pro-football-reference.com/teams/nyj/2019.htm" TargetMode="External"/><Relationship Id="rId240" Type="http://schemas.openxmlformats.org/officeDocument/2006/relationships/hyperlink" Target="https://www.pro-football-reference.com/teams/sfo/2017.htm" TargetMode="External"/><Relationship Id="rId261" Type="http://schemas.openxmlformats.org/officeDocument/2006/relationships/hyperlink" Target="https://www.pro-football-reference.com/teams/kan/2018.htm" TargetMode="External"/><Relationship Id="rId478" Type="http://schemas.openxmlformats.org/officeDocument/2006/relationships/hyperlink" Target="https://www.pro-football-reference.com/players/S/StidJa00.htm" TargetMode="External"/><Relationship Id="rId14" Type="http://schemas.openxmlformats.org/officeDocument/2006/relationships/hyperlink" Target="https://www.pro-football-reference.com/teams/gnb/2015.htm" TargetMode="External"/><Relationship Id="rId35" Type="http://schemas.openxmlformats.org/officeDocument/2006/relationships/hyperlink" Target="https://www.pro-football-reference.com/players/D/DaltAn00.htm" TargetMode="External"/><Relationship Id="rId56" Type="http://schemas.openxmlformats.org/officeDocument/2006/relationships/hyperlink" Target="https://www.pro-football-reference.com/teams/clt/2015.htm" TargetMode="External"/><Relationship Id="rId77" Type="http://schemas.openxmlformats.org/officeDocument/2006/relationships/hyperlink" Target="https://www.pro-football-reference.com/teams/ram/2015.htm" TargetMode="External"/><Relationship Id="rId100" Type="http://schemas.openxmlformats.org/officeDocument/2006/relationships/hyperlink" Target="https://www.pro-football-reference.com/teams/det/2016.htm" TargetMode="External"/><Relationship Id="rId282" Type="http://schemas.openxmlformats.org/officeDocument/2006/relationships/hyperlink" Target="https://www.pro-football-reference.com/players/N/NewtCa00.htm" TargetMode="External"/><Relationship Id="rId317" Type="http://schemas.openxmlformats.org/officeDocument/2006/relationships/hyperlink" Target="https://www.pro-football-reference.com/teams/rav/2018.htm" TargetMode="External"/><Relationship Id="rId338" Type="http://schemas.openxmlformats.org/officeDocument/2006/relationships/hyperlink" Target="https://www.pro-football-reference.com/players/G/GaroJi00.htm" TargetMode="External"/><Relationship Id="rId359" Type="http://schemas.openxmlformats.org/officeDocument/2006/relationships/hyperlink" Target="https://www.pro-football-reference.com/teams/tam/2019.htm" TargetMode="External"/><Relationship Id="rId8" Type="http://schemas.openxmlformats.org/officeDocument/2006/relationships/hyperlink" Target="https://www.pro-football-reference.com/teams/jax/2015.htm" TargetMode="External"/><Relationship Id="rId98" Type="http://schemas.openxmlformats.org/officeDocument/2006/relationships/hyperlink" Target="https://www.pro-football-reference.com/teams/dal/2016.htm" TargetMode="External"/><Relationship Id="rId121" Type="http://schemas.openxmlformats.org/officeDocument/2006/relationships/hyperlink" Target="https://www.pro-football-reference.com/players/N/NewtCa00.htm" TargetMode="External"/><Relationship Id="rId142" Type="http://schemas.openxmlformats.org/officeDocument/2006/relationships/hyperlink" Target="https://www.pro-football-reference.com/teams/htx/2016.htm" TargetMode="External"/><Relationship Id="rId163" Type="http://schemas.openxmlformats.org/officeDocument/2006/relationships/hyperlink" Target="https://www.pro-football-reference.com/players/C/CutlJa00.htm" TargetMode="External"/><Relationship Id="rId184" Type="http://schemas.openxmlformats.org/officeDocument/2006/relationships/hyperlink" Target="https://www.pro-football-reference.com/teams/phi/2017.htm" TargetMode="External"/><Relationship Id="rId219" Type="http://schemas.openxmlformats.org/officeDocument/2006/relationships/hyperlink" Target="https://www.pro-football-reference.com/players/M/MannEl00.htm" TargetMode="External"/><Relationship Id="rId370" Type="http://schemas.openxmlformats.org/officeDocument/2006/relationships/hyperlink" Target="https://www.pro-football-reference.com/players/R/RyanMa00.htm" TargetMode="External"/><Relationship Id="rId391" Type="http://schemas.openxmlformats.org/officeDocument/2006/relationships/hyperlink" Target="https://www.pro-football-reference.com/teams/nor/2019.htm" TargetMode="External"/><Relationship Id="rId405" Type="http://schemas.openxmlformats.org/officeDocument/2006/relationships/hyperlink" Target="https://www.pro-football-reference.com/teams/car/2019.htm" TargetMode="External"/><Relationship Id="rId426" Type="http://schemas.openxmlformats.org/officeDocument/2006/relationships/hyperlink" Target="https://www.pro-football-reference.com/players/B/BlouDa00.htm" TargetMode="External"/><Relationship Id="rId447" Type="http://schemas.openxmlformats.org/officeDocument/2006/relationships/hyperlink" Target="https://www.pro-football-reference.com/teams/mia/2019.htm" TargetMode="External"/><Relationship Id="rId230" Type="http://schemas.openxmlformats.org/officeDocument/2006/relationships/hyperlink" Target="https://www.pro-football-reference.com/teams/chi/2017.htm" TargetMode="External"/><Relationship Id="rId251" Type="http://schemas.openxmlformats.org/officeDocument/2006/relationships/hyperlink" Target="https://www.pro-football-reference.com/teams/htx/2017.htm" TargetMode="External"/><Relationship Id="rId468" Type="http://schemas.openxmlformats.org/officeDocument/2006/relationships/hyperlink" Target="https://www.pro-football-reference.com/players/G/GrieWi00.htm" TargetMode="External"/><Relationship Id="rId25" Type="http://schemas.openxmlformats.org/officeDocument/2006/relationships/hyperlink" Target="https://www.pro-football-reference.com/players/W/WinsJa00.htm" TargetMode="External"/><Relationship Id="rId46" Type="http://schemas.openxmlformats.org/officeDocument/2006/relationships/hyperlink" Target="https://www.pro-football-reference.com/teams/min/2015.htm" TargetMode="External"/><Relationship Id="rId67" Type="http://schemas.openxmlformats.org/officeDocument/2006/relationships/hyperlink" Target="https://www.pro-football-reference.com/players/M/ManzJo00.htm" TargetMode="External"/><Relationship Id="rId272" Type="http://schemas.openxmlformats.org/officeDocument/2006/relationships/hyperlink" Target="https://www.pro-football-reference.com/players/G/GoffJa00.htm" TargetMode="External"/><Relationship Id="rId293" Type="http://schemas.openxmlformats.org/officeDocument/2006/relationships/hyperlink" Target="https://www.pro-football-reference.com/teams/cle/2018.htm" TargetMode="External"/><Relationship Id="rId307" Type="http://schemas.openxmlformats.org/officeDocument/2006/relationships/hyperlink" Target="https://www.pro-football-reference.com/teams/oti/2018.htm" TargetMode="External"/><Relationship Id="rId328" Type="http://schemas.openxmlformats.org/officeDocument/2006/relationships/hyperlink" Target="https://www.pro-football-reference.com/players/D/DrisJe00.htm" TargetMode="External"/><Relationship Id="rId349" Type="http://schemas.openxmlformats.org/officeDocument/2006/relationships/hyperlink" Target="https://www.pro-football-reference.com/teams/chi/2018.htm" TargetMode="External"/><Relationship Id="rId88" Type="http://schemas.openxmlformats.org/officeDocument/2006/relationships/hyperlink" Target="https://www.pro-football-reference.com/teams/gnb/2016.htm" TargetMode="External"/><Relationship Id="rId111" Type="http://schemas.openxmlformats.org/officeDocument/2006/relationships/hyperlink" Target="https://www.pro-football-reference.com/players/R/RoetBe00.htm" TargetMode="External"/><Relationship Id="rId132" Type="http://schemas.openxmlformats.org/officeDocument/2006/relationships/hyperlink" Target="https://www.pro-football-reference.com/teams/min/2016.htm" TargetMode="External"/><Relationship Id="rId153" Type="http://schemas.openxmlformats.org/officeDocument/2006/relationships/hyperlink" Target="https://www.pro-football-reference.com/players/B/BarkMa00.htm" TargetMode="External"/><Relationship Id="rId174" Type="http://schemas.openxmlformats.org/officeDocument/2006/relationships/hyperlink" Target="https://www.pro-football-reference.com/teams/kan/2016.htm" TargetMode="External"/><Relationship Id="rId195" Type="http://schemas.openxmlformats.org/officeDocument/2006/relationships/hyperlink" Target="https://www.pro-football-reference.com/players/P/PresDa01.htm" TargetMode="External"/><Relationship Id="rId209" Type="http://schemas.openxmlformats.org/officeDocument/2006/relationships/hyperlink" Target="https://www.pro-football-reference.com/players/M/MariMa01.htm" TargetMode="External"/><Relationship Id="rId360" Type="http://schemas.openxmlformats.org/officeDocument/2006/relationships/hyperlink" Target="https://www.pro-football-reference.com/players/A/AlleJo02.htm" TargetMode="External"/><Relationship Id="rId381" Type="http://schemas.openxmlformats.org/officeDocument/2006/relationships/hyperlink" Target="https://www.pro-football-reference.com/teams/mia/2019.htm" TargetMode="External"/><Relationship Id="rId416" Type="http://schemas.openxmlformats.org/officeDocument/2006/relationships/hyperlink" Target="https://www.pro-football-reference.com/players/M/MariMa01.htm" TargetMode="External"/><Relationship Id="rId220" Type="http://schemas.openxmlformats.org/officeDocument/2006/relationships/hyperlink" Target="https://www.pro-football-reference.com/teams/nyg/2017.htm" TargetMode="External"/><Relationship Id="rId241" Type="http://schemas.openxmlformats.org/officeDocument/2006/relationships/hyperlink" Target="https://www.pro-football-reference.com/players/G/GaroJi00.htm" TargetMode="External"/><Relationship Id="rId437" Type="http://schemas.openxmlformats.org/officeDocument/2006/relationships/hyperlink" Target="https://www.pro-football-reference.com/teams/atl/2019.htm" TargetMode="External"/><Relationship Id="rId458" Type="http://schemas.openxmlformats.org/officeDocument/2006/relationships/hyperlink" Target="https://www.pro-football-reference.com/players/B/BarkMa00.htm" TargetMode="External"/><Relationship Id="rId479" Type="http://schemas.openxmlformats.org/officeDocument/2006/relationships/hyperlink" Target="https://www.pro-football-reference.com/teams/nwe/2019.htm" TargetMode="External"/><Relationship Id="rId15" Type="http://schemas.openxmlformats.org/officeDocument/2006/relationships/hyperlink" Target="https://www.pro-football-reference.com/players/C/CousKi00.htm" TargetMode="External"/><Relationship Id="rId36" Type="http://schemas.openxmlformats.org/officeDocument/2006/relationships/hyperlink" Target="https://www.pro-football-reference.com/teams/cin/2015.htm" TargetMode="External"/><Relationship Id="rId57" Type="http://schemas.openxmlformats.org/officeDocument/2006/relationships/hyperlink" Target="https://www.pro-football-reference.com/players/G/GabbBl00.htm" TargetMode="External"/><Relationship Id="rId262" Type="http://schemas.openxmlformats.org/officeDocument/2006/relationships/hyperlink" Target="https://www.pro-football-reference.com/players/R/RyanMa00.htm" TargetMode="External"/><Relationship Id="rId283" Type="http://schemas.openxmlformats.org/officeDocument/2006/relationships/hyperlink" Target="https://www.pro-football-reference.com/teams/car/2018.htm" TargetMode="External"/><Relationship Id="rId318" Type="http://schemas.openxmlformats.org/officeDocument/2006/relationships/hyperlink" Target="https://www.pro-football-reference.com/players/T/TannRy00.htm" TargetMode="External"/><Relationship Id="rId339" Type="http://schemas.openxmlformats.org/officeDocument/2006/relationships/hyperlink" Target="https://www.pro-football-reference.com/teams/sfo/2018.htm" TargetMode="External"/><Relationship Id="rId78" Type="http://schemas.openxmlformats.org/officeDocument/2006/relationships/hyperlink" Target="https://www.pro-football-reference.com/players/M/MettZa00.htm" TargetMode="External"/><Relationship Id="rId99" Type="http://schemas.openxmlformats.org/officeDocument/2006/relationships/hyperlink" Target="https://www.pro-football-reference.com/players/S/StafMa00.htm" TargetMode="External"/><Relationship Id="rId101" Type="http://schemas.openxmlformats.org/officeDocument/2006/relationships/hyperlink" Target="https://www.pro-football-reference.com/players/T/TaylTy00.htm" TargetMode="External"/><Relationship Id="rId122" Type="http://schemas.openxmlformats.org/officeDocument/2006/relationships/hyperlink" Target="https://www.pro-football-reference.com/teams/car/2016.htm" TargetMode="External"/><Relationship Id="rId143" Type="http://schemas.openxmlformats.org/officeDocument/2006/relationships/hyperlink" Target="https://www.pro-football-reference.com/players/F/FitzRy00.htm" TargetMode="External"/><Relationship Id="rId164" Type="http://schemas.openxmlformats.org/officeDocument/2006/relationships/hyperlink" Target="https://www.pro-football-reference.com/teams/chi/2016.htm" TargetMode="External"/><Relationship Id="rId185" Type="http://schemas.openxmlformats.org/officeDocument/2006/relationships/hyperlink" Target="https://www.pro-football-reference.com/players/C/CousKi00.htm" TargetMode="External"/><Relationship Id="rId350" Type="http://schemas.openxmlformats.org/officeDocument/2006/relationships/hyperlink" Target="https://www.pro-football-reference.com/players/J/JackLa00.htm" TargetMode="External"/><Relationship Id="rId371" Type="http://schemas.openxmlformats.org/officeDocument/2006/relationships/hyperlink" Target="https://www.pro-football-reference.com/teams/atl/2019.htm" TargetMode="External"/><Relationship Id="rId406" Type="http://schemas.openxmlformats.org/officeDocument/2006/relationships/hyperlink" Target="https://www.pro-football-reference.com/players/S/StafMa00.htm" TargetMode="External"/><Relationship Id="rId9" Type="http://schemas.openxmlformats.org/officeDocument/2006/relationships/hyperlink" Target="https://www.pro-football-reference.com/players/P/PalmCa00.htm" TargetMode="External"/><Relationship Id="rId210" Type="http://schemas.openxmlformats.org/officeDocument/2006/relationships/hyperlink" Target="https://www.pro-football-reference.com/teams/oti/2017.htm" TargetMode="External"/><Relationship Id="rId392" Type="http://schemas.openxmlformats.org/officeDocument/2006/relationships/hyperlink" Target="https://www.pro-football-reference.com/players/T/TannRy00.htm" TargetMode="External"/><Relationship Id="rId427" Type="http://schemas.openxmlformats.org/officeDocument/2006/relationships/hyperlink" Target="https://www.pro-football-reference.com/teams/det/2019.htm" TargetMode="External"/><Relationship Id="rId448" Type="http://schemas.openxmlformats.org/officeDocument/2006/relationships/hyperlink" Target="https://www.pro-football-reference.com/players/M/McCaA.00.htm" TargetMode="External"/><Relationship Id="rId469" Type="http://schemas.openxmlformats.org/officeDocument/2006/relationships/hyperlink" Target="https://www.pro-football-reference.com/teams/car/2019.htm" TargetMode="External"/><Relationship Id="rId26" Type="http://schemas.openxmlformats.org/officeDocument/2006/relationships/hyperlink" Target="https://www.pro-football-reference.com/teams/tam/2015.htm" TargetMode="External"/><Relationship Id="rId231" Type="http://schemas.openxmlformats.org/officeDocument/2006/relationships/hyperlink" Target="https://www.pro-football-reference.com/players/R/RodgAa00.htm" TargetMode="External"/><Relationship Id="rId252" Type="http://schemas.openxmlformats.org/officeDocument/2006/relationships/hyperlink" Target="https://www.pro-football-reference.com/players/S/StanDr00.htm" TargetMode="External"/><Relationship Id="rId273" Type="http://schemas.openxmlformats.org/officeDocument/2006/relationships/hyperlink" Target="https://www.pro-football-reference.com/teams/ram/2018.htm" TargetMode="External"/><Relationship Id="rId294" Type="http://schemas.openxmlformats.org/officeDocument/2006/relationships/hyperlink" Target="https://www.pro-football-reference.com/players/C/CarrDe02.htm" TargetMode="External"/><Relationship Id="rId308" Type="http://schemas.openxmlformats.org/officeDocument/2006/relationships/hyperlink" Target="https://www.pro-football-reference.com/players/D/DaltAn00.htm" TargetMode="External"/><Relationship Id="rId329" Type="http://schemas.openxmlformats.org/officeDocument/2006/relationships/hyperlink" Target="https://www.pro-football-reference.com/teams/cin/2018.htm" TargetMode="External"/><Relationship Id="rId47" Type="http://schemas.openxmlformats.org/officeDocument/2006/relationships/hyperlink" Target="https://www.pro-football-reference.com/players/B/BradSa00.htm" TargetMode="External"/><Relationship Id="rId68" Type="http://schemas.openxmlformats.org/officeDocument/2006/relationships/hyperlink" Target="https://www.pro-football-reference.com/teams/cle/2015.htm" TargetMode="External"/><Relationship Id="rId89" Type="http://schemas.openxmlformats.org/officeDocument/2006/relationships/hyperlink" Target="https://www.pro-football-reference.com/players/R/RyanMa00.htm" TargetMode="External"/><Relationship Id="rId112" Type="http://schemas.openxmlformats.org/officeDocument/2006/relationships/hyperlink" Target="https://www.pro-football-reference.com/teams/pit/2016.htm" TargetMode="External"/><Relationship Id="rId133" Type="http://schemas.openxmlformats.org/officeDocument/2006/relationships/hyperlink" Target="https://www.pro-football-reference.com/players/W/WentCa00.htm" TargetMode="External"/><Relationship Id="rId154" Type="http://schemas.openxmlformats.org/officeDocument/2006/relationships/hyperlink" Target="https://www.pro-football-reference.com/teams/chi/2016.htm" TargetMode="External"/><Relationship Id="rId175" Type="http://schemas.openxmlformats.org/officeDocument/2006/relationships/hyperlink" Target="https://www.pro-football-reference.com/players/W/WilsRu00.htm" TargetMode="External"/><Relationship Id="rId340" Type="http://schemas.openxmlformats.org/officeDocument/2006/relationships/hyperlink" Target="https://www.pro-football-reference.com/players/T/TaylTy00.htm" TargetMode="External"/><Relationship Id="rId361" Type="http://schemas.openxmlformats.org/officeDocument/2006/relationships/hyperlink" Target="https://www.pro-football-reference.com/teams/buf/2019.htm" TargetMode="External"/><Relationship Id="rId196" Type="http://schemas.openxmlformats.org/officeDocument/2006/relationships/hyperlink" Target="https://www.pro-football-reference.com/teams/dal/2017.htm" TargetMode="External"/><Relationship Id="rId200" Type="http://schemas.openxmlformats.org/officeDocument/2006/relationships/hyperlink" Target="https://www.pro-football-reference.com/teams/jax/2017.htm" TargetMode="External"/><Relationship Id="rId382" Type="http://schemas.openxmlformats.org/officeDocument/2006/relationships/hyperlink" Target="https://www.pro-football-reference.com/players/C/CarrDe02.htm" TargetMode="External"/><Relationship Id="rId417" Type="http://schemas.openxmlformats.org/officeDocument/2006/relationships/hyperlink" Target="https://www.pro-football-reference.com/teams/oti/2019.htm" TargetMode="External"/><Relationship Id="rId438" Type="http://schemas.openxmlformats.org/officeDocument/2006/relationships/hyperlink" Target="https://www.pro-football-reference.com/players/A/AlleBr00.htm" TargetMode="External"/><Relationship Id="rId459" Type="http://schemas.openxmlformats.org/officeDocument/2006/relationships/hyperlink" Target="https://www.pro-football-reference.com/teams/buf/2019.htm" TargetMode="External"/><Relationship Id="rId16" Type="http://schemas.openxmlformats.org/officeDocument/2006/relationships/hyperlink" Target="https://www.pro-football-reference.com/teams/was/2015.htm" TargetMode="External"/><Relationship Id="rId221" Type="http://schemas.openxmlformats.org/officeDocument/2006/relationships/hyperlink" Target="https://www.pro-football-reference.com/players/F/FlacJo00.htm" TargetMode="External"/><Relationship Id="rId242" Type="http://schemas.openxmlformats.org/officeDocument/2006/relationships/hyperlink" Target="https://www.pro-football-reference.com/teams/sfo/2017.htm" TargetMode="External"/><Relationship Id="rId263" Type="http://schemas.openxmlformats.org/officeDocument/2006/relationships/hyperlink" Target="https://www.pro-football-reference.com/teams/atl/2018.htm" TargetMode="External"/><Relationship Id="rId284" Type="http://schemas.openxmlformats.org/officeDocument/2006/relationships/hyperlink" Target="https://www.pro-football-reference.com/players/C/CousKi00.htm" TargetMode="External"/><Relationship Id="rId319" Type="http://schemas.openxmlformats.org/officeDocument/2006/relationships/hyperlink" Target="https://www.pro-football-reference.com/teams/mia/2018.htm" TargetMode="External"/><Relationship Id="rId470" Type="http://schemas.openxmlformats.org/officeDocument/2006/relationships/hyperlink" Target="https://www.pro-football-reference.com/players/G/GrifRy01.htm" TargetMode="External"/><Relationship Id="rId37" Type="http://schemas.openxmlformats.org/officeDocument/2006/relationships/hyperlink" Target="https://www.pro-football-reference.com/players/R/RyanMa00.htm" TargetMode="External"/><Relationship Id="rId58" Type="http://schemas.openxmlformats.org/officeDocument/2006/relationships/hyperlink" Target="https://www.pro-football-reference.com/teams/sfo/2015.htm" TargetMode="External"/><Relationship Id="rId79" Type="http://schemas.openxmlformats.org/officeDocument/2006/relationships/hyperlink" Target="https://www.pro-football-reference.com/teams/oti/2015.htm" TargetMode="External"/><Relationship Id="rId102" Type="http://schemas.openxmlformats.org/officeDocument/2006/relationships/hyperlink" Target="https://www.pro-football-reference.com/teams/buf/2016.htm" TargetMode="External"/><Relationship Id="rId123" Type="http://schemas.openxmlformats.org/officeDocument/2006/relationships/hyperlink" Target="https://www.pro-football-reference.com/players/P/PalmCa00.htm" TargetMode="External"/><Relationship Id="rId144" Type="http://schemas.openxmlformats.org/officeDocument/2006/relationships/hyperlink" Target="https://www.pro-football-reference.com/teams/nyj/2016.htm" TargetMode="External"/><Relationship Id="rId330" Type="http://schemas.openxmlformats.org/officeDocument/2006/relationships/hyperlink" Target="https://www.pro-football-reference.com/players/B/BeatC.00.htm" TargetMode="External"/><Relationship Id="rId90" Type="http://schemas.openxmlformats.org/officeDocument/2006/relationships/hyperlink" Target="https://www.pro-football-reference.com/teams/atl/2016.htm" TargetMode="External"/><Relationship Id="rId165" Type="http://schemas.openxmlformats.org/officeDocument/2006/relationships/hyperlink" Target="https://www.pro-football-reference.com/players/G/GaroJi00.htm" TargetMode="External"/><Relationship Id="rId186" Type="http://schemas.openxmlformats.org/officeDocument/2006/relationships/hyperlink" Target="https://www.pro-football-reference.com/teams/was/2017.htm" TargetMode="External"/><Relationship Id="rId351" Type="http://schemas.openxmlformats.org/officeDocument/2006/relationships/hyperlink" Target="https://www.pro-football-reference.com/teams/rav/2019.htm" TargetMode="External"/><Relationship Id="rId372" Type="http://schemas.openxmlformats.org/officeDocument/2006/relationships/hyperlink" Target="https://www.pro-football-reference.com/players/B/BradTo00.htm" TargetMode="External"/><Relationship Id="rId393" Type="http://schemas.openxmlformats.org/officeDocument/2006/relationships/hyperlink" Target="https://www.pro-football-reference.com/teams/oti/2019.htm" TargetMode="External"/><Relationship Id="rId407" Type="http://schemas.openxmlformats.org/officeDocument/2006/relationships/hyperlink" Target="https://www.pro-football-reference.com/teams/det/2019.htm" TargetMode="External"/><Relationship Id="rId428" Type="http://schemas.openxmlformats.org/officeDocument/2006/relationships/hyperlink" Target="https://www.pro-football-reference.com/players/M/MannEl00.htm" TargetMode="External"/><Relationship Id="rId449" Type="http://schemas.openxmlformats.org/officeDocument/2006/relationships/hyperlink" Target="https://www.pro-football-reference.com/teams/htx/2019.htm" TargetMode="External"/><Relationship Id="rId211" Type="http://schemas.openxmlformats.org/officeDocument/2006/relationships/hyperlink" Target="https://www.pro-football-reference.com/players/B/BrisJa00.htm" TargetMode="External"/><Relationship Id="rId232" Type="http://schemas.openxmlformats.org/officeDocument/2006/relationships/hyperlink" Target="https://www.pro-football-reference.com/teams/gnb/2017.htm" TargetMode="External"/><Relationship Id="rId253" Type="http://schemas.openxmlformats.org/officeDocument/2006/relationships/hyperlink" Target="https://www.pro-football-reference.com/teams/crd/2017.htm" TargetMode="External"/><Relationship Id="rId274" Type="http://schemas.openxmlformats.org/officeDocument/2006/relationships/hyperlink" Target="https://www.pro-football-reference.com/players/B/BreeDr00.htm" TargetMode="External"/><Relationship Id="rId295" Type="http://schemas.openxmlformats.org/officeDocument/2006/relationships/hyperlink" Target="https://www.pro-football-reference.com/teams/rai/2018.htm" TargetMode="External"/><Relationship Id="rId309" Type="http://schemas.openxmlformats.org/officeDocument/2006/relationships/hyperlink" Target="https://www.pro-football-reference.com/teams/cin/2018.htm" TargetMode="External"/><Relationship Id="rId460" Type="http://schemas.openxmlformats.org/officeDocument/2006/relationships/hyperlink" Target="https://www.pro-football-reference.com/players/H/HundBr00.htm" TargetMode="External"/><Relationship Id="rId27" Type="http://schemas.openxmlformats.org/officeDocument/2006/relationships/hyperlink" Target="https://www.pro-football-reference.com/players/T/TaylTy00.htm" TargetMode="External"/><Relationship Id="rId48" Type="http://schemas.openxmlformats.org/officeDocument/2006/relationships/hyperlink" Target="https://www.pro-football-reference.com/teams/phi/2015.htm" TargetMode="External"/><Relationship Id="rId69" Type="http://schemas.openxmlformats.org/officeDocument/2006/relationships/hyperlink" Target="https://www.pro-football-reference.com/players/H/HassMa00.htm" TargetMode="External"/><Relationship Id="rId113" Type="http://schemas.openxmlformats.org/officeDocument/2006/relationships/hyperlink" Target="https://www.pro-football-reference.com/players/R/RivePh00.htm" TargetMode="External"/><Relationship Id="rId134" Type="http://schemas.openxmlformats.org/officeDocument/2006/relationships/hyperlink" Target="https://www.pro-football-reference.com/teams/phi/2016.htm" TargetMode="External"/><Relationship Id="rId320" Type="http://schemas.openxmlformats.org/officeDocument/2006/relationships/hyperlink" Target="https://www.pro-football-reference.com/players/S/SmitAl03.htm" TargetMode="External"/><Relationship Id="rId80" Type="http://schemas.openxmlformats.org/officeDocument/2006/relationships/hyperlink" Target="https://www.pro-football-reference.com/players/R/RomoTo00.htm" TargetMode="External"/><Relationship Id="rId155" Type="http://schemas.openxmlformats.org/officeDocument/2006/relationships/hyperlink" Target="https://www.pro-football-reference.com/players/G/GrifRo01.htm" TargetMode="External"/><Relationship Id="rId176" Type="http://schemas.openxmlformats.org/officeDocument/2006/relationships/hyperlink" Target="https://www.pro-football-reference.com/teams/sea/2017.htm" TargetMode="External"/><Relationship Id="rId197" Type="http://schemas.openxmlformats.org/officeDocument/2006/relationships/hyperlink" Target="https://www.pro-football-reference.com/players/G/GoffJa00.htm" TargetMode="External"/><Relationship Id="rId341" Type="http://schemas.openxmlformats.org/officeDocument/2006/relationships/hyperlink" Target="https://www.pro-football-reference.com/teams/cle/2018.htm" TargetMode="External"/><Relationship Id="rId362" Type="http://schemas.openxmlformats.org/officeDocument/2006/relationships/hyperlink" Target="https://www.pro-football-reference.com/players/M/MahoPa00.htm" TargetMode="External"/><Relationship Id="rId383" Type="http://schemas.openxmlformats.org/officeDocument/2006/relationships/hyperlink" Target="https://www.pro-football-reference.com/teams/rai/2019.htm" TargetMode="External"/><Relationship Id="rId418" Type="http://schemas.openxmlformats.org/officeDocument/2006/relationships/hyperlink" Target="https://www.pro-football-reference.com/players/H/HillTa00.htm" TargetMode="External"/><Relationship Id="rId439" Type="http://schemas.openxmlformats.org/officeDocument/2006/relationships/hyperlink" Target="https://www.pro-football-reference.com/teams/den/2019.htm" TargetMode="External"/><Relationship Id="rId201" Type="http://schemas.openxmlformats.org/officeDocument/2006/relationships/hyperlink" Target="https://www.pro-football-reference.com/players/K/KeenCa00.htm" TargetMode="External"/><Relationship Id="rId222" Type="http://schemas.openxmlformats.org/officeDocument/2006/relationships/hyperlink" Target="https://www.pro-football-reference.com/teams/rav/2017.htm" TargetMode="External"/><Relationship Id="rId243" Type="http://schemas.openxmlformats.org/officeDocument/2006/relationships/hyperlink" Target="https://www.pro-football-reference.com/players/F/FitzRy00.htm" TargetMode="External"/><Relationship Id="rId264" Type="http://schemas.openxmlformats.org/officeDocument/2006/relationships/hyperlink" Target="https://www.pro-football-reference.com/players/R/RoetBe00.htm" TargetMode="External"/><Relationship Id="rId285" Type="http://schemas.openxmlformats.org/officeDocument/2006/relationships/hyperlink" Target="https://www.pro-football-reference.com/teams/min/2018.htm" TargetMode="External"/><Relationship Id="rId450" Type="http://schemas.openxmlformats.org/officeDocument/2006/relationships/hyperlink" Target="https://www.pro-football-reference.com/players/N/NewtCa00.htm" TargetMode="External"/><Relationship Id="rId471" Type="http://schemas.openxmlformats.org/officeDocument/2006/relationships/hyperlink" Target="https://www.pro-football-reference.com/teams/tam/2019.htm" TargetMode="External"/><Relationship Id="rId17" Type="http://schemas.openxmlformats.org/officeDocument/2006/relationships/hyperlink" Target="https://www.pro-football-reference.com/players/S/StafMa00.htm" TargetMode="External"/><Relationship Id="rId38" Type="http://schemas.openxmlformats.org/officeDocument/2006/relationships/hyperlink" Target="https://www.pro-football-reference.com/teams/atl/2015.htm" TargetMode="External"/><Relationship Id="rId59" Type="http://schemas.openxmlformats.org/officeDocument/2006/relationships/hyperlink" Target="https://www.pro-football-reference.com/players/O/OsweBr00.htm" TargetMode="External"/><Relationship Id="rId103" Type="http://schemas.openxmlformats.org/officeDocument/2006/relationships/hyperlink" Target="https://www.pro-football-reference.com/players/C/CarrDe02.htm" TargetMode="External"/><Relationship Id="rId124" Type="http://schemas.openxmlformats.org/officeDocument/2006/relationships/hyperlink" Target="https://www.pro-football-reference.com/teams/crd/2016.htm" TargetMode="External"/><Relationship Id="rId310" Type="http://schemas.openxmlformats.org/officeDocument/2006/relationships/hyperlink" Target="https://www.pro-football-reference.com/players/B/BortBl00.htm" TargetMode="External"/><Relationship Id="rId70" Type="http://schemas.openxmlformats.org/officeDocument/2006/relationships/hyperlink" Target="https://www.pro-football-reference.com/teams/clt/2015.htm" TargetMode="External"/><Relationship Id="rId91" Type="http://schemas.openxmlformats.org/officeDocument/2006/relationships/hyperlink" Target="https://www.pro-football-reference.com/players/B/BreeDr00.htm" TargetMode="External"/><Relationship Id="rId145" Type="http://schemas.openxmlformats.org/officeDocument/2006/relationships/hyperlink" Target="https://www.pro-football-reference.com/players/K/KeenCa00.htm" TargetMode="External"/><Relationship Id="rId166" Type="http://schemas.openxmlformats.org/officeDocument/2006/relationships/hyperlink" Target="https://www.pro-football-reference.com/teams/nwe/2016.htm" TargetMode="External"/><Relationship Id="rId187" Type="http://schemas.openxmlformats.org/officeDocument/2006/relationships/hyperlink" Target="https://www.pro-football-reference.com/players/S/StafMa00.htm" TargetMode="External"/><Relationship Id="rId331" Type="http://schemas.openxmlformats.org/officeDocument/2006/relationships/hyperlink" Target="https://www.pro-football-reference.com/teams/sfo/2018.htm" TargetMode="External"/><Relationship Id="rId352" Type="http://schemas.openxmlformats.org/officeDocument/2006/relationships/hyperlink" Target="https://www.pro-football-reference.com/players/P/PresDa01.htm" TargetMode="External"/><Relationship Id="rId373" Type="http://schemas.openxmlformats.org/officeDocument/2006/relationships/hyperlink" Target="https://www.pro-football-reference.com/teams/nwe/2019.htm" TargetMode="External"/><Relationship Id="rId394" Type="http://schemas.openxmlformats.org/officeDocument/2006/relationships/hyperlink" Target="https://www.pro-football-reference.com/players/B/BrisJa00.htm" TargetMode="External"/><Relationship Id="rId408" Type="http://schemas.openxmlformats.org/officeDocument/2006/relationships/hyperlink" Target="https://www.pro-football-reference.com/players/R/RudoMa00.htm" TargetMode="External"/><Relationship Id="rId429" Type="http://schemas.openxmlformats.org/officeDocument/2006/relationships/hyperlink" Target="https://www.pro-football-reference.com/teams/nyg/2019.htm" TargetMode="External"/><Relationship Id="rId1" Type="http://schemas.openxmlformats.org/officeDocument/2006/relationships/hyperlink" Target="https://www.pro-football-reference.com/players/N/NewtCa00.htm" TargetMode="External"/><Relationship Id="rId212" Type="http://schemas.openxmlformats.org/officeDocument/2006/relationships/hyperlink" Target="https://www.pro-football-reference.com/teams/clt/2017.htm" TargetMode="External"/><Relationship Id="rId233" Type="http://schemas.openxmlformats.org/officeDocument/2006/relationships/hyperlink" Target="https://www.pro-football-reference.com/players/S/SiemTr00.htm" TargetMode="External"/><Relationship Id="rId254" Type="http://schemas.openxmlformats.org/officeDocument/2006/relationships/hyperlink" Target="https://www.pro-football-reference.com/players/M/MoorMa01.htm" TargetMode="External"/><Relationship Id="rId440" Type="http://schemas.openxmlformats.org/officeDocument/2006/relationships/hyperlink" Target="https://www.pro-football-reference.com/players/D/DaniCh00.htm" TargetMode="External"/><Relationship Id="rId28" Type="http://schemas.openxmlformats.org/officeDocument/2006/relationships/hyperlink" Target="https://www.pro-football-reference.com/teams/buf/2015.htm" TargetMode="External"/><Relationship Id="rId49" Type="http://schemas.openxmlformats.org/officeDocument/2006/relationships/hyperlink" Target="https://www.pro-football-reference.com/players/H/HoyeBr00.htm" TargetMode="External"/><Relationship Id="rId114" Type="http://schemas.openxmlformats.org/officeDocument/2006/relationships/hyperlink" Target="https://www.pro-football-reference.com/teams/sdg/2016.htm" TargetMode="External"/><Relationship Id="rId275" Type="http://schemas.openxmlformats.org/officeDocument/2006/relationships/hyperlink" Target="https://www.pro-football-reference.com/teams/nor/2018.htm" TargetMode="External"/><Relationship Id="rId296" Type="http://schemas.openxmlformats.org/officeDocument/2006/relationships/hyperlink" Target="https://www.pro-football-reference.com/players/K/KeenCa00.htm" TargetMode="External"/><Relationship Id="rId300" Type="http://schemas.openxmlformats.org/officeDocument/2006/relationships/hyperlink" Target="https://www.pro-football-reference.com/players/A/AlleJo02.htm" TargetMode="External"/><Relationship Id="rId461" Type="http://schemas.openxmlformats.org/officeDocument/2006/relationships/hyperlink" Target="https://www.pro-football-reference.com/teams/crd/2019.htm" TargetMode="External"/><Relationship Id="rId60" Type="http://schemas.openxmlformats.org/officeDocument/2006/relationships/hyperlink" Target="https://www.pro-football-reference.com/teams/den/2015.htm" TargetMode="External"/><Relationship Id="rId81" Type="http://schemas.openxmlformats.org/officeDocument/2006/relationships/hyperlink" Target="https://www.pro-football-reference.com/teams/dal/2015.htm" TargetMode="External"/><Relationship Id="rId135" Type="http://schemas.openxmlformats.org/officeDocument/2006/relationships/hyperlink" Target="https://www.pro-football-reference.com/players/K/KaepCo00.htm" TargetMode="External"/><Relationship Id="rId156" Type="http://schemas.openxmlformats.org/officeDocument/2006/relationships/hyperlink" Target="https://www.pro-football-reference.com/teams/cle/2016.htm" TargetMode="External"/><Relationship Id="rId177" Type="http://schemas.openxmlformats.org/officeDocument/2006/relationships/hyperlink" Target="https://www.pro-football-reference.com/players/N/NewtCa00.htm" TargetMode="External"/><Relationship Id="rId198" Type="http://schemas.openxmlformats.org/officeDocument/2006/relationships/hyperlink" Target="https://www.pro-football-reference.com/teams/ram/2017.htm" TargetMode="External"/><Relationship Id="rId321" Type="http://schemas.openxmlformats.org/officeDocument/2006/relationships/hyperlink" Target="https://www.pro-football-reference.com/teams/was/2018.htm" TargetMode="External"/><Relationship Id="rId342" Type="http://schemas.openxmlformats.org/officeDocument/2006/relationships/hyperlink" Target="https://www.pro-football-reference.com/players/K/KessCo00.htm" TargetMode="External"/><Relationship Id="rId363" Type="http://schemas.openxmlformats.org/officeDocument/2006/relationships/hyperlink" Target="https://www.pro-football-reference.com/teams/kan/2019.htm" TargetMode="External"/><Relationship Id="rId384" Type="http://schemas.openxmlformats.org/officeDocument/2006/relationships/hyperlink" Target="https://www.pro-football-reference.com/players/R/RivePh00.htm" TargetMode="External"/><Relationship Id="rId419" Type="http://schemas.openxmlformats.org/officeDocument/2006/relationships/hyperlink" Target="https://www.pro-football-reference.com/teams/nor/2019.htm" TargetMode="External"/><Relationship Id="rId202" Type="http://schemas.openxmlformats.org/officeDocument/2006/relationships/hyperlink" Target="https://www.pro-football-reference.com/teams/min/2017.htm" TargetMode="External"/><Relationship Id="rId223" Type="http://schemas.openxmlformats.org/officeDocument/2006/relationships/hyperlink" Target="https://www.pro-football-reference.com/players/K/KizeDe00.htm" TargetMode="External"/><Relationship Id="rId244" Type="http://schemas.openxmlformats.org/officeDocument/2006/relationships/hyperlink" Target="https://www.pro-football-reference.com/teams/tam/2017.htm" TargetMode="External"/><Relationship Id="rId430" Type="http://schemas.openxmlformats.org/officeDocument/2006/relationships/hyperlink" Target="https://www.pro-football-reference.com/players/H/HodgDe00.htm" TargetMode="External"/><Relationship Id="rId18" Type="http://schemas.openxmlformats.org/officeDocument/2006/relationships/hyperlink" Target="https://www.pro-football-reference.com/teams/det/2015.htm" TargetMode="External"/><Relationship Id="rId39" Type="http://schemas.openxmlformats.org/officeDocument/2006/relationships/hyperlink" Target="https://www.pro-football-reference.com/players/R/RoetBe00.htm" TargetMode="External"/><Relationship Id="rId265" Type="http://schemas.openxmlformats.org/officeDocument/2006/relationships/hyperlink" Target="https://www.pro-football-reference.com/teams/pit/2018.htm" TargetMode="External"/><Relationship Id="rId286" Type="http://schemas.openxmlformats.org/officeDocument/2006/relationships/hyperlink" Target="https://www.pro-football-reference.com/players/B/BradTo00.htm" TargetMode="External"/><Relationship Id="rId451" Type="http://schemas.openxmlformats.org/officeDocument/2006/relationships/hyperlink" Target="https://www.pro-football-reference.com/teams/car/2019.htm" TargetMode="External"/><Relationship Id="rId472" Type="http://schemas.openxmlformats.org/officeDocument/2006/relationships/hyperlink" Target="https://www.pro-football-reference.com/players/M/McCoJo01.htm" TargetMode="External"/><Relationship Id="rId50" Type="http://schemas.openxmlformats.org/officeDocument/2006/relationships/hyperlink" Target="https://www.pro-football-reference.com/teams/htx/2015.htm" TargetMode="External"/><Relationship Id="rId104" Type="http://schemas.openxmlformats.org/officeDocument/2006/relationships/hyperlink" Target="https://www.pro-football-reference.com/teams/rai/2016.htm" TargetMode="External"/><Relationship Id="rId125" Type="http://schemas.openxmlformats.org/officeDocument/2006/relationships/hyperlink" Target="https://www.pro-football-reference.com/players/F/FlacJo00.htm" TargetMode="External"/><Relationship Id="rId146" Type="http://schemas.openxmlformats.org/officeDocument/2006/relationships/hyperlink" Target="https://www.pro-football-reference.com/teams/ram/2016.htm" TargetMode="External"/><Relationship Id="rId167" Type="http://schemas.openxmlformats.org/officeDocument/2006/relationships/hyperlink" Target="https://www.pro-football-reference.com/players/J/JoneLa02.htm" TargetMode="External"/><Relationship Id="rId188" Type="http://schemas.openxmlformats.org/officeDocument/2006/relationships/hyperlink" Target="https://www.pro-football-reference.com/teams/det/2017.htm" TargetMode="External"/><Relationship Id="rId311" Type="http://schemas.openxmlformats.org/officeDocument/2006/relationships/hyperlink" Target="https://www.pro-football-reference.com/teams/jax/2018.htm" TargetMode="External"/><Relationship Id="rId332" Type="http://schemas.openxmlformats.org/officeDocument/2006/relationships/hyperlink" Target="https://www.pro-football-reference.com/players/F/FoleNi00.htm" TargetMode="External"/><Relationship Id="rId353" Type="http://schemas.openxmlformats.org/officeDocument/2006/relationships/hyperlink" Target="https://www.pro-football-reference.com/teams/dal/2019.htm" TargetMode="External"/><Relationship Id="rId374" Type="http://schemas.openxmlformats.org/officeDocument/2006/relationships/hyperlink" Target="https://www.pro-football-reference.com/players/G/GoffJa00.htm" TargetMode="External"/><Relationship Id="rId395" Type="http://schemas.openxmlformats.org/officeDocument/2006/relationships/hyperlink" Target="https://www.pro-football-reference.com/teams/clt/2019.htm" TargetMode="External"/><Relationship Id="rId409" Type="http://schemas.openxmlformats.org/officeDocument/2006/relationships/hyperlink" Target="https://www.pro-football-reference.com/teams/pit/2019.htm" TargetMode="External"/><Relationship Id="rId71" Type="http://schemas.openxmlformats.org/officeDocument/2006/relationships/hyperlink" Target="https://www.pro-football-reference.com/players/M/MallRy00.htm" TargetMode="External"/><Relationship Id="rId92" Type="http://schemas.openxmlformats.org/officeDocument/2006/relationships/hyperlink" Target="https://www.pro-football-reference.com/teams/nor/2016.htm" TargetMode="External"/><Relationship Id="rId213" Type="http://schemas.openxmlformats.org/officeDocument/2006/relationships/hyperlink" Target="https://www.pro-football-reference.com/players/C/CarrDe02.htm" TargetMode="External"/><Relationship Id="rId234" Type="http://schemas.openxmlformats.org/officeDocument/2006/relationships/hyperlink" Target="https://www.pro-football-reference.com/teams/den/2017.htm" TargetMode="External"/><Relationship Id="rId420" Type="http://schemas.openxmlformats.org/officeDocument/2006/relationships/hyperlink" Target="https://www.pro-football-reference.com/players/H/HaskDw00.htm" TargetMode="External"/><Relationship Id="rId2" Type="http://schemas.openxmlformats.org/officeDocument/2006/relationships/hyperlink" Target="https://www.pro-football-reference.com/teams/car/2015.htm" TargetMode="External"/><Relationship Id="rId29" Type="http://schemas.openxmlformats.org/officeDocument/2006/relationships/hyperlink" Target="https://www.pro-football-reference.com/players/C/CarrDe02.htm" TargetMode="External"/><Relationship Id="rId255" Type="http://schemas.openxmlformats.org/officeDocument/2006/relationships/hyperlink" Target="https://www.pro-football-reference.com/teams/mia/2017.htm" TargetMode="External"/><Relationship Id="rId276" Type="http://schemas.openxmlformats.org/officeDocument/2006/relationships/hyperlink" Target="https://www.pro-football-reference.com/players/W/WilsRu00.htm" TargetMode="External"/><Relationship Id="rId297" Type="http://schemas.openxmlformats.org/officeDocument/2006/relationships/hyperlink" Target="https://www.pro-football-reference.com/teams/den/2018.htm" TargetMode="External"/><Relationship Id="rId441" Type="http://schemas.openxmlformats.org/officeDocument/2006/relationships/hyperlink" Target="https://www.pro-football-reference.com/teams/chi/2019.htm" TargetMode="External"/><Relationship Id="rId462" Type="http://schemas.openxmlformats.org/officeDocument/2006/relationships/hyperlink" Target="https://www.pro-football-reference.com/players/T/TaylTy00.htm" TargetMode="External"/><Relationship Id="rId40" Type="http://schemas.openxmlformats.org/officeDocument/2006/relationships/hyperlink" Target="https://www.pro-football-reference.com/teams/pit/2015.htm" TargetMode="External"/><Relationship Id="rId115" Type="http://schemas.openxmlformats.org/officeDocument/2006/relationships/hyperlink" Target="https://www.pro-football-reference.com/players/W/WinsJa00.htm" TargetMode="External"/><Relationship Id="rId136" Type="http://schemas.openxmlformats.org/officeDocument/2006/relationships/hyperlink" Target="https://www.pro-football-reference.com/teams/sfo/2016.htm" TargetMode="External"/><Relationship Id="rId157" Type="http://schemas.openxmlformats.org/officeDocument/2006/relationships/hyperlink" Target="https://www.pro-football-reference.com/players/M/MoorMa01.htm" TargetMode="External"/><Relationship Id="rId178" Type="http://schemas.openxmlformats.org/officeDocument/2006/relationships/hyperlink" Target="https://www.pro-football-reference.com/teams/car/2017.htm" TargetMode="External"/><Relationship Id="rId301" Type="http://schemas.openxmlformats.org/officeDocument/2006/relationships/hyperlink" Target="https://www.pro-football-reference.com/teams/buf/2018.htm" TargetMode="External"/><Relationship Id="rId322" Type="http://schemas.openxmlformats.org/officeDocument/2006/relationships/hyperlink" Target="https://www.pro-football-reference.com/players/F/FlacJo00.htm" TargetMode="External"/><Relationship Id="rId343" Type="http://schemas.openxmlformats.org/officeDocument/2006/relationships/hyperlink" Target="https://www.pro-football-reference.com/teams/jax/2018.htm" TargetMode="External"/><Relationship Id="rId364" Type="http://schemas.openxmlformats.org/officeDocument/2006/relationships/hyperlink" Target="https://www.pro-football-reference.com/players/M/MurrKy00.htm" TargetMode="External"/><Relationship Id="rId61" Type="http://schemas.openxmlformats.org/officeDocument/2006/relationships/hyperlink" Target="https://www.pro-football-reference.com/players/K/KaepCo00.htm" TargetMode="External"/><Relationship Id="rId82" Type="http://schemas.openxmlformats.org/officeDocument/2006/relationships/hyperlink" Target="https://www.pro-football-reference.com/players/M/ManuEJ00.htm" TargetMode="External"/><Relationship Id="rId199" Type="http://schemas.openxmlformats.org/officeDocument/2006/relationships/hyperlink" Target="https://www.pro-football-reference.com/players/B/BortBl00.htm" TargetMode="External"/><Relationship Id="rId203" Type="http://schemas.openxmlformats.org/officeDocument/2006/relationships/hyperlink" Target="https://www.pro-football-reference.com/players/R/RyanMa00.htm" TargetMode="External"/><Relationship Id="rId385" Type="http://schemas.openxmlformats.org/officeDocument/2006/relationships/hyperlink" Target="https://www.pro-football-reference.com/teams/sdg/2019.htm" TargetMode="External"/><Relationship Id="rId19" Type="http://schemas.openxmlformats.org/officeDocument/2006/relationships/hyperlink" Target="https://www.pro-football-reference.com/players/M/MannEl00.htm" TargetMode="External"/><Relationship Id="rId224" Type="http://schemas.openxmlformats.org/officeDocument/2006/relationships/hyperlink" Target="https://www.pro-football-reference.com/teams/cle/2017.htm" TargetMode="External"/><Relationship Id="rId245" Type="http://schemas.openxmlformats.org/officeDocument/2006/relationships/hyperlink" Target="https://www.pro-football-reference.com/players/O/OsweBr00.htm" TargetMode="External"/><Relationship Id="rId266" Type="http://schemas.openxmlformats.org/officeDocument/2006/relationships/hyperlink" Target="https://www.pro-football-reference.com/players/W/WatsDe00.htm" TargetMode="External"/><Relationship Id="rId287" Type="http://schemas.openxmlformats.org/officeDocument/2006/relationships/hyperlink" Target="https://www.pro-football-reference.com/teams/nwe/2018.htm" TargetMode="External"/><Relationship Id="rId410" Type="http://schemas.openxmlformats.org/officeDocument/2006/relationships/hyperlink" Target="https://www.pro-football-reference.com/players/K/KeenCa00.htm" TargetMode="External"/><Relationship Id="rId431" Type="http://schemas.openxmlformats.org/officeDocument/2006/relationships/hyperlink" Target="https://www.pro-football-reference.com/teams/pit/2019.htm" TargetMode="External"/><Relationship Id="rId452" Type="http://schemas.openxmlformats.org/officeDocument/2006/relationships/hyperlink" Target="https://www.pro-football-reference.com/players/G/GrifRo01.htm" TargetMode="External"/><Relationship Id="rId473" Type="http://schemas.openxmlformats.org/officeDocument/2006/relationships/hyperlink" Target="https://www.pro-football-reference.com/teams/phi/2019.htm" TargetMode="External"/><Relationship Id="rId30" Type="http://schemas.openxmlformats.org/officeDocument/2006/relationships/hyperlink" Target="https://www.pro-football-reference.com/teams/rai/2015.htm" TargetMode="External"/><Relationship Id="rId105" Type="http://schemas.openxmlformats.org/officeDocument/2006/relationships/hyperlink" Target="https://www.pro-football-reference.com/players/B/BortBl00.htm" TargetMode="External"/><Relationship Id="rId126" Type="http://schemas.openxmlformats.org/officeDocument/2006/relationships/hyperlink" Target="https://www.pro-football-reference.com/teams/rav/2016.htm" TargetMode="External"/><Relationship Id="rId147" Type="http://schemas.openxmlformats.org/officeDocument/2006/relationships/hyperlink" Target="https://www.pro-football-reference.com/players/H/HoyeBr00.htm" TargetMode="External"/><Relationship Id="rId168" Type="http://schemas.openxmlformats.org/officeDocument/2006/relationships/hyperlink" Target="https://www.pro-football-reference.com/teams/pit/2016.htm" TargetMode="External"/><Relationship Id="rId312" Type="http://schemas.openxmlformats.org/officeDocument/2006/relationships/hyperlink" Target="https://www.pro-football-reference.com/players/D/DarnSa00.htm" TargetMode="External"/><Relationship Id="rId333" Type="http://schemas.openxmlformats.org/officeDocument/2006/relationships/hyperlink" Target="https://www.pro-football-reference.com/teams/phi/2018.htm" TargetMode="External"/><Relationship Id="rId354" Type="http://schemas.openxmlformats.org/officeDocument/2006/relationships/hyperlink" Target="https://www.pro-football-reference.com/players/W/WilsRu00.htm" TargetMode="External"/><Relationship Id="rId51" Type="http://schemas.openxmlformats.org/officeDocument/2006/relationships/hyperlink" Target="https://www.pro-football-reference.com/players/F/FlacJo00.htm" TargetMode="External"/><Relationship Id="rId72" Type="http://schemas.openxmlformats.org/officeDocument/2006/relationships/hyperlink" Target="https://www.pro-football-reference.com/players/C/CassMa00.htm" TargetMode="External"/><Relationship Id="rId93" Type="http://schemas.openxmlformats.org/officeDocument/2006/relationships/hyperlink" Target="https://www.pro-football-reference.com/players/L/LuckAn00.htm" TargetMode="External"/><Relationship Id="rId189" Type="http://schemas.openxmlformats.org/officeDocument/2006/relationships/hyperlink" Target="https://www.pro-football-reference.com/players/R/RivePh00.htm" TargetMode="External"/><Relationship Id="rId375" Type="http://schemas.openxmlformats.org/officeDocument/2006/relationships/hyperlink" Target="https://www.pro-football-reference.com/teams/ram/2019.htm" TargetMode="External"/><Relationship Id="rId396" Type="http://schemas.openxmlformats.org/officeDocument/2006/relationships/hyperlink" Target="https://www.pro-football-reference.com/players/J/JoneDa05.htm" TargetMode="External"/><Relationship Id="rId3" Type="http://schemas.openxmlformats.org/officeDocument/2006/relationships/hyperlink" Target="https://www.pro-football-reference.com/players/B/BradTo00.htm" TargetMode="External"/><Relationship Id="rId214" Type="http://schemas.openxmlformats.org/officeDocument/2006/relationships/hyperlink" Target="https://www.pro-football-reference.com/teams/rai/2017.htm" TargetMode="External"/><Relationship Id="rId235" Type="http://schemas.openxmlformats.org/officeDocument/2006/relationships/hyperlink" Target="https://www.pro-football-reference.com/players/H/HundBr00.htm" TargetMode="External"/><Relationship Id="rId256" Type="http://schemas.openxmlformats.org/officeDocument/2006/relationships/hyperlink" Target="https://www.pro-football-reference.com/players/F/FoleNi00.htm" TargetMode="External"/><Relationship Id="rId277" Type="http://schemas.openxmlformats.org/officeDocument/2006/relationships/hyperlink" Target="https://www.pro-football-reference.com/teams/sea/2018.htm" TargetMode="External"/><Relationship Id="rId298" Type="http://schemas.openxmlformats.org/officeDocument/2006/relationships/hyperlink" Target="https://www.pro-football-reference.com/players/S/StafMa00.htm" TargetMode="External"/><Relationship Id="rId400" Type="http://schemas.openxmlformats.org/officeDocument/2006/relationships/hyperlink" Target="https://www.pro-football-reference.com/players/T/TrubMi00.htm" TargetMode="External"/><Relationship Id="rId421" Type="http://schemas.openxmlformats.org/officeDocument/2006/relationships/hyperlink" Target="https://www.pro-football-reference.com/teams/was/2019.htm" TargetMode="External"/><Relationship Id="rId442" Type="http://schemas.openxmlformats.org/officeDocument/2006/relationships/hyperlink" Target="https://www.pro-football-reference.com/players/F/FinlRy00.htm" TargetMode="External"/><Relationship Id="rId463" Type="http://schemas.openxmlformats.org/officeDocument/2006/relationships/hyperlink" Target="https://www.pro-football-reference.com/teams/sdg/2019.htm" TargetMode="External"/><Relationship Id="rId116" Type="http://schemas.openxmlformats.org/officeDocument/2006/relationships/hyperlink" Target="https://www.pro-football-reference.com/teams/tam/2016.htm" TargetMode="External"/><Relationship Id="rId137" Type="http://schemas.openxmlformats.org/officeDocument/2006/relationships/hyperlink" Target="https://www.pro-football-reference.com/players/S/SiemTr00.htm" TargetMode="External"/><Relationship Id="rId158" Type="http://schemas.openxmlformats.org/officeDocument/2006/relationships/hyperlink" Target="https://www.pro-football-reference.com/teams/mia/2016.htm" TargetMode="External"/><Relationship Id="rId302" Type="http://schemas.openxmlformats.org/officeDocument/2006/relationships/hyperlink" Target="https://www.pro-football-reference.com/players/W/WinsJa00.htm" TargetMode="External"/><Relationship Id="rId323" Type="http://schemas.openxmlformats.org/officeDocument/2006/relationships/hyperlink" Target="https://www.pro-football-reference.com/teams/rav/2018.htm" TargetMode="External"/><Relationship Id="rId344" Type="http://schemas.openxmlformats.org/officeDocument/2006/relationships/hyperlink" Target="https://www.pro-football-reference.com/players/G/GabbBl00.htm" TargetMode="External"/><Relationship Id="rId20" Type="http://schemas.openxmlformats.org/officeDocument/2006/relationships/hyperlink" Target="https://www.pro-football-reference.com/teams/nyg/2015.htm" TargetMode="External"/><Relationship Id="rId41" Type="http://schemas.openxmlformats.org/officeDocument/2006/relationships/hyperlink" Target="https://www.pro-football-reference.com/players/C/CutlJa00.htm" TargetMode="External"/><Relationship Id="rId62" Type="http://schemas.openxmlformats.org/officeDocument/2006/relationships/hyperlink" Target="https://www.pro-football-reference.com/teams/sfo/2015.htm" TargetMode="External"/><Relationship Id="rId83" Type="http://schemas.openxmlformats.org/officeDocument/2006/relationships/hyperlink" Target="https://www.pro-football-reference.com/teams/buf/2015.htm" TargetMode="External"/><Relationship Id="rId179" Type="http://schemas.openxmlformats.org/officeDocument/2006/relationships/hyperlink" Target="https://www.pro-football-reference.com/players/B/BradTo00.htm" TargetMode="External"/><Relationship Id="rId365" Type="http://schemas.openxmlformats.org/officeDocument/2006/relationships/hyperlink" Target="https://www.pro-football-reference.com/teams/crd/2019.htm" TargetMode="External"/><Relationship Id="rId386" Type="http://schemas.openxmlformats.org/officeDocument/2006/relationships/hyperlink" Target="https://www.pro-football-reference.com/players/M/MayfBa00.htm" TargetMode="External"/><Relationship Id="rId190" Type="http://schemas.openxmlformats.org/officeDocument/2006/relationships/hyperlink" Target="https://www.pro-football-reference.com/teams/sdg/2017.htm" TargetMode="External"/><Relationship Id="rId204" Type="http://schemas.openxmlformats.org/officeDocument/2006/relationships/hyperlink" Target="https://www.pro-football-reference.com/teams/atl/2017.htm" TargetMode="External"/><Relationship Id="rId225" Type="http://schemas.openxmlformats.org/officeDocument/2006/relationships/hyperlink" Target="https://www.pro-football-reference.com/players/W/WatsDe00.htm" TargetMode="External"/><Relationship Id="rId246" Type="http://schemas.openxmlformats.org/officeDocument/2006/relationships/hyperlink" Target="https://www.pro-football-reference.com/teams/den/2017.htm" TargetMode="External"/><Relationship Id="rId267" Type="http://schemas.openxmlformats.org/officeDocument/2006/relationships/hyperlink" Target="https://www.pro-football-reference.com/teams/htx/2018.htm" TargetMode="External"/><Relationship Id="rId288" Type="http://schemas.openxmlformats.org/officeDocument/2006/relationships/hyperlink" Target="https://www.pro-football-reference.com/players/T/TrubMi00.htm" TargetMode="External"/><Relationship Id="rId411" Type="http://schemas.openxmlformats.org/officeDocument/2006/relationships/hyperlink" Target="https://www.pro-football-reference.com/teams/was/2019.htm" TargetMode="External"/><Relationship Id="rId432" Type="http://schemas.openxmlformats.org/officeDocument/2006/relationships/hyperlink" Target="https://www.pro-football-reference.com/players/F/FoleNi00.htm" TargetMode="External"/><Relationship Id="rId453" Type="http://schemas.openxmlformats.org/officeDocument/2006/relationships/hyperlink" Target="https://www.pro-football-reference.com/teams/rav/2019.htm" TargetMode="External"/><Relationship Id="rId474" Type="http://schemas.openxmlformats.org/officeDocument/2006/relationships/hyperlink" Target="https://www.pro-football-reference.com/players/B/BortBl00.htm" TargetMode="External"/><Relationship Id="rId106" Type="http://schemas.openxmlformats.org/officeDocument/2006/relationships/hyperlink" Target="https://www.pro-football-reference.com/teams/jax/2016.htm" TargetMode="External"/><Relationship Id="rId127" Type="http://schemas.openxmlformats.org/officeDocument/2006/relationships/hyperlink" Target="https://www.pro-football-reference.com/players/M/MannEl00.htm" TargetMode="External"/><Relationship Id="rId313" Type="http://schemas.openxmlformats.org/officeDocument/2006/relationships/hyperlink" Target="https://www.pro-football-reference.com/teams/nyj/2018.htm" TargetMode="External"/><Relationship Id="rId10" Type="http://schemas.openxmlformats.org/officeDocument/2006/relationships/hyperlink" Target="https://www.pro-football-reference.com/teams/crd/2015.htm" TargetMode="External"/><Relationship Id="rId31" Type="http://schemas.openxmlformats.org/officeDocument/2006/relationships/hyperlink" Target="https://www.pro-football-reference.com/players/S/SmitAl03.htm" TargetMode="External"/><Relationship Id="rId52" Type="http://schemas.openxmlformats.org/officeDocument/2006/relationships/hyperlink" Target="https://www.pro-football-reference.com/teams/rav/2015.htm" TargetMode="External"/><Relationship Id="rId73" Type="http://schemas.openxmlformats.org/officeDocument/2006/relationships/hyperlink" Target="https://www.pro-football-reference.com/players/W/WeedBr00.htm" TargetMode="External"/><Relationship Id="rId94" Type="http://schemas.openxmlformats.org/officeDocument/2006/relationships/hyperlink" Target="https://www.pro-football-reference.com/teams/clt/2016.htm" TargetMode="External"/><Relationship Id="rId148" Type="http://schemas.openxmlformats.org/officeDocument/2006/relationships/hyperlink" Target="https://www.pro-football-reference.com/teams/chi/2016.htm" TargetMode="External"/><Relationship Id="rId169" Type="http://schemas.openxmlformats.org/officeDocument/2006/relationships/hyperlink" Target="https://www.pro-football-reference.com/players/P/PettBr01.htm" TargetMode="External"/><Relationship Id="rId334" Type="http://schemas.openxmlformats.org/officeDocument/2006/relationships/hyperlink" Target="https://www.pro-football-reference.com/players/O/OsweBr00.htm" TargetMode="External"/><Relationship Id="rId355" Type="http://schemas.openxmlformats.org/officeDocument/2006/relationships/hyperlink" Target="https://www.pro-football-reference.com/teams/sea/2019.htm" TargetMode="External"/><Relationship Id="rId376" Type="http://schemas.openxmlformats.org/officeDocument/2006/relationships/hyperlink" Target="https://www.pro-football-reference.com/players/G/GaroJi00.htm" TargetMode="External"/><Relationship Id="rId397" Type="http://schemas.openxmlformats.org/officeDocument/2006/relationships/hyperlink" Target="https://www.pro-football-reference.com/teams/nyg/2019.htm" TargetMode="External"/><Relationship Id="rId4" Type="http://schemas.openxmlformats.org/officeDocument/2006/relationships/hyperlink" Target="https://www.pro-football-reference.com/teams/nwe/2015.htm" TargetMode="External"/><Relationship Id="rId180" Type="http://schemas.openxmlformats.org/officeDocument/2006/relationships/hyperlink" Target="https://www.pro-football-reference.com/teams/nwe/2017.htm" TargetMode="External"/><Relationship Id="rId215" Type="http://schemas.openxmlformats.org/officeDocument/2006/relationships/hyperlink" Target="https://www.pro-football-reference.com/players/M/McCoJo01.htm" TargetMode="External"/><Relationship Id="rId236" Type="http://schemas.openxmlformats.org/officeDocument/2006/relationships/hyperlink" Target="https://www.pro-football-reference.com/teams/gnb/2017.htm" TargetMode="External"/><Relationship Id="rId257" Type="http://schemas.openxmlformats.org/officeDocument/2006/relationships/hyperlink" Target="https://www.pro-football-reference.com/teams/phi/2017.htm" TargetMode="External"/><Relationship Id="rId278" Type="http://schemas.openxmlformats.org/officeDocument/2006/relationships/hyperlink" Target="https://www.pro-football-reference.com/players/P/PresDa01.htm" TargetMode="External"/><Relationship Id="rId401" Type="http://schemas.openxmlformats.org/officeDocument/2006/relationships/hyperlink" Target="https://www.pro-football-reference.com/teams/chi/2019.htm" TargetMode="External"/><Relationship Id="rId422" Type="http://schemas.openxmlformats.org/officeDocument/2006/relationships/hyperlink" Target="https://www.pro-football-reference.com/players/L/LockDr00.htm" TargetMode="External"/><Relationship Id="rId443" Type="http://schemas.openxmlformats.org/officeDocument/2006/relationships/hyperlink" Target="https://www.pro-football-reference.com/teams/cin/2019.htm" TargetMode="External"/><Relationship Id="rId464" Type="http://schemas.openxmlformats.org/officeDocument/2006/relationships/hyperlink" Target="https://www.pro-football-reference.com/players/G/GlenMi00.htm" TargetMode="External"/><Relationship Id="rId303" Type="http://schemas.openxmlformats.org/officeDocument/2006/relationships/hyperlink" Target="https://www.pro-football-reference.com/teams/tam/2018.htm" TargetMode="External"/><Relationship Id="rId42" Type="http://schemas.openxmlformats.org/officeDocument/2006/relationships/hyperlink" Target="https://www.pro-football-reference.com/teams/chi/2015.htm" TargetMode="External"/><Relationship Id="rId84" Type="http://schemas.openxmlformats.org/officeDocument/2006/relationships/hyperlink" Target="https://www.pro-football-reference.com/players/C/ClauJi00.htm" TargetMode="External"/><Relationship Id="rId138" Type="http://schemas.openxmlformats.org/officeDocument/2006/relationships/hyperlink" Target="https://www.pro-football-reference.com/teams/den/2016.htm" TargetMode="External"/><Relationship Id="rId345" Type="http://schemas.openxmlformats.org/officeDocument/2006/relationships/hyperlink" Target="https://www.pro-football-reference.com/teams/oti/2018.htm" TargetMode="External"/><Relationship Id="rId387" Type="http://schemas.openxmlformats.org/officeDocument/2006/relationships/hyperlink" Target="https://www.pro-football-reference.com/teams/cle/2019.htm" TargetMode="External"/><Relationship Id="rId191" Type="http://schemas.openxmlformats.org/officeDocument/2006/relationships/hyperlink" Target="https://www.pro-football-reference.com/players/B/BreeDr00.htm" TargetMode="External"/><Relationship Id="rId205" Type="http://schemas.openxmlformats.org/officeDocument/2006/relationships/hyperlink" Target="https://www.pro-football-reference.com/players/T/TaylTy00.htm" TargetMode="External"/><Relationship Id="rId247" Type="http://schemas.openxmlformats.org/officeDocument/2006/relationships/hyperlink" Target="https://www.pro-football-reference.com/players/H/HoyeBr00.htm" TargetMode="External"/><Relationship Id="rId412" Type="http://schemas.openxmlformats.org/officeDocument/2006/relationships/hyperlink" Target="https://www.pro-football-reference.com/players/B/BridTe00.htm" TargetMode="External"/><Relationship Id="rId107" Type="http://schemas.openxmlformats.org/officeDocument/2006/relationships/hyperlink" Target="https://www.pro-football-reference.com/players/W/WilsRu00.htm" TargetMode="External"/><Relationship Id="rId289" Type="http://schemas.openxmlformats.org/officeDocument/2006/relationships/hyperlink" Target="https://www.pro-football-reference.com/teams/chi/2018.htm" TargetMode="External"/><Relationship Id="rId454" Type="http://schemas.openxmlformats.org/officeDocument/2006/relationships/hyperlink" Target="https://www.pro-football-reference.com/players/R/RoetBe00.htm" TargetMode="External"/><Relationship Id="rId11" Type="http://schemas.openxmlformats.org/officeDocument/2006/relationships/hyperlink" Target="https://www.pro-football-reference.com/players/B/BreeDr00.htm" TargetMode="External"/><Relationship Id="rId53" Type="http://schemas.openxmlformats.org/officeDocument/2006/relationships/hyperlink" Target="https://www.pro-football-reference.com/players/M/McCoJo01.htm" TargetMode="External"/><Relationship Id="rId149" Type="http://schemas.openxmlformats.org/officeDocument/2006/relationships/hyperlink" Target="https://www.pro-football-reference.com/players/K/KessCo00.htm" TargetMode="External"/><Relationship Id="rId314" Type="http://schemas.openxmlformats.org/officeDocument/2006/relationships/hyperlink" Target="https://www.pro-football-reference.com/players/F/FitzRy00.htm" TargetMode="External"/><Relationship Id="rId356" Type="http://schemas.openxmlformats.org/officeDocument/2006/relationships/hyperlink" Target="https://www.pro-football-reference.com/players/W/WatsDe00.htm" TargetMode="External"/><Relationship Id="rId398" Type="http://schemas.openxmlformats.org/officeDocument/2006/relationships/hyperlink" Target="https://www.pro-football-reference.com/players/D/DaltAn00.htm" TargetMode="External"/><Relationship Id="rId95" Type="http://schemas.openxmlformats.org/officeDocument/2006/relationships/hyperlink" Target="https://www.pro-football-reference.com/players/C/CousKi00.htm" TargetMode="External"/><Relationship Id="rId160" Type="http://schemas.openxmlformats.org/officeDocument/2006/relationships/hyperlink" Target="https://www.pro-football-reference.com/teams/ram/2016.htm" TargetMode="External"/><Relationship Id="rId216" Type="http://schemas.openxmlformats.org/officeDocument/2006/relationships/hyperlink" Target="https://www.pro-football-reference.com/teams/nyj/2017.htm" TargetMode="External"/><Relationship Id="rId423" Type="http://schemas.openxmlformats.org/officeDocument/2006/relationships/hyperlink" Target="https://www.pro-football-reference.com/teams/den/2019.htm" TargetMode="External"/><Relationship Id="rId258" Type="http://schemas.openxmlformats.org/officeDocument/2006/relationships/hyperlink" Target="https://www.pro-football-reference.com/players/G/GlenMi00.htm" TargetMode="External"/><Relationship Id="rId465" Type="http://schemas.openxmlformats.org/officeDocument/2006/relationships/hyperlink" Target="https://www.pro-football-reference.com/teams/rai/2019.htm" TargetMode="External"/><Relationship Id="rId22" Type="http://schemas.openxmlformats.org/officeDocument/2006/relationships/hyperlink" Target="https://www.pro-football-reference.com/teams/sdg/2015.htm" TargetMode="External"/><Relationship Id="rId64" Type="http://schemas.openxmlformats.org/officeDocument/2006/relationships/hyperlink" Target="https://www.pro-football-reference.com/teams/ram/2015.htm" TargetMode="External"/><Relationship Id="rId118" Type="http://schemas.openxmlformats.org/officeDocument/2006/relationships/hyperlink" Target="https://www.pro-football-reference.com/teams/nwe/2016.htm" TargetMode="External"/><Relationship Id="rId325" Type="http://schemas.openxmlformats.org/officeDocument/2006/relationships/hyperlink" Target="https://www.pro-football-reference.com/teams/sfo/2018.htm" TargetMode="External"/><Relationship Id="rId367" Type="http://schemas.openxmlformats.org/officeDocument/2006/relationships/hyperlink" Target="https://www.pro-football-reference.com/teams/gnb/2019.htm" TargetMode="External"/><Relationship Id="rId171" Type="http://schemas.openxmlformats.org/officeDocument/2006/relationships/hyperlink" Target="https://www.pro-football-reference.com/players/B/BrisJa00.htm" TargetMode="External"/><Relationship Id="rId227" Type="http://schemas.openxmlformats.org/officeDocument/2006/relationships/hyperlink" Target="https://www.pro-football-reference.com/players/C/CutlJa00.htm" TargetMode="External"/><Relationship Id="rId269" Type="http://schemas.openxmlformats.org/officeDocument/2006/relationships/hyperlink" Target="https://www.pro-football-reference.com/teams/clt/2018.htm" TargetMode="External"/><Relationship Id="rId434" Type="http://schemas.openxmlformats.org/officeDocument/2006/relationships/hyperlink" Target="https://www.pro-football-reference.com/players/M/MoorMa01.htm" TargetMode="External"/><Relationship Id="rId476" Type="http://schemas.openxmlformats.org/officeDocument/2006/relationships/hyperlink" Target="https://www.pro-football-reference.com/players/M/MannSe00.htm" TargetMode="External"/><Relationship Id="rId33" Type="http://schemas.openxmlformats.org/officeDocument/2006/relationships/hyperlink" Target="https://www.pro-football-reference.com/players/T/TannRy00.htm" TargetMode="External"/><Relationship Id="rId129" Type="http://schemas.openxmlformats.org/officeDocument/2006/relationships/hyperlink" Target="https://www.pro-football-reference.com/players/S/SmitAl03.htm" TargetMode="External"/><Relationship Id="rId280" Type="http://schemas.openxmlformats.org/officeDocument/2006/relationships/hyperlink" Target="https://www.pro-football-reference.com/players/R/RivePh00.htm" TargetMode="External"/><Relationship Id="rId336" Type="http://schemas.openxmlformats.org/officeDocument/2006/relationships/hyperlink" Target="https://www.pro-football-reference.com/players/J/JohnJo05.htm" TargetMode="External"/><Relationship Id="rId75" Type="http://schemas.openxmlformats.org/officeDocument/2006/relationships/hyperlink" Target="https://www.pro-football-reference.com/teams/cin/2015.htm" TargetMode="External"/><Relationship Id="rId140" Type="http://schemas.openxmlformats.org/officeDocument/2006/relationships/hyperlink" Target="https://www.pro-football-reference.com/teams/mia/2016.htm" TargetMode="External"/><Relationship Id="rId182" Type="http://schemas.openxmlformats.org/officeDocument/2006/relationships/hyperlink" Target="https://www.pro-football-reference.com/teams/kan/2017.htm" TargetMode="External"/><Relationship Id="rId378" Type="http://schemas.openxmlformats.org/officeDocument/2006/relationships/hyperlink" Target="https://www.pro-football-reference.com/players/C/CousKi00.htm" TargetMode="External"/><Relationship Id="rId403" Type="http://schemas.openxmlformats.org/officeDocument/2006/relationships/hyperlink" Target="https://www.pro-football-reference.com/teams/nyj/2019.htm" TargetMode="External"/><Relationship Id="rId6" Type="http://schemas.openxmlformats.org/officeDocument/2006/relationships/hyperlink" Target="https://www.pro-football-reference.com/teams/sea/2015.htm" TargetMode="External"/><Relationship Id="rId238" Type="http://schemas.openxmlformats.org/officeDocument/2006/relationships/hyperlink" Target="https://www.pro-football-reference.com/teams/crd/2017.htm" TargetMode="External"/><Relationship Id="rId445" Type="http://schemas.openxmlformats.org/officeDocument/2006/relationships/hyperlink" Target="https://www.pro-football-reference.com/teams/clt/2019.htm" TargetMode="External"/><Relationship Id="rId291" Type="http://schemas.openxmlformats.org/officeDocument/2006/relationships/hyperlink" Target="https://www.pro-football-reference.com/teams/nyg/2018.htm" TargetMode="External"/><Relationship Id="rId305" Type="http://schemas.openxmlformats.org/officeDocument/2006/relationships/hyperlink" Target="https://www.pro-football-reference.com/teams/phi/2018.htm" TargetMode="External"/><Relationship Id="rId347" Type="http://schemas.openxmlformats.org/officeDocument/2006/relationships/hyperlink" Target="https://www.pro-football-reference.com/teams/nor/2018.htm" TargetMode="External"/><Relationship Id="rId44" Type="http://schemas.openxmlformats.org/officeDocument/2006/relationships/hyperlink" Target="https://www.pro-football-reference.com/teams/oti/2015.htm" TargetMode="External"/><Relationship Id="rId86" Type="http://schemas.openxmlformats.org/officeDocument/2006/relationships/hyperlink" Target="https://www.pro-football-reference.com/teams/dal/2015.htm" TargetMode="External"/><Relationship Id="rId151" Type="http://schemas.openxmlformats.org/officeDocument/2006/relationships/hyperlink" Target="https://www.pro-football-reference.com/players/G/GabbBl00.htm" TargetMode="External"/><Relationship Id="rId389" Type="http://schemas.openxmlformats.org/officeDocument/2006/relationships/hyperlink" Target="https://www.pro-football-reference.com/teams/jax/2019.htm" TargetMode="External"/><Relationship Id="rId193" Type="http://schemas.openxmlformats.org/officeDocument/2006/relationships/hyperlink" Target="https://www.pro-football-reference.com/players/R/RoetBe00.htm" TargetMode="External"/><Relationship Id="rId207" Type="http://schemas.openxmlformats.org/officeDocument/2006/relationships/hyperlink" Target="https://www.pro-football-reference.com/players/D/DaltAn00.htm" TargetMode="External"/><Relationship Id="rId249" Type="http://schemas.openxmlformats.org/officeDocument/2006/relationships/hyperlink" Target="https://www.pro-football-reference.com/teams/crd/2017.htm" TargetMode="External"/><Relationship Id="rId414" Type="http://schemas.openxmlformats.org/officeDocument/2006/relationships/hyperlink" Target="https://www.pro-football-reference.com/players/F/FlacJo00.htm" TargetMode="External"/><Relationship Id="rId456" Type="http://schemas.openxmlformats.org/officeDocument/2006/relationships/hyperlink" Target="https://www.pro-football-reference.com/players/F/FalkLu00.ht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G/GrimJo01.htm" TargetMode="External"/><Relationship Id="rId671" Type="http://schemas.openxmlformats.org/officeDocument/2006/relationships/hyperlink" Target="https://www.pro-football-reference.com/players/R/RichJa01.htm" TargetMode="External"/><Relationship Id="rId769" Type="http://schemas.openxmlformats.org/officeDocument/2006/relationships/hyperlink" Target="https://www.pro-football-reference.com/teams/kan/2018.htm" TargetMode="External"/><Relationship Id="rId976" Type="http://schemas.openxmlformats.org/officeDocument/2006/relationships/hyperlink" Target="https://www.pro-football-reference.com/teams/buf/2019.htm" TargetMode="External"/><Relationship Id="rId21" Type="http://schemas.openxmlformats.org/officeDocument/2006/relationships/hyperlink" Target="https://www.pro-football-reference.com/players/W/WoodDa02.htm" TargetMode="External"/><Relationship Id="rId324" Type="http://schemas.openxmlformats.org/officeDocument/2006/relationships/hyperlink" Target="https://www.pro-football-reference.com/teams/sea/2016.htm" TargetMode="External"/><Relationship Id="rId531" Type="http://schemas.openxmlformats.org/officeDocument/2006/relationships/hyperlink" Target="https://www.pro-football-reference.com/teams/mia/2017.htm" TargetMode="External"/><Relationship Id="rId629" Type="http://schemas.openxmlformats.org/officeDocument/2006/relationships/hyperlink" Target="https://www.pro-football-reference.com/players/D/DrakKe00.htm" TargetMode="External"/><Relationship Id="rId170" Type="http://schemas.openxmlformats.org/officeDocument/2006/relationships/hyperlink" Target="https://www.pro-football-reference.com/players/H/HarrDu01.htm" TargetMode="External"/><Relationship Id="rId836" Type="http://schemas.openxmlformats.org/officeDocument/2006/relationships/hyperlink" Target="https://www.pro-football-reference.com/teams/sdg/2019.htm" TargetMode="External"/><Relationship Id="rId268" Type="http://schemas.openxmlformats.org/officeDocument/2006/relationships/hyperlink" Target="https://www.pro-football-reference.com/teams/gnb/2016.htm" TargetMode="External"/><Relationship Id="rId475" Type="http://schemas.openxmlformats.org/officeDocument/2006/relationships/hyperlink" Target="https://www.pro-football-reference.com/teams/was/2017.htm" TargetMode="External"/><Relationship Id="rId682" Type="http://schemas.openxmlformats.org/officeDocument/2006/relationships/hyperlink" Target="https://www.pro-football-reference.com/players/J/JohnDu00.htm" TargetMode="External"/><Relationship Id="rId903" Type="http://schemas.openxmlformats.org/officeDocument/2006/relationships/hyperlink" Target="https://www.pro-football-reference.com/players/W/WillDa10.htm" TargetMode="External"/><Relationship Id="rId32" Type="http://schemas.openxmlformats.org/officeDocument/2006/relationships/hyperlink" Target="https://www.pro-football-reference.com/teams/car/2015.htm" TargetMode="External"/><Relationship Id="rId128" Type="http://schemas.openxmlformats.org/officeDocument/2006/relationships/hyperlink" Target="https://www.pro-football-reference.com/teams/htx/2015.htm" TargetMode="External"/><Relationship Id="rId335" Type="http://schemas.openxmlformats.org/officeDocument/2006/relationships/hyperlink" Target="https://www.pro-football-reference.com/teams/gnb/2016.htm" TargetMode="External"/><Relationship Id="rId542" Type="http://schemas.openxmlformats.org/officeDocument/2006/relationships/hyperlink" Target="https://www.pro-football-reference.com/players/C/CunnBe01.htm" TargetMode="External"/><Relationship Id="rId181" Type="http://schemas.openxmlformats.org/officeDocument/2006/relationships/hyperlink" Target="https://www.pro-football-reference.com/players/D/DiMaPa00.htm" TargetMode="External"/><Relationship Id="rId402" Type="http://schemas.openxmlformats.org/officeDocument/2006/relationships/hyperlink" Target="https://www.pro-football-reference.com/teams/sdg/2017.htm" TargetMode="External"/><Relationship Id="rId847" Type="http://schemas.openxmlformats.org/officeDocument/2006/relationships/hyperlink" Target="https://www.pro-football-reference.com/players/C/ColeTe01.htm" TargetMode="External"/><Relationship Id="rId279" Type="http://schemas.openxmlformats.org/officeDocument/2006/relationships/hyperlink" Target="https://www.pro-football-reference.com/players/W/WillDe02.htm" TargetMode="External"/><Relationship Id="rId486" Type="http://schemas.openxmlformats.org/officeDocument/2006/relationships/hyperlink" Target="https://www.pro-football-reference.com/players/W/WhitJa02.htm" TargetMode="External"/><Relationship Id="rId693" Type="http://schemas.openxmlformats.org/officeDocument/2006/relationships/hyperlink" Target="https://www.pro-football-reference.com/teams/atl/2018.htm" TargetMode="External"/><Relationship Id="rId707" Type="http://schemas.openxmlformats.org/officeDocument/2006/relationships/hyperlink" Target="https://www.pro-football-reference.com/players/M/MorrAl00.htm" TargetMode="External"/><Relationship Id="rId914" Type="http://schemas.openxmlformats.org/officeDocument/2006/relationships/hyperlink" Target="https://www.pro-football-reference.com/teams/rai/2019.htm" TargetMode="External"/><Relationship Id="rId43" Type="http://schemas.openxmlformats.org/officeDocument/2006/relationships/hyperlink" Target="https://www.pro-football-reference.com/players/S/SimsCh00.htm" TargetMode="External"/><Relationship Id="rId139" Type="http://schemas.openxmlformats.org/officeDocument/2006/relationships/hyperlink" Target="https://www.pro-football-reference.com/teams/nor/2015.htm" TargetMode="External"/><Relationship Id="rId346" Type="http://schemas.openxmlformats.org/officeDocument/2006/relationships/hyperlink" Target="https://www.pro-football-reference.com/players/D/DrakKe00.htm" TargetMode="External"/><Relationship Id="rId553" Type="http://schemas.openxmlformats.org/officeDocument/2006/relationships/hyperlink" Target="https://www.pro-football-reference.com/teams/phi/2017.htm" TargetMode="External"/><Relationship Id="rId760" Type="http://schemas.openxmlformats.org/officeDocument/2006/relationships/hyperlink" Target="https://www.pro-football-reference.com/players/B/BoldBr00.htm" TargetMode="External"/><Relationship Id="rId192" Type="http://schemas.openxmlformats.org/officeDocument/2006/relationships/hyperlink" Target="https://www.pro-football-reference.com/teams/sfo/2015.htm" TargetMode="External"/><Relationship Id="rId206" Type="http://schemas.openxmlformats.org/officeDocument/2006/relationships/hyperlink" Target="https://www.pro-football-reference.com/players/F/FreeDe00.htm" TargetMode="External"/><Relationship Id="rId413" Type="http://schemas.openxmlformats.org/officeDocument/2006/relationships/hyperlink" Target="https://www.pro-football-reference.com/players/H/HydeCa00.htm" TargetMode="External"/><Relationship Id="rId858" Type="http://schemas.openxmlformats.org/officeDocument/2006/relationships/hyperlink" Target="https://www.pro-football-reference.com/teams/crd/2019.htm" TargetMode="External"/><Relationship Id="rId497" Type="http://schemas.openxmlformats.org/officeDocument/2006/relationships/hyperlink" Target="https://www.pro-football-reference.com/teams/nwe/2017.htm" TargetMode="External"/><Relationship Id="rId620" Type="http://schemas.openxmlformats.org/officeDocument/2006/relationships/hyperlink" Target="https://www.pro-football-reference.com/teams/was/2018.htm" TargetMode="External"/><Relationship Id="rId718" Type="http://schemas.openxmlformats.org/officeDocument/2006/relationships/hyperlink" Target="https://www.pro-football-reference.com/teams/was/2018.htm" TargetMode="External"/><Relationship Id="rId925" Type="http://schemas.openxmlformats.org/officeDocument/2006/relationships/hyperlink" Target="https://www.pro-football-reference.com/players/S/ScarBo01.htm" TargetMode="External"/><Relationship Id="rId357" Type="http://schemas.openxmlformats.org/officeDocument/2006/relationships/hyperlink" Target="https://www.pro-football-reference.com/teams/crd/2016.htm" TargetMode="External"/><Relationship Id="rId54" Type="http://schemas.openxmlformats.org/officeDocument/2006/relationships/hyperlink" Target="https://www.pro-football-reference.com/teams/jax/2015.htm" TargetMode="External"/><Relationship Id="rId217" Type="http://schemas.openxmlformats.org/officeDocument/2006/relationships/hyperlink" Target="https://www.pro-football-reference.com/teams/mia/2016.htm" TargetMode="External"/><Relationship Id="rId564" Type="http://schemas.openxmlformats.org/officeDocument/2006/relationships/hyperlink" Target="https://www.pro-football-reference.com/players/W/WoodDa02.htm" TargetMode="External"/><Relationship Id="rId771" Type="http://schemas.openxmlformats.org/officeDocument/2006/relationships/hyperlink" Target="https://www.pro-football-reference.com/teams/atl/2018.htm" TargetMode="External"/><Relationship Id="rId869" Type="http://schemas.openxmlformats.org/officeDocument/2006/relationships/hyperlink" Target="https://www.pro-football-reference.com/players/W/WashDe00.htm" TargetMode="External"/><Relationship Id="rId424" Type="http://schemas.openxmlformats.org/officeDocument/2006/relationships/hyperlink" Target="https://www.pro-football-reference.com/teams/rav/2017.htm" TargetMode="External"/><Relationship Id="rId631" Type="http://schemas.openxmlformats.org/officeDocument/2006/relationships/hyperlink" Target="https://www.pro-football-reference.com/players/M/MillLa01.htm" TargetMode="External"/><Relationship Id="rId729" Type="http://schemas.openxmlformats.org/officeDocument/2006/relationships/hyperlink" Target="https://www.pro-football-reference.com/teams/sdg/2018.htm" TargetMode="External"/><Relationship Id="rId270" Type="http://schemas.openxmlformats.org/officeDocument/2006/relationships/hyperlink" Target="https://www.pro-football-reference.com/teams/oti/2016.htm" TargetMode="External"/><Relationship Id="rId936" Type="http://schemas.openxmlformats.org/officeDocument/2006/relationships/hyperlink" Target="https://www.pro-football-reference.com/teams/jax/2019.htm" TargetMode="External"/><Relationship Id="rId65" Type="http://schemas.openxmlformats.org/officeDocument/2006/relationships/hyperlink" Target="https://www.pro-football-reference.com/players/M/MathRy00.htm" TargetMode="External"/><Relationship Id="rId130" Type="http://schemas.openxmlformats.org/officeDocument/2006/relationships/hyperlink" Target="https://www.pro-football-reference.com/teams/htx/2015.htm" TargetMode="External"/><Relationship Id="rId368" Type="http://schemas.openxmlformats.org/officeDocument/2006/relationships/hyperlink" Target="https://www.pro-football-reference.com/players/D/DarkOr00.htm" TargetMode="External"/><Relationship Id="rId575" Type="http://schemas.openxmlformats.org/officeDocument/2006/relationships/hyperlink" Target="https://www.pro-football-reference.com/players/R/RidlSt00.htm" TargetMode="External"/><Relationship Id="rId782" Type="http://schemas.openxmlformats.org/officeDocument/2006/relationships/hyperlink" Target="https://www.pro-football-reference.com/players/W/WillDa10.htm" TargetMode="External"/><Relationship Id="rId228" Type="http://schemas.openxmlformats.org/officeDocument/2006/relationships/hyperlink" Target="https://www.pro-football-reference.com/players/M/MillLa01.htm" TargetMode="External"/><Relationship Id="rId435" Type="http://schemas.openxmlformats.org/officeDocument/2006/relationships/hyperlink" Target="https://www.pro-football-reference.com/players/C/ColeTe01.htm" TargetMode="External"/><Relationship Id="rId642" Type="http://schemas.openxmlformats.org/officeDocument/2006/relationships/hyperlink" Target="https://www.pro-football-reference.com/teams/sdg/2018.htm" TargetMode="External"/><Relationship Id="rId281" Type="http://schemas.openxmlformats.org/officeDocument/2006/relationships/hyperlink" Target="https://www.pro-football-reference.com/players/B/BernGi00.htm" TargetMode="External"/><Relationship Id="rId502" Type="http://schemas.openxmlformats.org/officeDocument/2006/relationships/hyperlink" Target="https://www.pro-football-reference.com/teams/dal/2017.htm" TargetMode="External"/><Relationship Id="rId947" Type="http://schemas.openxmlformats.org/officeDocument/2006/relationships/hyperlink" Target="https://www.pro-football-reference.com/players/W/WaltMa00.htm" TargetMode="External"/><Relationship Id="rId76" Type="http://schemas.openxmlformats.org/officeDocument/2006/relationships/hyperlink" Target="https://www.pro-football-reference.com/teams/det/2015.htm" TargetMode="External"/><Relationship Id="rId141" Type="http://schemas.openxmlformats.org/officeDocument/2006/relationships/hyperlink" Target="https://www.pro-football-reference.com/teams/buf/2015.htm" TargetMode="External"/><Relationship Id="rId379" Type="http://schemas.openxmlformats.org/officeDocument/2006/relationships/hyperlink" Target="https://www.pro-football-reference.com/players/G/GrimJo01.htm" TargetMode="External"/><Relationship Id="rId586" Type="http://schemas.openxmlformats.org/officeDocument/2006/relationships/hyperlink" Target="https://www.pro-football-reference.com/teams/kan/2017.htm" TargetMode="External"/><Relationship Id="rId793" Type="http://schemas.openxmlformats.org/officeDocument/2006/relationships/hyperlink" Target="https://www.pro-football-reference.com/teams/dal/2019.htm" TargetMode="External"/><Relationship Id="rId807" Type="http://schemas.openxmlformats.org/officeDocument/2006/relationships/hyperlink" Target="https://www.pro-football-reference.com/teams/cin/2019.htm" TargetMode="External"/><Relationship Id="rId7" Type="http://schemas.openxmlformats.org/officeDocument/2006/relationships/hyperlink" Target="https://www.pro-football-reference.com/players/W/WillDe02.htm" TargetMode="External"/><Relationship Id="rId239" Type="http://schemas.openxmlformats.org/officeDocument/2006/relationships/hyperlink" Target="https://www.pro-football-reference.com/teams/car/2016.htm" TargetMode="External"/><Relationship Id="rId446" Type="http://schemas.openxmlformats.org/officeDocument/2006/relationships/hyperlink" Target="https://www.pro-football-reference.com/teams/rav/2017.htm" TargetMode="External"/><Relationship Id="rId653" Type="http://schemas.openxmlformats.org/officeDocument/2006/relationships/hyperlink" Target="https://www.pro-football-reference.com/players/J/JohnKe06.htm" TargetMode="External"/><Relationship Id="rId292" Type="http://schemas.openxmlformats.org/officeDocument/2006/relationships/hyperlink" Target="https://www.pro-football-reference.com/teams/det/2016.htm" TargetMode="External"/><Relationship Id="rId306" Type="http://schemas.openxmlformats.org/officeDocument/2006/relationships/hyperlink" Target="https://www.pro-football-reference.com/teams/nwe/2016.htm" TargetMode="External"/><Relationship Id="rId860" Type="http://schemas.openxmlformats.org/officeDocument/2006/relationships/hyperlink" Target="https://www.pro-football-reference.com/teams/tam/2019.htm" TargetMode="External"/><Relationship Id="rId958" Type="http://schemas.openxmlformats.org/officeDocument/2006/relationships/hyperlink" Target="https://www.pro-football-reference.com/teams/mia/2019.htm" TargetMode="External"/><Relationship Id="rId87" Type="http://schemas.openxmlformats.org/officeDocument/2006/relationships/hyperlink" Target="https://www.pro-football-reference.com/players/P/PoweBi00.htm" TargetMode="External"/><Relationship Id="rId513" Type="http://schemas.openxmlformats.org/officeDocument/2006/relationships/hyperlink" Target="https://www.pro-football-reference.com/players/W/WillKe05.htm" TargetMode="External"/><Relationship Id="rId597" Type="http://schemas.openxmlformats.org/officeDocument/2006/relationships/hyperlink" Target="https://www.pro-football-reference.com/players/E/ElliEz00.htm" TargetMode="External"/><Relationship Id="rId720" Type="http://schemas.openxmlformats.org/officeDocument/2006/relationships/hyperlink" Target="https://www.pro-football-reference.com/teams/den/2018.htm" TargetMode="External"/><Relationship Id="rId818" Type="http://schemas.openxmlformats.org/officeDocument/2006/relationships/hyperlink" Target="https://www.pro-football-reference.com/players/M/MackMa00.htm" TargetMode="External"/><Relationship Id="rId152" Type="http://schemas.openxmlformats.org/officeDocument/2006/relationships/hyperlink" Target="https://www.pro-football-reference.com/players/A/AjayJa00.htm" TargetMode="External"/><Relationship Id="rId457" Type="http://schemas.openxmlformats.org/officeDocument/2006/relationships/hyperlink" Target="https://www.pro-football-reference.com/teams/cin/2017.htm" TargetMode="External"/><Relationship Id="rId664" Type="http://schemas.openxmlformats.org/officeDocument/2006/relationships/hyperlink" Target="https://www.pro-football-reference.com/teams/jax/2018.htm" TargetMode="External"/><Relationship Id="rId871" Type="http://schemas.openxmlformats.org/officeDocument/2006/relationships/hyperlink" Target="https://www.pro-football-reference.com/players/C/CoheTa00.htm" TargetMode="External"/><Relationship Id="rId969" Type="http://schemas.openxmlformats.org/officeDocument/2006/relationships/hyperlink" Target="https://www.pro-football-reference.com/players/P/ProsC.00.htm" TargetMode="External"/><Relationship Id="rId14" Type="http://schemas.openxmlformats.org/officeDocument/2006/relationships/hyperlink" Target="https://www.pro-football-reference.com/teams/crd/2015.htm" TargetMode="External"/><Relationship Id="rId317" Type="http://schemas.openxmlformats.org/officeDocument/2006/relationships/hyperlink" Target="https://www.pro-football-reference.com/players/B/BlueAl00.htm" TargetMode="External"/><Relationship Id="rId524" Type="http://schemas.openxmlformats.org/officeDocument/2006/relationships/hyperlink" Target="https://www.pro-football-reference.com/players/W/WestCh01.htm" TargetMode="External"/><Relationship Id="rId731" Type="http://schemas.openxmlformats.org/officeDocument/2006/relationships/hyperlink" Target="https://www.pro-football-reference.com/teams/phi/2018.htm" TargetMode="External"/><Relationship Id="rId98" Type="http://schemas.openxmlformats.org/officeDocument/2006/relationships/hyperlink" Target="https://www.pro-football-reference.com/teams/nwe/2015.htm" TargetMode="External"/><Relationship Id="rId163" Type="http://schemas.openxmlformats.org/officeDocument/2006/relationships/hyperlink" Target="https://www.pro-football-reference.com/teams/car/2015.htm" TargetMode="External"/><Relationship Id="rId370" Type="http://schemas.openxmlformats.org/officeDocument/2006/relationships/hyperlink" Target="https://www.pro-football-reference.com/players/F/FarrKe02.htm" TargetMode="External"/><Relationship Id="rId829" Type="http://schemas.openxmlformats.org/officeDocument/2006/relationships/hyperlink" Target="https://www.pro-football-reference.com/players/H/HydeCa00.htm" TargetMode="External"/><Relationship Id="rId230" Type="http://schemas.openxmlformats.org/officeDocument/2006/relationships/hyperlink" Target="https://www.pro-football-reference.com/players/C/ColeTe01.htm" TargetMode="External"/><Relationship Id="rId468" Type="http://schemas.openxmlformats.org/officeDocument/2006/relationships/hyperlink" Target="https://www.pro-football-reference.com/players/B/BurkRe00.htm" TargetMode="External"/><Relationship Id="rId675" Type="http://schemas.openxmlformats.org/officeDocument/2006/relationships/hyperlink" Target="https://www.pro-football-reference.com/players/H/HydeCa00.htm" TargetMode="External"/><Relationship Id="rId882" Type="http://schemas.openxmlformats.org/officeDocument/2006/relationships/hyperlink" Target="https://www.pro-football-reference.com/teams/clt/2019.htm" TargetMode="External"/><Relationship Id="rId25" Type="http://schemas.openxmlformats.org/officeDocument/2006/relationships/hyperlink" Target="https://www.pro-football-reference.com/players/H/HillJe01.htm" TargetMode="External"/><Relationship Id="rId328" Type="http://schemas.openxmlformats.org/officeDocument/2006/relationships/hyperlink" Target="https://www.pro-football-reference.com/players/S/StarJa00.htm" TargetMode="External"/><Relationship Id="rId535" Type="http://schemas.openxmlformats.org/officeDocument/2006/relationships/hyperlink" Target="https://www.pro-football-reference.com/teams/was/2017.htm" TargetMode="External"/><Relationship Id="rId742" Type="http://schemas.openxmlformats.org/officeDocument/2006/relationships/hyperlink" Target="https://www.pro-football-reference.com/players/B/BurkRe00.htm" TargetMode="External"/><Relationship Id="rId174" Type="http://schemas.openxmlformats.org/officeDocument/2006/relationships/hyperlink" Target="https://www.pro-football-reference.com/teams/rai/2015.htm" TargetMode="External"/><Relationship Id="rId381" Type="http://schemas.openxmlformats.org/officeDocument/2006/relationships/hyperlink" Target="https://www.pro-football-reference.com/players/R/RainBo00.htm" TargetMode="External"/><Relationship Id="rId602" Type="http://schemas.openxmlformats.org/officeDocument/2006/relationships/hyperlink" Target="https://www.pro-football-reference.com/teams/pit/2018.htm" TargetMode="External"/><Relationship Id="rId241" Type="http://schemas.openxmlformats.org/officeDocument/2006/relationships/hyperlink" Target="https://www.pro-football-reference.com/teams/rav/2016.htm" TargetMode="External"/><Relationship Id="rId479" Type="http://schemas.openxmlformats.org/officeDocument/2006/relationships/hyperlink" Target="https://www.pro-football-reference.com/teams/nyj/2017.htm" TargetMode="External"/><Relationship Id="rId686" Type="http://schemas.openxmlformats.org/officeDocument/2006/relationships/hyperlink" Target="https://www.pro-football-reference.com/players/B/BlueAl00.htm" TargetMode="External"/><Relationship Id="rId893" Type="http://schemas.openxmlformats.org/officeDocument/2006/relationships/hyperlink" Target="https://www.pro-football-reference.com/players/M/MattAl01.htm" TargetMode="External"/><Relationship Id="rId907" Type="http://schemas.openxmlformats.org/officeDocument/2006/relationships/hyperlink" Target="https://www.pro-football-reference.com/players/G/GuicDe00.htm" TargetMode="External"/><Relationship Id="rId36" Type="http://schemas.openxmlformats.org/officeDocument/2006/relationships/hyperlink" Target="https://www.pro-football-reference.com/teams/phi/2015.htm" TargetMode="External"/><Relationship Id="rId339" Type="http://schemas.openxmlformats.org/officeDocument/2006/relationships/hyperlink" Target="https://www.pro-football-reference.com/teams/det/2016.htm" TargetMode="External"/><Relationship Id="rId546" Type="http://schemas.openxmlformats.org/officeDocument/2006/relationships/hyperlink" Target="https://www.pro-football-reference.com/players/J/JuszKy00.htm" TargetMode="External"/><Relationship Id="rId753" Type="http://schemas.openxmlformats.org/officeDocument/2006/relationships/hyperlink" Target="https://www.pro-football-reference.com/teams/nyg/2018.htm" TargetMode="External"/><Relationship Id="rId101" Type="http://schemas.openxmlformats.org/officeDocument/2006/relationships/hyperlink" Target="https://www.pro-football-reference.com/players/W/WareSp00.htm" TargetMode="External"/><Relationship Id="rId185" Type="http://schemas.openxmlformats.org/officeDocument/2006/relationships/hyperlink" Target="https://www.pro-football-reference.com/players/W/WhitFo00.htm" TargetMode="External"/><Relationship Id="rId406" Type="http://schemas.openxmlformats.org/officeDocument/2006/relationships/hyperlink" Target="https://www.pro-football-reference.com/teams/buf/2017.htm" TargetMode="External"/><Relationship Id="rId960" Type="http://schemas.openxmlformats.org/officeDocument/2006/relationships/hyperlink" Target="https://www.pro-football-reference.com/teams/car/2019.htm" TargetMode="External"/><Relationship Id="rId392" Type="http://schemas.openxmlformats.org/officeDocument/2006/relationships/hyperlink" Target="https://www.pro-football-reference.com/teams/jax/2016.htm" TargetMode="External"/><Relationship Id="rId613" Type="http://schemas.openxmlformats.org/officeDocument/2006/relationships/hyperlink" Target="https://www.pro-football-reference.com/players/H/HenrDe00.htm" TargetMode="External"/><Relationship Id="rId697" Type="http://schemas.openxmlformats.org/officeDocument/2006/relationships/hyperlink" Target="https://www.pro-football-reference.com/teams/buf/2018.htm" TargetMode="External"/><Relationship Id="rId820" Type="http://schemas.openxmlformats.org/officeDocument/2006/relationships/hyperlink" Target="https://www.pro-football-reference.com/players/D/DrakKe00.htm" TargetMode="External"/><Relationship Id="rId918" Type="http://schemas.openxmlformats.org/officeDocument/2006/relationships/hyperlink" Target="https://www.pro-football-reference.com/teams/mia/2019.htm" TargetMode="External"/><Relationship Id="rId252" Type="http://schemas.openxmlformats.org/officeDocument/2006/relationships/hyperlink" Target="https://www.pro-football-reference.com/teams/phi/2016.htm" TargetMode="External"/><Relationship Id="rId47" Type="http://schemas.openxmlformats.org/officeDocument/2006/relationships/hyperlink" Target="https://www.pro-football-reference.com/players/S/StarJa00.htm" TargetMode="External"/><Relationship Id="rId112" Type="http://schemas.openxmlformats.org/officeDocument/2006/relationships/hyperlink" Target="https://www.pro-football-reference.com/teams/car/2015.htm" TargetMode="External"/><Relationship Id="rId557" Type="http://schemas.openxmlformats.org/officeDocument/2006/relationships/hyperlink" Target="https://www.pro-football-reference.com/teams/det/2017.htm" TargetMode="External"/><Relationship Id="rId764" Type="http://schemas.openxmlformats.org/officeDocument/2006/relationships/hyperlink" Target="https://www.pro-football-reference.com/players/J/JanoAn00.htm" TargetMode="External"/><Relationship Id="rId971" Type="http://schemas.openxmlformats.org/officeDocument/2006/relationships/hyperlink" Target="https://www.pro-football-reference.com/players/H/HendDa00.htm" TargetMode="External"/><Relationship Id="rId196" Type="http://schemas.openxmlformats.org/officeDocument/2006/relationships/hyperlink" Target="https://www.pro-football-reference.com/players/J/JohnDa08.htm" TargetMode="External"/><Relationship Id="rId417" Type="http://schemas.openxmlformats.org/officeDocument/2006/relationships/hyperlink" Target="https://www.pro-football-reference.com/players/F/FreeDe00.htm" TargetMode="External"/><Relationship Id="rId624" Type="http://schemas.openxmlformats.org/officeDocument/2006/relationships/hyperlink" Target="https://www.pro-football-reference.com/teams/atl/2018.htm" TargetMode="External"/><Relationship Id="rId831" Type="http://schemas.openxmlformats.org/officeDocument/2006/relationships/hyperlink" Target="https://www.pro-football-reference.com/players/M/MichSo00.htm" TargetMode="External"/><Relationship Id="rId263" Type="http://schemas.openxmlformats.org/officeDocument/2006/relationships/hyperlink" Target="https://www.pro-football-reference.com/players/A/AsiaMa00.htm" TargetMode="External"/><Relationship Id="rId470" Type="http://schemas.openxmlformats.org/officeDocument/2006/relationships/hyperlink" Target="https://www.pro-football-reference.com/players/A/AbduAm00.htm" TargetMode="External"/><Relationship Id="rId929" Type="http://schemas.openxmlformats.org/officeDocument/2006/relationships/hyperlink" Target="https://www.pro-football-reference.com/players/O/OgunDa00.htm" TargetMode="External"/><Relationship Id="rId58" Type="http://schemas.openxmlformats.org/officeDocument/2006/relationships/hyperlink" Target="https://www.pro-football-reference.com/teams/nwe/2015.htm" TargetMode="External"/><Relationship Id="rId123" Type="http://schemas.openxmlformats.org/officeDocument/2006/relationships/hyperlink" Target="https://www.pro-football-reference.com/players/T/ThomCh03.htm" TargetMode="External"/><Relationship Id="rId330" Type="http://schemas.openxmlformats.org/officeDocument/2006/relationships/hyperlink" Target="https://www.pro-football-reference.com/players/K/KuhnJo00.htm" TargetMode="External"/><Relationship Id="rId568" Type="http://schemas.openxmlformats.org/officeDocument/2006/relationships/hyperlink" Target="https://www.pro-football-reference.com/players/L/LacyEd00.htm" TargetMode="External"/><Relationship Id="rId733" Type="http://schemas.openxmlformats.org/officeDocument/2006/relationships/hyperlink" Target="https://www.pro-football-reference.com/teams/tam/2018.htm" TargetMode="External"/><Relationship Id="rId775" Type="http://schemas.openxmlformats.org/officeDocument/2006/relationships/hyperlink" Target="https://www.pro-football-reference.com/teams/nor/2018.htm" TargetMode="External"/><Relationship Id="rId940" Type="http://schemas.openxmlformats.org/officeDocument/2006/relationships/hyperlink" Target="https://www.pro-football-reference.com/teams/det/2019.htm" TargetMode="External"/><Relationship Id="rId982" Type="http://schemas.openxmlformats.org/officeDocument/2006/relationships/hyperlink" Target="https://www.pro-football-reference.com/teams/pit/2019.htm" TargetMode="External"/><Relationship Id="rId165" Type="http://schemas.openxmlformats.org/officeDocument/2006/relationships/hyperlink" Target="https://www.pro-football-reference.com/teams/min/2015.htm" TargetMode="External"/><Relationship Id="rId372" Type="http://schemas.openxmlformats.org/officeDocument/2006/relationships/hyperlink" Target="https://www.pro-football-reference.com/players/A/AbduAm00.htm" TargetMode="External"/><Relationship Id="rId428" Type="http://schemas.openxmlformats.org/officeDocument/2006/relationships/hyperlink" Target="https://www.pro-football-reference.com/teams/clt/2017.htm" TargetMode="External"/><Relationship Id="rId635" Type="http://schemas.openxmlformats.org/officeDocument/2006/relationships/hyperlink" Target="https://www.pro-football-reference.com/players/B/BreiMa00.htm" TargetMode="External"/><Relationship Id="rId677" Type="http://schemas.openxmlformats.org/officeDocument/2006/relationships/hyperlink" Target="https://www.pro-football-reference.com/teams/rav/2018.htm" TargetMode="External"/><Relationship Id="rId800" Type="http://schemas.openxmlformats.org/officeDocument/2006/relationships/hyperlink" Target="https://www.pro-football-reference.com/players/I/IngrMa01.htm" TargetMode="External"/><Relationship Id="rId842" Type="http://schemas.openxmlformats.org/officeDocument/2006/relationships/hyperlink" Target="https://www.pro-football-reference.com/teams/nwe/2019.htm" TargetMode="External"/><Relationship Id="rId232" Type="http://schemas.openxmlformats.org/officeDocument/2006/relationships/hyperlink" Target="https://www.pro-football-reference.com/players/H/HillJe01.htm" TargetMode="External"/><Relationship Id="rId274" Type="http://schemas.openxmlformats.org/officeDocument/2006/relationships/hyperlink" Target="https://www.pro-football-reference.com/teams/jax/2016.htm" TargetMode="External"/><Relationship Id="rId481" Type="http://schemas.openxmlformats.org/officeDocument/2006/relationships/hyperlink" Target="https://www.pro-football-reference.com/teams/phi/2017.htm" TargetMode="External"/><Relationship Id="rId702" Type="http://schemas.openxmlformats.org/officeDocument/2006/relationships/hyperlink" Target="https://www.pro-football-reference.com/players/A/AndeC.00.htm" TargetMode="External"/><Relationship Id="rId884" Type="http://schemas.openxmlformats.org/officeDocument/2006/relationships/hyperlink" Target="https://www.pro-football-reference.com/teams/dal/2019.htm" TargetMode="External"/><Relationship Id="rId27" Type="http://schemas.openxmlformats.org/officeDocument/2006/relationships/hyperlink" Target="https://www.pro-football-reference.com/players/M/McFaDa00.htm" TargetMode="External"/><Relationship Id="rId69" Type="http://schemas.openxmlformats.org/officeDocument/2006/relationships/hyperlink" Target="https://www.pro-football-reference.com/players/A/AlleJa01.htm" TargetMode="External"/><Relationship Id="rId134" Type="http://schemas.openxmlformats.org/officeDocument/2006/relationships/hyperlink" Target="https://www.pro-football-reference.com/teams/nwe/2015.htm" TargetMode="External"/><Relationship Id="rId537" Type="http://schemas.openxmlformats.org/officeDocument/2006/relationships/hyperlink" Target="https://www.pro-football-reference.com/teams/htx/2017.htm" TargetMode="External"/><Relationship Id="rId579" Type="http://schemas.openxmlformats.org/officeDocument/2006/relationships/hyperlink" Target="https://www.pro-football-reference.com/players/A/ArtiCa00.htm" TargetMode="External"/><Relationship Id="rId744" Type="http://schemas.openxmlformats.org/officeDocument/2006/relationships/hyperlink" Target="https://www.pro-football-reference.com/players/B/BrowMa03.htm" TargetMode="External"/><Relationship Id="rId786" Type="http://schemas.openxmlformats.org/officeDocument/2006/relationships/hyperlink" Target="https://www.pro-football-reference.com/players/M/McCaCh01.htm" TargetMode="External"/><Relationship Id="rId951" Type="http://schemas.openxmlformats.org/officeDocument/2006/relationships/hyperlink" Target="https://www.pro-football-reference.com/players/P/PoweBi00.htm" TargetMode="External"/><Relationship Id="rId80" Type="http://schemas.openxmlformats.org/officeDocument/2006/relationships/hyperlink" Target="https://www.pro-football-reference.com/teams/was/2015.htm" TargetMode="External"/><Relationship Id="rId176" Type="http://schemas.openxmlformats.org/officeDocument/2006/relationships/hyperlink" Target="https://www.pro-football-reference.com/teams/min/2015.htm" TargetMode="External"/><Relationship Id="rId341" Type="http://schemas.openxmlformats.org/officeDocument/2006/relationships/hyperlink" Target="https://www.pro-football-reference.com/teams/nwe/2016.htm" TargetMode="External"/><Relationship Id="rId383" Type="http://schemas.openxmlformats.org/officeDocument/2006/relationships/hyperlink" Target="https://www.pro-football-reference.com/players/C/CunnBe01.htm" TargetMode="External"/><Relationship Id="rId439" Type="http://schemas.openxmlformats.org/officeDocument/2006/relationships/hyperlink" Target="https://www.pro-football-reference.com/players/M/McKiJe00.htm" TargetMode="External"/><Relationship Id="rId590" Type="http://schemas.openxmlformats.org/officeDocument/2006/relationships/hyperlink" Target="https://www.pro-football-reference.com/teams/ram/2018.htm" TargetMode="External"/><Relationship Id="rId604" Type="http://schemas.openxmlformats.org/officeDocument/2006/relationships/hyperlink" Target="https://www.pro-football-reference.com/teams/kan/2018.htm" TargetMode="External"/><Relationship Id="rId646" Type="http://schemas.openxmlformats.org/officeDocument/2006/relationships/hyperlink" Target="https://www.pro-football-reference.com/teams/nyj/2018.htm" TargetMode="External"/><Relationship Id="rId811" Type="http://schemas.openxmlformats.org/officeDocument/2006/relationships/hyperlink" Target="https://www.pro-football-reference.com/teams/jax/2019.htm" TargetMode="External"/><Relationship Id="rId201" Type="http://schemas.openxmlformats.org/officeDocument/2006/relationships/hyperlink" Target="https://www.pro-football-reference.com/teams/buf/2016.htm" TargetMode="External"/><Relationship Id="rId243" Type="http://schemas.openxmlformats.org/officeDocument/2006/relationships/hyperlink" Target="https://www.pro-football-reference.com/teams/phi/2016.htm" TargetMode="External"/><Relationship Id="rId285" Type="http://schemas.openxmlformats.org/officeDocument/2006/relationships/hyperlink" Target="https://www.pro-football-reference.com/players/D/DrauSh00.htm" TargetMode="External"/><Relationship Id="rId450" Type="http://schemas.openxmlformats.org/officeDocument/2006/relationships/hyperlink" Target="https://www.pro-football-reference.com/teams/gnb/2017.htm" TargetMode="External"/><Relationship Id="rId506" Type="http://schemas.openxmlformats.org/officeDocument/2006/relationships/hyperlink" Target="https://www.pro-football-reference.com/teams/sea/2017.htm" TargetMode="External"/><Relationship Id="rId688" Type="http://schemas.openxmlformats.org/officeDocument/2006/relationships/hyperlink" Target="https://www.pro-football-reference.com/players/W/WillDa05.htm" TargetMode="External"/><Relationship Id="rId853" Type="http://schemas.openxmlformats.org/officeDocument/2006/relationships/hyperlink" Target="https://www.pro-football-reference.com/players/J/JohnDu00.htm" TargetMode="External"/><Relationship Id="rId895" Type="http://schemas.openxmlformats.org/officeDocument/2006/relationships/hyperlink" Target="https://www.pro-football-reference.com/players/B/BrowMa03.htm" TargetMode="External"/><Relationship Id="rId909" Type="http://schemas.openxmlformats.org/officeDocument/2006/relationships/hyperlink" Target="https://www.pro-football-reference.com/players/M/McKiJ.00.htm" TargetMode="External"/><Relationship Id="rId38" Type="http://schemas.openxmlformats.org/officeDocument/2006/relationships/hyperlink" Target="https://www.pro-football-reference.com/teams/den/2015.htm" TargetMode="External"/><Relationship Id="rId103" Type="http://schemas.openxmlformats.org/officeDocument/2006/relationships/hyperlink" Target="https://www.pro-football-reference.com/players/G/GordMe00.htm" TargetMode="External"/><Relationship Id="rId310" Type="http://schemas.openxmlformats.org/officeDocument/2006/relationships/hyperlink" Target="https://www.pro-football-reference.com/teams/nyg/2016.htm" TargetMode="External"/><Relationship Id="rId492" Type="http://schemas.openxmlformats.org/officeDocument/2006/relationships/hyperlink" Target="https://www.pro-football-reference.com/players/J/JoneAa00.htm" TargetMode="External"/><Relationship Id="rId548" Type="http://schemas.openxmlformats.org/officeDocument/2006/relationships/hyperlink" Target="https://www.pro-football-reference.com/players/T/TolbMi00.htm" TargetMode="External"/><Relationship Id="rId713" Type="http://schemas.openxmlformats.org/officeDocument/2006/relationships/hyperlink" Target="https://www.pro-football-reference.com/players/W/WareSp00.htm" TargetMode="External"/><Relationship Id="rId755" Type="http://schemas.openxmlformats.org/officeDocument/2006/relationships/hyperlink" Target="https://www.pro-football-reference.com/teams/nwe/2018.htm" TargetMode="External"/><Relationship Id="rId797" Type="http://schemas.openxmlformats.org/officeDocument/2006/relationships/hyperlink" Target="https://www.pro-football-reference.com/teams/cle/2019.htm" TargetMode="External"/><Relationship Id="rId920" Type="http://schemas.openxmlformats.org/officeDocument/2006/relationships/hyperlink" Target="https://www.pro-football-reference.com/teams/sfo/2019.htm" TargetMode="External"/><Relationship Id="rId962" Type="http://schemas.openxmlformats.org/officeDocument/2006/relationships/hyperlink" Target="https://www.pro-football-reference.com/teams/kan/2019.htm" TargetMode="External"/><Relationship Id="rId91" Type="http://schemas.openxmlformats.org/officeDocument/2006/relationships/hyperlink" Target="https://www.pro-football-reference.com/players/M/MorrAl00.htm" TargetMode="External"/><Relationship Id="rId145" Type="http://schemas.openxmlformats.org/officeDocument/2006/relationships/hyperlink" Target="https://www.pro-football-reference.com/teams/oti/2015.htm" TargetMode="External"/><Relationship Id="rId187" Type="http://schemas.openxmlformats.org/officeDocument/2006/relationships/hyperlink" Target="https://www.pro-football-reference.com/players/J/JoneTa00.htm" TargetMode="External"/><Relationship Id="rId352" Type="http://schemas.openxmlformats.org/officeDocument/2006/relationships/hyperlink" Target="https://www.pro-football-reference.com/players/B/BarnKe00.htm" TargetMode="External"/><Relationship Id="rId394" Type="http://schemas.openxmlformats.org/officeDocument/2006/relationships/hyperlink" Target="https://www.pro-football-reference.com/teams/ram/2017.htm" TargetMode="External"/><Relationship Id="rId408" Type="http://schemas.openxmlformats.org/officeDocument/2006/relationships/hyperlink" Target="https://www.pro-football-reference.com/teams/jax/2017.htm" TargetMode="External"/><Relationship Id="rId615" Type="http://schemas.openxmlformats.org/officeDocument/2006/relationships/hyperlink" Target="https://www.pro-football-reference.com/players/C/CarsCh00.htm" TargetMode="External"/><Relationship Id="rId822" Type="http://schemas.openxmlformats.org/officeDocument/2006/relationships/hyperlink" Target="https://www.pro-football-reference.com/teams/den/2019.htm" TargetMode="External"/><Relationship Id="rId212" Type="http://schemas.openxmlformats.org/officeDocument/2006/relationships/hyperlink" Target="https://www.pro-football-reference.com/players/H/HowaJo00.htm" TargetMode="External"/><Relationship Id="rId254" Type="http://schemas.openxmlformats.org/officeDocument/2006/relationships/hyperlink" Target="https://www.pro-football-reference.com/teams/det/2016.htm" TargetMode="External"/><Relationship Id="rId657" Type="http://schemas.openxmlformats.org/officeDocument/2006/relationships/hyperlink" Target="https://www.pro-football-reference.com/players/M/MartDo00.htm" TargetMode="External"/><Relationship Id="rId699" Type="http://schemas.openxmlformats.org/officeDocument/2006/relationships/hyperlink" Target="https://www.pro-football-reference.com/teams/pit/2018.htm" TargetMode="External"/><Relationship Id="rId864" Type="http://schemas.openxmlformats.org/officeDocument/2006/relationships/hyperlink" Target="https://www.pro-football-reference.com/teams/den/2019.htm" TargetMode="External"/><Relationship Id="rId49" Type="http://schemas.openxmlformats.org/officeDocument/2006/relationships/hyperlink" Target="https://www.pro-football-reference.com/players/L/LacyEd00.htm" TargetMode="External"/><Relationship Id="rId114" Type="http://schemas.openxmlformats.org/officeDocument/2006/relationships/hyperlink" Target="https://www.pro-football-reference.com/teams/nyg/2015.htm" TargetMode="External"/><Relationship Id="rId296" Type="http://schemas.openxmlformats.org/officeDocument/2006/relationships/hyperlink" Target="https://www.pro-football-reference.com/teams/tam/2016.htm" TargetMode="External"/><Relationship Id="rId461" Type="http://schemas.openxmlformats.org/officeDocument/2006/relationships/hyperlink" Target="https://www.pro-football-reference.com/teams/cin/2017.htm" TargetMode="External"/><Relationship Id="rId517" Type="http://schemas.openxmlformats.org/officeDocument/2006/relationships/hyperlink" Target="https://www.pro-football-reference.com/players/C/CookDa01.htm" TargetMode="External"/><Relationship Id="rId559" Type="http://schemas.openxmlformats.org/officeDocument/2006/relationships/hyperlink" Target="https://www.pro-football-reference.com/teams/crd/2017.htm" TargetMode="External"/><Relationship Id="rId724" Type="http://schemas.openxmlformats.org/officeDocument/2006/relationships/hyperlink" Target="https://www.pro-football-reference.com/teams/nyj/2018.htm" TargetMode="External"/><Relationship Id="rId766" Type="http://schemas.openxmlformats.org/officeDocument/2006/relationships/hyperlink" Target="https://www.pro-football-reference.com/players/L/LineZa01.htm" TargetMode="External"/><Relationship Id="rId931" Type="http://schemas.openxmlformats.org/officeDocument/2006/relationships/hyperlink" Target="https://www.pro-football-reference.com/players/B/BallKa00.htm" TargetMode="External"/><Relationship Id="rId60" Type="http://schemas.openxmlformats.org/officeDocument/2006/relationships/hyperlink" Target="https://www.pro-football-reference.com/teams/den/2015.htm" TargetMode="External"/><Relationship Id="rId156" Type="http://schemas.openxmlformats.org/officeDocument/2006/relationships/hyperlink" Target="https://www.pro-football-reference.com/players/M/MasoTr00.htm" TargetMode="External"/><Relationship Id="rId198" Type="http://schemas.openxmlformats.org/officeDocument/2006/relationships/hyperlink" Target="https://www.pro-football-reference.com/players/E/ElliEz00.htm" TargetMode="External"/><Relationship Id="rId321" Type="http://schemas.openxmlformats.org/officeDocument/2006/relationships/hyperlink" Target="https://www.pro-football-reference.com/players/O/OlawJa00.htm" TargetMode="External"/><Relationship Id="rId363" Type="http://schemas.openxmlformats.org/officeDocument/2006/relationships/hyperlink" Target="https://www.pro-football-reference.com/teams/den/2016.htm" TargetMode="External"/><Relationship Id="rId419" Type="http://schemas.openxmlformats.org/officeDocument/2006/relationships/hyperlink" Target="https://www.pro-football-reference.com/players/M/MillLa01.htm" TargetMode="External"/><Relationship Id="rId570" Type="http://schemas.openxmlformats.org/officeDocument/2006/relationships/hyperlink" Target="https://www.pro-football-reference.com/players/R/RawlTh00.htm" TargetMode="External"/><Relationship Id="rId626" Type="http://schemas.openxmlformats.org/officeDocument/2006/relationships/hyperlink" Target="https://www.pro-football-reference.com/teams/clt/2018.htm" TargetMode="External"/><Relationship Id="rId973" Type="http://schemas.openxmlformats.org/officeDocument/2006/relationships/hyperlink" Target="https://www.pro-football-reference.com/players/H/HomeTr00.htm" TargetMode="External"/><Relationship Id="rId223" Type="http://schemas.openxmlformats.org/officeDocument/2006/relationships/hyperlink" Target="https://www.pro-football-reference.com/teams/cle/2016.htm" TargetMode="External"/><Relationship Id="rId430" Type="http://schemas.openxmlformats.org/officeDocument/2006/relationships/hyperlink" Target="https://www.pro-football-reference.com/teams/rai/2017.htm" TargetMode="External"/><Relationship Id="rId668" Type="http://schemas.openxmlformats.org/officeDocument/2006/relationships/hyperlink" Target="https://www.pro-football-reference.com/teams/buf/2018.htm" TargetMode="External"/><Relationship Id="rId833" Type="http://schemas.openxmlformats.org/officeDocument/2006/relationships/hyperlink" Target="https://www.pro-football-reference.com/players/F/FreeDe00.htm" TargetMode="External"/><Relationship Id="rId875" Type="http://schemas.openxmlformats.org/officeDocument/2006/relationships/hyperlink" Target="https://www.pro-football-reference.com/players/G/GoreFr00.htm" TargetMode="External"/><Relationship Id="rId18" Type="http://schemas.openxmlformats.org/officeDocument/2006/relationships/hyperlink" Target="https://www.pro-football-reference.com/teams/nyj/2015.htm" TargetMode="External"/><Relationship Id="rId265" Type="http://schemas.openxmlformats.org/officeDocument/2006/relationships/hyperlink" Target="https://www.pro-football-reference.com/players/T/ThomCh03.htm" TargetMode="External"/><Relationship Id="rId472" Type="http://schemas.openxmlformats.org/officeDocument/2006/relationships/hyperlink" Target="https://www.pro-football-reference.com/players/C/CoheTa00.htm" TargetMode="External"/><Relationship Id="rId528" Type="http://schemas.openxmlformats.org/officeDocument/2006/relationships/hyperlink" Target="https://www.pro-football-reference.com/players/V/VereSh00.htm" TargetMode="External"/><Relationship Id="rId735" Type="http://schemas.openxmlformats.org/officeDocument/2006/relationships/hyperlink" Target="https://www.pro-football-reference.com/teams/clt/2018.htm" TargetMode="External"/><Relationship Id="rId900" Type="http://schemas.openxmlformats.org/officeDocument/2006/relationships/hyperlink" Target="https://www.pro-football-reference.com/teams/pit/2019.htm" TargetMode="External"/><Relationship Id="rId942" Type="http://schemas.openxmlformats.org/officeDocument/2006/relationships/hyperlink" Target="https://www.pro-football-reference.com/teams/clt/2019.htm" TargetMode="External"/><Relationship Id="rId125" Type="http://schemas.openxmlformats.org/officeDocument/2006/relationships/hyperlink" Target="https://www.pro-football-reference.com/players/J/JuszKy00.htm" TargetMode="External"/><Relationship Id="rId167" Type="http://schemas.openxmlformats.org/officeDocument/2006/relationships/hyperlink" Target="https://www.pro-football-reference.com/players/D/DunbLa00.htm" TargetMode="External"/><Relationship Id="rId332" Type="http://schemas.openxmlformats.org/officeDocument/2006/relationships/hyperlink" Target="https://www.pro-football-reference.com/players/S/SmalWe00.htm" TargetMode="External"/><Relationship Id="rId374" Type="http://schemas.openxmlformats.org/officeDocument/2006/relationships/hyperlink" Target="https://www.pro-football-reference.com/players/H/HillRo00.htm" TargetMode="External"/><Relationship Id="rId581" Type="http://schemas.openxmlformats.org/officeDocument/2006/relationships/hyperlink" Target="https://www.pro-football-reference.com/players/J/JohnCh04.htm" TargetMode="External"/><Relationship Id="rId777" Type="http://schemas.openxmlformats.org/officeDocument/2006/relationships/hyperlink" Target="https://www.pro-football-reference.com/teams/car/2018.htm" TargetMode="External"/><Relationship Id="rId984" Type="http://schemas.openxmlformats.org/officeDocument/2006/relationships/hyperlink" Target="https://www.pro-football-reference.com/teams/det/2019.htm" TargetMode="External"/><Relationship Id="rId71" Type="http://schemas.openxmlformats.org/officeDocument/2006/relationships/hyperlink" Target="https://www.pro-football-reference.com/players/J/JohnCh04.htm" TargetMode="External"/><Relationship Id="rId234" Type="http://schemas.openxmlformats.org/officeDocument/2006/relationships/hyperlink" Target="https://www.pro-football-reference.com/players/G/GurlTo01.htm" TargetMode="External"/><Relationship Id="rId637" Type="http://schemas.openxmlformats.org/officeDocument/2006/relationships/hyperlink" Target="https://www.pro-football-reference.com/players/M/MichSo00.htm" TargetMode="External"/><Relationship Id="rId679" Type="http://schemas.openxmlformats.org/officeDocument/2006/relationships/hyperlink" Target="https://www.pro-football-reference.com/teams/den/2018.htm" TargetMode="External"/><Relationship Id="rId802" Type="http://schemas.openxmlformats.org/officeDocument/2006/relationships/hyperlink" Target="https://www.pro-football-reference.com/players/C/CarsCh00.htm" TargetMode="External"/><Relationship Id="rId844" Type="http://schemas.openxmlformats.org/officeDocument/2006/relationships/hyperlink" Target="https://www.pro-football-reference.com/teams/nor/2019.htm" TargetMode="External"/><Relationship Id="rId886" Type="http://schemas.openxmlformats.org/officeDocument/2006/relationships/hyperlink" Target="https://www.pro-football-reference.com/teams/phi/2019.htm" TargetMode="External"/><Relationship Id="rId2" Type="http://schemas.openxmlformats.org/officeDocument/2006/relationships/hyperlink" Target="https://www.pro-football-reference.com/teams/atl/2015.htm" TargetMode="External"/><Relationship Id="rId29" Type="http://schemas.openxmlformats.org/officeDocument/2006/relationships/hyperlink" Target="https://www.pro-football-reference.com/players/I/IngrMa01.htm" TargetMode="External"/><Relationship Id="rId276" Type="http://schemas.openxmlformats.org/officeDocument/2006/relationships/hyperlink" Target="https://www.pro-football-reference.com/teams/den/2016.htm" TargetMode="External"/><Relationship Id="rId441" Type="http://schemas.openxmlformats.org/officeDocument/2006/relationships/hyperlink" Target="https://www.pro-football-reference.com/players/H/HenrDe00.htm" TargetMode="External"/><Relationship Id="rId483" Type="http://schemas.openxmlformats.org/officeDocument/2006/relationships/hyperlink" Target="https://www.pro-football-reference.com/teams/clt/2017.htm" TargetMode="External"/><Relationship Id="rId539" Type="http://schemas.openxmlformats.org/officeDocument/2006/relationships/hyperlink" Target="https://www.pro-football-reference.com/teams/tam/2017.htm" TargetMode="External"/><Relationship Id="rId690" Type="http://schemas.openxmlformats.org/officeDocument/2006/relationships/hyperlink" Target="https://www.pro-football-reference.com/players/A/AdamJo03.htm" TargetMode="External"/><Relationship Id="rId704" Type="http://schemas.openxmlformats.org/officeDocument/2006/relationships/hyperlink" Target="https://www.pro-football-reference.com/teams/cin/2018.htm" TargetMode="External"/><Relationship Id="rId746" Type="http://schemas.openxmlformats.org/officeDocument/2006/relationships/hyperlink" Target="https://www.pro-football-reference.com/players/M/MostRa00.htm" TargetMode="External"/><Relationship Id="rId911" Type="http://schemas.openxmlformats.org/officeDocument/2006/relationships/hyperlink" Target="https://www.pro-football-reference.com/players/B/BoonMi00.htm" TargetMode="External"/><Relationship Id="rId40" Type="http://schemas.openxmlformats.org/officeDocument/2006/relationships/hyperlink" Target="https://www.pro-football-reference.com/teams/nyg/2015.htm" TargetMode="External"/><Relationship Id="rId136" Type="http://schemas.openxmlformats.org/officeDocument/2006/relationships/hyperlink" Target="https://www.pro-football-reference.com/players/R/ReecMa00.htm" TargetMode="External"/><Relationship Id="rId178" Type="http://schemas.openxmlformats.org/officeDocument/2006/relationships/hyperlink" Target="https://www.pro-football-reference.com/teams/nyg/2015.htm" TargetMode="External"/><Relationship Id="rId301" Type="http://schemas.openxmlformats.org/officeDocument/2006/relationships/hyperlink" Target="https://www.pro-football-reference.com/players/J/JoneMa04.htm" TargetMode="External"/><Relationship Id="rId343" Type="http://schemas.openxmlformats.org/officeDocument/2006/relationships/hyperlink" Target="https://www.pro-football-reference.com/teams/rav/2016.htm" TargetMode="External"/><Relationship Id="rId550" Type="http://schemas.openxmlformats.org/officeDocument/2006/relationships/hyperlink" Target="https://www.pro-football-reference.com/players/B/BrowMa03.htm" TargetMode="External"/><Relationship Id="rId788" Type="http://schemas.openxmlformats.org/officeDocument/2006/relationships/hyperlink" Target="https://www.pro-football-reference.com/players/H/HenrDe00.htm" TargetMode="External"/><Relationship Id="rId953" Type="http://schemas.openxmlformats.org/officeDocument/2006/relationships/hyperlink" Target="https://www.pro-football-reference.com/players/S/SmitIt00.htm" TargetMode="External"/><Relationship Id="rId82" Type="http://schemas.openxmlformats.org/officeDocument/2006/relationships/hyperlink" Target="https://www.pro-football-reference.com/teams/rav/2015.htm" TargetMode="External"/><Relationship Id="rId203" Type="http://schemas.openxmlformats.org/officeDocument/2006/relationships/hyperlink" Target="https://www.pro-football-reference.com/teams/oti/2016.htm" TargetMode="External"/><Relationship Id="rId385" Type="http://schemas.openxmlformats.org/officeDocument/2006/relationships/hyperlink" Target="https://www.pro-football-reference.com/players/C/CareKa00.htm" TargetMode="External"/><Relationship Id="rId592" Type="http://schemas.openxmlformats.org/officeDocument/2006/relationships/hyperlink" Target="https://www.pro-football-reference.com/teams/nyg/2018.htm" TargetMode="External"/><Relationship Id="rId606" Type="http://schemas.openxmlformats.org/officeDocument/2006/relationships/hyperlink" Target="https://www.pro-football-reference.com/teams/cin/2018.htm" TargetMode="External"/><Relationship Id="rId648" Type="http://schemas.openxmlformats.org/officeDocument/2006/relationships/hyperlink" Target="https://www.pro-football-reference.com/teams/jax/2018.htm" TargetMode="External"/><Relationship Id="rId813" Type="http://schemas.openxmlformats.org/officeDocument/2006/relationships/hyperlink" Target="https://www.pro-football-reference.com/teams/rai/2019.htm" TargetMode="External"/><Relationship Id="rId855" Type="http://schemas.openxmlformats.org/officeDocument/2006/relationships/hyperlink" Target="https://www.pro-football-reference.com/players/W/WillJa06.htm" TargetMode="External"/><Relationship Id="rId245" Type="http://schemas.openxmlformats.org/officeDocument/2006/relationships/hyperlink" Target="https://www.pro-football-reference.com/teams/was/2016.htm" TargetMode="External"/><Relationship Id="rId287" Type="http://schemas.openxmlformats.org/officeDocument/2006/relationships/hyperlink" Target="https://www.pro-football-reference.com/players/R/RodgJa00.htm" TargetMode="External"/><Relationship Id="rId410" Type="http://schemas.openxmlformats.org/officeDocument/2006/relationships/hyperlink" Target="https://www.pro-football-reference.com/teams/dal/2017.htm" TargetMode="External"/><Relationship Id="rId452" Type="http://schemas.openxmlformats.org/officeDocument/2006/relationships/hyperlink" Target="https://www.pro-football-reference.com/teams/cle/2017.htm" TargetMode="External"/><Relationship Id="rId494" Type="http://schemas.openxmlformats.org/officeDocument/2006/relationships/hyperlink" Target="https://www.pro-football-reference.com/players/B/BarbPe01.htm" TargetMode="External"/><Relationship Id="rId508" Type="http://schemas.openxmlformats.org/officeDocument/2006/relationships/hyperlink" Target="https://www.pro-football-reference.com/teams/den/2017.htm" TargetMode="External"/><Relationship Id="rId715" Type="http://schemas.openxmlformats.org/officeDocument/2006/relationships/hyperlink" Target="https://www.pro-football-reference.com/players/R/RiddTh00.htm" TargetMode="External"/><Relationship Id="rId897" Type="http://schemas.openxmlformats.org/officeDocument/2006/relationships/hyperlink" Target="https://www.pro-football-reference.com/players/H/HillBr02.htm" TargetMode="External"/><Relationship Id="rId922" Type="http://schemas.openxmlformats.org/officeDocument/2006/relationships/hyperlink" Target="https://www.pro-football-reference.com/teams/nwe/2019.htm" TargetMode="External"/><Relationship Id="rId105" Type="http://schemas.openxmlformats.org/officeDocument/2006/relationships/hyperlink" Target="https://www.pro-football-reference.com/players/H/HighTi00.htm" TargetMode="External"/><Relationship Id="rId147" Type="http://schemas.openxmlformats.org/officeDocument/2006/relationships/hyperlink" Target="https://www.pro-football-reference.com/teams/atl/2015.htm" TargetMode="External"/><Relationship Id="rId312" Type="http://schemas.openxmlformats.org/officeDocument/2006/relationships/hyperlink" Target="https://www.pro-football-reference.com/teams/cin/2016.htm" TargetMode="External"/><Relationship Id="rId354" Type="http://schemas.openxmlformats.org/officeDocument/2006/relationships/hyperlink" Target="https://www.pro-football-reference.com/players/A/ArtiCa00.htm" TargetMode="External"/><Relationship Id="rId757" Type="http://schemas.openxmlformats.org/officeDocument/2006/relationships/hyperlink" Target="https://www.pro-football-reference.com/teams/mia/2018.htm" TargetMode="External"/><Relationship Id="rId799" Type="http://schemas.openxmlformats.org/officeDocument/2006/relationships/hyperlink" Target="https://www.pro-football-reference.com/teams/sdg/2019.htm" TargetMode="External"/><Relationship Id="rId964" Type="http://schemas.openxmlformats.org/officeDocument/2006/relationships/hyperlink" Target="https://www.pro-football-reference.com/teams/sdg/2019.htm" TargetMode="External"/><Relationship Id="rId51" Type="http://schemas.openxmlformats.org/officeDocument/2006/relationships/hyperlink" Target="https://www.pro-football-reference.com/players/R/RawlTh00.htm" TargetMode="External"/><Relationship Id="rId93" Type="http://schemas.openxmlformats.org/officeDocument/2006/relationships/hyperlink" Target="https://www.pro-football-reference.com/players/B/BellJo01.htm" TargetMode="External"/><Relationship Id="rId189" Type="http://schemas.openxmlformats.org/officeDocument/2006/relationships/hyperlink" Target="https://www.pro-football-reference.com/players/O/OlivBr01.htm" TargetMode="External"/><Relationship Id="rId396" Type="http://schemas.openxmlformats.org/officeDocument/2006/relationships/hyperlink" Target="https://www.pro-football-reference.com/teams/pit/2017.htm" TargetMode="External"/><Relationship Id="rId561" Type="http://schemas.openxmlformats.org/officeDocument/2006/relationships/hyperlink" Target="https://www.pro-football-reference.com/teams/was/2017.htm" TargetMode="External"/><Relationship Id="rId617" Type="http://schemas.openxmlformats.org/officeDocument/2006/relationships/hyperlink" Target="https://www.pro-football-reference.com/players/C/ChubNi00.htm" TargetMode="External"/><Relationship Id="rId659" Type="http://schemas.openxmlformats.org/officeDocument/2006/relationships/hyperlink" Target="https://www.pro-football-reference.com/players/L/LewiDi00.htm" TargetMode="External"/><Relationship Id="rId824" Type="http://schemas.openxmlformats.org/officeDocument/2006/relationships/hyperlink" Target="https://www.pro-football-reference.com/teams/sfo/2019.htm" TargetMode="External"/><Relationship Id="rId866" Type="http://schemas.openxmlformats.org/officeDocument/2006/relationships/hyperlink" Target="https://www.pro-football-reference.com/teams/kan/2019.htm" TargetMode="External"/><Relationship Id="rId214" Type="http://schemas.openxmlformats.org/officeDocument/2006/relationships/hyperlink" Target="https://www.pro-football-reference.com/players/I/IngrMa01.htm" TargetMode="External"/><Relationship Id="rId256" Type="http://schemas.openxmlformats.org/officeDocument/2006/relationships/hyperlink" Target="https://www.pro-football-reference.com/teams/nor/2016.htm" TargetMode="External"/><Relationship Id="rId298" Type="http://schemas.openxmlformats.org/officeDocument/2006/relationships/hyperlink" Target="https://www.pro-football-reference.com/teams/mia/2016.htm" TargetMode="External"/><Relationship Id="rId421" Type="http://schemas.openxmlformats.org/officeDocument/2006/relationships/hyperlink" Target="https://www.pro-football-reference.com/players/M/McCaCh01.htm" TargetMode="External"/><Relationship Id="rId463" Type="http://schemas.openxmlformats.org/officeDocument/2006/relationships/hyperlink" Target="https://www.pro-football-reference.com/teams/car/2017.htm" TargetMode="External"/><Relationship Id="rId519" Type="http://schemas.openxmlformats.org/officeDocument/2006/relationships/hyperlink" Target="https://www.pro-football-reference.com/players/F/ForeDO00.htm" TargetMode="External"/><Relationship Id="rId670" Type="http://schemas.openxmlformats.org/officeDocument/2006/relationships/hyperlink" Target="https://www.pro-football-reference.com/teams/mia/2018.htm" TargetMode="External"/><Relationship Id="rId116" Type="http://schemas.openxmlformats.org/officeDocument/2006/relationships/hyperlink" Target="https://www.pro-football-reference.com/teams/dal/2015.htm" TargetMode="External"/><Relationship Id="rId158" Type="http://schemas.openxmlformats.org/officeDocument/2006/relationships/hyperlink" Target="https://www.pro-football-reference.com/players/W/WillAn00.htm" TargetMode="External"/><Relationship Id="rId323" Type="http://schemas.openxmlformats.org/officeDocument/2006/relationships/hyperlink" Target="https://www.pro-football-reference.com/players/P/ProsC.00.htm" TargetMode="External"/><Relationship Id="rId530" Type="http://schemas.openxmlformats.org/officeDocument/2006/relationships/hyperlink" Target="https://www.pro-football-reference.com/players/W/WillDa05.htm" TargetMode="External"/><Relationship Id="rId726" Type="http://schemas.openxmlformats.org/officeDocument/2006/relationships/hyperlink" Target="https://www.pro-football-reference.com/teams/rav/2018.htm" TargetMode="External"/><Relationship Id="rId768" Type="http://schemas.openxmlformats.org/officeDocument/2006/relationships/hyperlink" Target="https://www.pro-football-reference.com/players/S/SherAn00.htm" TargetMode="External"/><Relationship Id="rId933" Type="http://schemas.openxmlformats.org/officeDocument/2006/relationships/hyperlink" Target="https://www.pro-football-reference.com/players/B/BernGi00.htm" TargetMode="External"/><Relationship Id="rId975" Type="http://schemas.openxmlformats.org/officeDocument/2006/relationships/hyperlink" Target="https://www.pro-football-reference.com/players/Y/YeldT.00.htm" TargetMode="External"/><Relationship Id="rId20" Type="http://schemas.openxmlformats.org/officeDocument/2006/relationships/hyperlink" Target="https://www.pro-football-reference.com/teams/rai/2015.htm" TargetMode="External"/><Relationship Id="rId62" Type="http://schemas.openxmlformats.org/officeDocument/2006/relationships/hyperlink" Target="https://www.pro-football-reference.com/teams/kan/2015.htm" TargetMode="External"/><Relationship Id="rId365" Type="http://schemas.openxmlformats.org/officeDocument/2006/relationships/hyperlink" Target="https://www.pro-football-reference.com/teams/sea/2016.htm" TargetMode="External"/><Relationship Id="rId572" Type="http://schemas.openxmlformats.org/officeDocument/2006/relationships/hyperlink" Target="https://www.pro-football-reference.com/players/C/CadeTr00.htm" TargetMode="External"/><Relationship Id="rId628" Type="http://schemas.openxmlformats.org/officeDocument/2006/relationships/hyperlink" Target="https://www.pro-football-reference.com/teams/chi/2018.htm" TargetMode="External"/><Relationship Id="rId835" Type="http://schemas.openxmlformats.org/officeDocument/2006/relationships/hyperlink" Target="https://www.pro-football-reference.com/players/G/GordMe00.htm" TargetMode="External"/><Relationship Id="rId225" Type="http://schemas.openxmlformats.org/officeDocument/2006/relationships/hyperlink" Target="https://www.pro-football-reference.com/teams/sfo/2016.htm" TargetMode="External"/><Relationship Id="rId267" Type="http://schemas.openxmlformats.org/officeDocument/2006/relationships/hyperlink" Target="https://www.pro-football-reference.com/players/M/MontTy01.htm" TargetMode="External"/><Relationship Id="rId432" Type="http://schemas.openxmlformats.org/officeDocument/2006/relationships/hyperlink" Target="https://www.pro-football-reference.com/teams/min/2017.htm" TargetMode="External"/><Relationship Id="rId474" Type="http://schemas.openxmlformats.org/officeDocument/2006/relationships/hyperlink" Target="https://www.pro-football-reference.com/players/P/PeriSa00.htm" TargetMode="External"/><Relationship Id="rId877" Type="http://schemas.openxmlformats.org/officeDocument/2006/relationships/hyperlink" Target="https://www.pro-football-reference.com/players/J/JohnKe06.htm" TargetMode="External"/><Relationship Id="rId127" Type="http://schemas.openxmlformats.org/officeDocument/2006/relationships/hyperlink" Target="https://www.pro-football-reference.com/players/P/PolkCh00.htm" TargetMode="External"/><Relationship Id="rId681" Type="http://schemas.openxmlformats.org/officeDocument/2006/relationships/hyperlink" Target="https://www.pro-football-reference.com/teams/gnb/2018.htm" TargetMode="External"/><Relationship Id="rId737" Type="http://schemas.openxmlformats.org/officeDocument/2006/relationships/hyperlink" Target="https://www.pro-football-reference.com/teams/crd/2018.htm" TargetMode="External"/><Relationship Id="rId779" Type="http://schemas.openxmlformats.org/officeDocument/2006/relationships/hyperlink" Target="https://www.pro-football-reference.com/teams/car/2018.htm" TargetMode="External"/><Relationship Id="rId902" Type="http://schemas.openxmlformats.org/officeDocument/2006/relationships/hyperlink" Target="https://www.pro-football-reference.com/teams/pit/2019.htm" TargetMode="External"/><Relationship Id="rId944" Type="http://schemas.openxmlformats.org/officeDocument/2006/relationships/hyperlink" Target="https://www.pro-football-reference.com/teams/sfo/2019.htm" TargetMode="External"/><Relationship Id="rId31" Type="http://schemas.openxmlformats.org/officeDocument/2006/relationships/hyperlink" Target="https://www.pro-football-reference.com/players/S/StewJo00.htm" TargetMode="External"/><Relationship Id="rId73" Type="http://schemas.openxmlformats.org/officeDocument/2006/relationships/hyperlink" Target="https://www.pro-football-reference.com/players/V/VereSh00.htm" TargetMode="External"/><Relationship Id="rId169" Type="http://schemas.openxmlformats.org/officeDocument/2006/relationships/hyperlink" Target="https://www.pro-football-reference.com/players/T/TurbRo00.htm" TargetMode="External"/><Relationship Id="rId334" Type="http://schemas.openxmlformats.org/officeDocument/2006/relationships/hyperlink" Target="https://www.pro-football-reference.com/players/R/RipkAa00.htm" TargetMode="External"/><Relationship Id="rId376" Type="http://schemas.openxmlformats.org/officeDocument/2006/relationships/hyperlink" Target="https://www.pro-football-reference.com/teams/dal/2016.htm" TargetMode="External"/><Relationship Id="rId541" Type="http://schemas.openxmlformats.org/officeDocument/2006/relationships/hyperlink" Target="https://www.pro-football-reference.com/teams/tam/2017.htm" TargetMode="External"/><Relationship Id="rId583" Type="http://schemas.openxmlformats.org/officeDocument/2006/relationships/hyperlink" Target="https://www.pro-football-reference.com/players/F/FostD.01.htm" TargetMode="External"/><Relationship Id="rId639" Type="http://schemas.openxmlformats.org/officeDocument/2006/relationships/hyperlink" Target="https://www.pro-football-reference.com/players/B/BarbPe01.htm" TargetMode="External"/><Relationship Id="rId790" Type="http://schemas.openxmlformats.org/officeDocument/2006/relationships/hyperlink" Target="https://www.pro-football-reference.com/players/J/JoneAa00.htm" TargetMode="External"/><Relationship Id="rId804" Type="http://schemas.openxmlformats.org/officeDocument/2006/relationships/hyperlink" Target="https://www.pro-football-reference.com/players/B/BarkSa00.htm" TargetMode="External"/><Relationship Id="rId4" Type="http://schemas.openxmlformats.org/officeDocument/2006/relationships/hyperlink" Target="https://www.pro-football-reference.com/teams/min/2015.htm" TargetMode="External"/><Relationship Id="rId180" Type="http://schemas.openxmlformats.org/officeDocument/2006/relationships/hyperlink" Target="https://www.pro-football-reference.com/teams/mia/2015.htm" TargetMode="External"/><Relationship Id="rId236" Type="http://schemas.openxmlformats.org/officeDocument/2006/relationships/hyperlink" Target="https://www.pro-football-reference.com/players/F/FortMa00.htm" TargetMode="External"/><Relationship Id="rId278" Type="http://schemas.openxmlformats.org/officeDocument/2006/relationships/hyperlink" Target="https://www.pro-football-reference.com/teams/rai/2016.htm" TargetMode="External"/><Relationship Id="rId401" Type="http://schemas.openxmlformats.org/officeDocument/2006/relationships/hyperlink" Target="https://www.pro-football-reference.com/players/G/GordMe00.htm" TargetMode="External"/><Relationship Id="rId443" Type="http://schemas.openxmlformats.org/officeDocument/2006/relationships/hyperlink" Target="https://www.pro-football-reference.com/players/P/PoweBi00.htm" TargetMode="External"/><Relationship Id="rId650" Type="http://schemas.openxmlformats.org/officeDocument/2006/relationships/hyperlink" Target="https://www.pro-football-reference.com/teams/min/2018.htm" TargetMode="External"/><Relationship Id="rId846" Type="http://schemas.openxmlformats.org/officeDocument/2006/relationships/hyperlink" Target="https://www.pro-football-reference.com/teams/buf/2019.htm" TargetMode="External"/><Relationship Id="rId888" Type="http://schemas.openxmlformats.org/officeDocument/2006/relationships/hyperlink" Target="https://www.pro-football-reference.com/teams/crd/2019.htm" TargetMode="External"/><Relationship Id="rId303" Type="http://schemas.openxmlformats.org/officeDocument/2006/relationships/hyperlink" Target="https://www.pro-football-reference.com/players/W/WestCh01.htm" TargetMode="External"/><Relationship Id="rId485" Type="http://schemas.openxmlformats.org/officeDocument/2006/relationships/hyperlink" Target="https://www.pro-football-reference.com/teams/sdg/2017.htm" TargetMode="External"/><Relationship Id="rId692" Type="http://schemas.openxmlformats.org/officeDocument/2006/relationships/hyperlink" Target="https://www.pro-football-reference.com/players/S/SmitIt00.htm" TargetMode="External"/><Relationship Id="rId706" Type="http://schemas.openxmlformats.org/officeDocument/2006/relationships/hyperlink" Target="https://www.pro-football-reference.com/teams/sea/2018.htm" TargetMode="External"/><Relationship Id="rId748" Type="http://schemas.openxmlformats.org/officeDocument/2006/relationships/hyperlink" Target="https://www.pro-football-reference.com/players/W/WilsJe01.htm" TargetMode="External"/><Relationship Id="rId913" Type="http://schemas.openxmlformats.org/officeDocument/2006/relationships/hyperlink" Target="https://www.pro-football-reference.com/players/R/RichJa01.htm" TargetMode="External"/><Relationship Id="rId955" Type="http://schemas.openxmlformats.org/officeDocument/2006/relationships/hyperlink" Target="https://www.pro-football-reference.com/players/A/AbduAm00.htm" TargetMode="External"/><Relationship Id="rId42" Type="http://schemas.openxmlformats.org/officeDocument/2006/relationships/hyperlink" Target="https://www.pro-football-reference.com/teams/cin/2015.htm" TargetMode="External"/><Relationship Id="rId84" Type="http://schemas.openxmlformats.org/officeDocument/2006/relationships/hyperlink" Target="https://www.pro-football-reference.com/teams/det/2015.htm" TargetMode="External"/><Relationship Id="rId138" Type="http://schemas.openxmlformats.org/officeDocument/2006/relationships/hyperlink" Target="https://www.pro-football-reference.com/players/S/SpilC.00.htm" TargetMode="External"/><Relationship Id="rId345" Type="http://schemas.openxmlformats.org/officeDocument/2006/relationships/hyperlink" Target="https://www.pro-football-reference.com/teams/dal/2016.htm" TargetMode="External"/><Relationship Id="rId387" Type="http://schemas.openxmlformats.org/officeDocument/2006/relationships/hyperlink" Target="https://www.pro-football-reference.com/players/E/ElliAn00.htm" TargetMode="External"/><Relationship Id="rId510" Type="http://schemas.openxmlformats.org/officeDocument/2006/relationships/hyperlink" Target="https://www.pro-football-reference.com/teams/nyj/2017.htm" TargetMode="External"/><Relationship Id="rId552" Type="http://schemas.openxmlformats.org/officeDocument/2006/relationships/hyperlink" Target="https://www.pro-football-reference.com/players/S/SmalWe00.htm" TargetMode="External"/><Relationship Id="rId594" Type="http://schemas.openxmlformats.org/officeDocument/2006/relationships/hyperlink" Target="https://www.pro-football-reference.com/teams/car/2018.htm" TargetMode="External"/><Relationship Id="rId608" Type="http://schemas.openxmlformats.org/officeDocument/2006/relationships/hyperlink" Target="https://www.pro-football-reference.com/teams/crd/2018.htm" TargetMode="External"/><Relationship Id="rId815" Type="http://schemas.openxmlformats.org/officeDocument/2006/relationships/hyperlink" Target="https://www.pro-football-reference.com/teams/phi/2019.htm" TargetMode="External"/><Relationship Id="rId191" Type="http://schemas.openxmlformats.org/officeDocument/2006/relationships/hyperlink" Target="https://www.pro-football-reference.com/players/M/MillBr02.htm" TargetMode="External"/><Relationship Id="rId205" Type="http://schemas.openxmlformats.org/officeDocument/2006/relationships/hyperlink" Target="https://www.pro-football-reference.com/teams/pit/2016.htm" TargetMode="External"/><Relationship Id="rId247" Type="http://schemas.openxmlformats.org/officeDocument/2006/relationships/hyperlink" Target="https://www.pro-football-reference.com/teams/buf/2016.htm" TargetMode="External"/><Relationship Id="rId412" Type="http://schemas.openxmlformats.org/officeDocument/2006/relationships/hyperlink" Target="https://www.pro-football-reference.com/teams/chi/2017.htm" TargetMode="External"/><Relationship Id="rId857" Type="http://schemas.openxmlformats.org/officeDocument/2006/relationships/hyperlink" Target="https://www.pro-football-reference.com/players/J/JohnDa08.htm" TargetMode="External"/><Relationship Id="rId899" Type="http://schemas.openxmlformats.org/officeDocument/2006/relationships/hyperlink" Target="https://www.pro-football-reference.com/players/S/SamuJa00.htm" TargetMode="External"/><Relationship Id="rId107" Type="http://schemas.openxmlformats.org/officeDocument/2006/relationships/hyperlink" Target="https://www.pro-football-reference.com/players/H/HydeCa00.htm" TargetMode="External"/><Relationship Id="rId289" Type="http://schemas.openxmlformats.org/officeDocument/2006/relationships/hyperlink" Target="https://www.pro-football-reference.com/players/I/IvorCh00.htm" TargetMode="External"/><Relationship Id="rId454" Type="http://schemas.openxmlformats.org/officeDocument/2006/relationships/hyperlink" Target="https://www.pro-football-reference.com/teams/was/2017.htm" TargetMode="External"/><Relationship Id="rId496" Type="http://schemas.openxmlformats.org/officeDocument/2006/relationships/hyperlink" Target="https://www.pro-football-reference.com/players/G/GillMi00.htm" TargetMode="External"/><Relationship Id="rId661" Type="http://schemas.openxmlformats.org/officeDocument/2006/relationships/hyperlink" Target="https://www.pro-football-reference.com/players/H/HineNy00.htm" TargetMode="External"/><Relationship Id="rId717" Type="http://schemas.openxmlformats.org/officeDocument/2006/relationships/hyperlink" Target="https://www.pro-football-reference.com/players/T/ThomCh03.htm" TargetMode="External"/><Relationship Id="rId759" Type="http://schemas.openxmlformats.org/officeDocument/2006/relationships/hyperlink" Target="https://www.pro-football-reference.com/teams/buf/2018.htm" TargetMode="External"/><Relationship Id="rId924" Type="http://schemas.openxmlformats.org/officeDocument/2006/relationships/hyperlink" Target="https://www.pro-football-reference.com/teams/rav/2019.htm" TargetMode="External"/><Relationship Id="rId966" Type="http://schemas.openxmlformats.org/officeDocument/2006/relationships/hyperlink" Target="https://www.pro-football-reference.com/teams/min/2019.htm" TargetMode="External"/><Relationship Id="rId11" Type="http://schemas.openxmlformats.org/officeDocument/2006/relationships/hyperlink" Target="https://www.pro-football-reference.com/players/M/MillLa01.htm" TargetMode="External"/><Relationship Id="rId53" Type="http://schemas.openxmlformats.org/officeDocument/2006/relationships/hyperlink" Target="https://www.pro-football-reference.com/players/Y/YeldT.00.htm" TargetMode="External"/><Relationship Id="rId149" Type="http://schemas.openxmlformats.org/officeDocument/2006/relationships/hyperlink" Target="https://www.pro-football-reference.com/teams/ram/2015.htm" TargetMode="External"/><Relationship Id="rId314" Type="http://schemas.openxmlformats.org/officeDocument/2006/relationships/hyperlink" Target="https://www.pro-football-reference.com/teams/nor/2016.htm" TargetMode="External"/><Relationship Id="rId356" Type="http://schemas.openxmlformats.org/officeDocument/2006/relationships/hyperlink" Target="https://www.pro-football-reference.com/players/W/WillKe05.htm" TargetMode="External"/><Relationship Id="rId398" Type="http://schemas.openxmlformats.org/officeDocument/2006/relationships/hyperlink" Target="https://www.pro-football-reference.com/teams/kan/2017.htm" TargetMode="External"/><Relationship Id="rId521" Type="http://schemas.openxmlformats.org/officeDocument/2006/relationships/hyperlink" Target="https://www.pro-football-reference.com/players/W/WashDe00.htm" TargetMode="External"/><Relationship Id="rId563" Type="http://schemas.openxmlformats.org/officeDocument/2006/relationships/hyperlink" Target="https://www.pro-football-reference.com/teams/rav/2017.htm" TargetMode="External"/><Relationship Id="rId619" Type="http://schemas.openxmlformats.org/officeDocument/2006/relationships/hyperlink" Target="https://www.pro-football-reference.com/players/P/PeteAd01.htm" TargetMode="External"/><Relationship Id="rId770" Type="http://schemas.openxmlformats.org/officeDocument/2006/relationships/hyperlink" Target="https://www.pro-football-reference.com/players/H/HillBr02.htm" TargetMode="External"/><Relationship Id="rId95" Type="http://schemas.openxmlformats.org/officeDocument/2006/relationships/hyperlink" Target="https://www.pro-football-reference.com/players/L/LewiDi00.htm" TargetMode="External"/><Relationship Id="rId160" Type="http://schemas.openxmlformats.org/officeDocument/2006/relationships/hyperlink" Target="https://www.pro-football-reference.com/players/B/BradAh00.htm" TargetMode="External"/><Relationship Id="rId216" Type="http://schemas.openxmlformats.org/officeDocument/2006/relationships/hyperlink" Target="https://www.pro-football-reference.com/players/A/AjayJa00.htm" TargetMode="External"/><Relationship Id="rId423" Type="http://schemas.openxmlformats.org/officeDocument/2006/relationships/hyperlink" Target="https://www.pro-football-reference.com/players/C/CollAl00.htm" TargetMode="External"/><Relationship Id="rId826" Type="http://schemas.openxmlformats.org/officeDocument/2006/relationships/hyperlink" Target="https://www.pro-football-reference.com/teams/nyj/2019.htm" TargetMode="External"/><Relationship Id="rId868" Type="http://schemas.openxmlformats.org/officeDocument/2006/relationships/hyperlink" Target="https://www.pro-football-reference.com/teams/rav/2019.htm" TargetMode="External"/><Relationship Id="rId258" Type="http://schemas.openxmlformats.org/officeDocument/2006/relationships/hyperlink" Target="https://www.pro-football-reference.com/teams/min/2016.htm" TargetMode="External"/><Relationship Id="rId465" Type="http://schemas.openxmlformats.org/officeDocument/2006/relationships/hyperlink" Target="https://www.pro-football-reference.com/teams/det/2017.htm" TargetMode="External"/><Relationship Id="rId630" Type="http://schemas.openxmlformats.org/officeDocument/2006/relationships/hyperlink" Target="https://www.pro-football-reference.com/teams/mia/2018.htm" TargetMode="External"/><Relationship Id="rId672" Type="http://schemas.openxmlformats.org/officeDocument/2006/relationships/hyperlink" Target="https://www.pro-football-reference.com/teams/rai/2018.htm" TargetMode="External"/><Relationship Id="rId728" Type="http://schemas.openxmlformats.org/officeDocument/2006/relationships/hyperlink" Target="https://www.pro-football-reference.com/players/J/JackJu01.htm" TargetMode="External"/><Relationship Id="rId935" Type="http://schemas.openxmlformats.org/officeDocument/2006/relationships/hyperlink" Target="https://www.pro-football-reference.com/players/A/ArmsRy00.htm" TargetMode="External"/><Relationship Id="rId22" Type="http://schemas.openxmlformats.org/officeDocument/2006/relationships/hyperlink" Target="https://www.pro-football-reference.com/teams/sdg/2015.htm" TargetMode="External"/><Relationship Id="rId64" Type="http://schemas.openxmlformats.org/officeDocument/2006/relationships/hyperlink" Target="https://www.pro-football-reference.com/teams/buf/2015.htm" TargetMode="External"/><Relationship Id="rId118" Type="http://schemas.openxmlformats.org/officeDocument/2006/relationships/hyperlink" Target="https://www.pro-football-reference.com/teams/htx/2015.htm" TargetMode="External"/><Relationship Id="rId325" Type="http://schemas.openxmlformats.org/officeDocument/2006/relationships/hyperlink" Target="https://www.pro-football-reference.com/players/S/SimsCh00.htm" TargetMode="External"/><Relationship Id="rId367" Type="http://schemas.openxmlformats.org/officeDocument/2006/relationships/hyperlink" Target="https://www.pro-football-reference.com/teams/car/2016.htm" TargetMode="External"/><Relationship Id="rId532" Type="http://schemas.openxmlformats.org/officeDocument/2006/relationships/hyperlink" Target="https://www.pro-football-reference.com/players/G/GranCo00.htm" TargetMode="External"/><Relationship Id="rId574" Type="http://schemas.openxmlformats.org/officeDocument/2006/relationships/hyperlink" Target="https://www.pro-football-reference.com/teams/phi/2017.htm" TargetMode="External"/><Relationship Id="rId977" Type="http://schemas.openxmlformats.org/officeDocument/2006/relationships/hyperlink" Target="https://www.pro-football-reference.com/players/B/BeckAn01.htm" TargetMode="External"/><Relationship Id="rId171" Type="http://schemas.openxmlformats.org/officeDocument/2006/relationships/hyperlink" Target="https://www.pro-football-reference.com/players/M/MichCh00.htm" TargetMode="External"/><Relationship Id="rId227" Type="http://schemas.openxmlformats.org/officeDocument/2006/relationships/hyperlink" Target="https://www.pro-football-reference.com/teams/kan/2016.htm" TargetMode="External"/><Relationship Id="rId781" Type="http://schemas.openxmlformats.org/officeDocument/2006/relationships/hyperlink" Target="https://www.pro-football-reference.com/teams/tam/2018.htm" TargetMode="External"/><Relationship Id="rId837" Type="http://schemas.openxmlformats.org/officeDocument/2006/relationships/hyperlink" Target="https://www.pro-football-reference.com/players/J/JoneRo01.htm" TargetMode="External"/><Relationship Id="rId879" Type="http://schemas.openxmlformats.org/officeDocument/2006/relationships/hyperlink" Target="https://www.pro-football-reference.com/players/B/BurkRe00.htm" TargetMode="External"/><Relationship Id="rId269" Type="http://schemas.openxmlformats.org/officeDocument/2006/relationships/hyperlink" Target="https://www.pro-football-reference.com/players/H/HenrDe00.htm" TargetMode="External"/><Relationship Id="rId434" Type="http://schemas.openxmlformats.org/officeDocument/2006/relationships/hyperlink" Target="https://www.pro-football-reference.com/teams/cle/2017.htm" TargetMode="External"/><Relationship Id="rId476" Type="http://schemas.openxmlformats.org/officeDocument/2006/relationships/hyperlink" Target="https://www.pro-football-reference.com/players/B/BreiMa00.htm" TargetMode="External"/><Relationship Id="rId641" Type="http://schemas.openxmlformats.org/officeDocument/2006/relationships/hyperlink" Target="https://www.pro-football-reference.com/players/E/EkelAu00.htm" TargetMode="External"/><Relationship Id="rId683" Type="http://schemas.openxmlformats.org/officeDocument/2006/relationships/hyperlink" Target="https://www.pro-football-reference.com/teams/cle/2018.htm" TargetMode="External"/><Relationship Id="rId739" Type="http://schemas.openxmlformats.org/officeDocument/2006/relationships/hyperlink" Target="https://www.pro-football-reference.com/teams/phi/2018.htm" TargetMode="External"/><Relationship Id="rId890" Type="http://schemas.openxmlformats.org/officeDocument/2006/relationships/hyperlink" Target="https://www.pro-football-reference.com/teams/sea/2019.htm" TargetMode="External"/><Relationship Id="rId904" Type="http://schemas.openxmlformats.org/officeDocument/2006/relationships/hyperlink" Target="https://www.pro-football-reference.com/teams/kan/2019.htm" TargetMode="External"/><Relationship Id="rId33" Type="http://schemas.openxmlformats.org/officeDocument/2006/relationships/hyperlink" Target="https://www.pro-football-reference.com/players/M/McCoLe01.htm" TargetMode="External"/><Relationship Id="rId129" Type="http://schemas.openxmlformats.org/officeDocument/2006/relationships/hyperlink" Target="https://www.pro-football-reference.com/players/F/FostAr00.htm" TargetMode="External"/><Relationship Id="rId280" Type="http://schemas.openxmlformats.org/officeDocument/2006/relationships/hyperlink" Target="https://www.pro-football-reference.com/teams/pit/2016.htm" TargetMode="External"/><Relationship Id="rId336" Type="http://schemas.openxmlformats.org/officeDocument/2006/relationships/hyperlink" Target="https://www.pro-football-reference.com/players/L/LacyEd00.htm" TargetMode="External"/><Relationship Id="rId501" Type="http://schemas.openxmlformats.org/officeDocument/2006/relationships/hyperlink" Target="https://www.pro-football-reference.com/players/M/MorrAl00.htm" TargetMode="External"/><Relationship Id="rId543" Type="http://schemas.openxmlformats.org/officeDocument/2006/relationships/hyperlink" Target="https://www.pro-football-reference.com/teams/chi/2017.htm" TargetMode="External"/><Relationship Id="rId946" Type="http://schemas.openxmlformats.org/officeDocument/2006/relationships/hyperlink" Target="https://www.pro-football-reference.com/teams/atl/2019.htm" TargetMode="External"/><Relationship Id="rId75" Type="http://schemas.openxmlformats.org/officeDocument/2006/relationships/hyperlink" Target="https://www.pro-football-reference.com/players/R/RiddTh00.htm" TargetMode="External"/><Relationship Id="rId140" Type="http://schemas.openxmlformats.org/officeDocument/2006/relationships/hyperlink" Target="https://www.pro-football-reference.com/players/G/GillMi00.htm" TargetMode="External"/><Relationship Id="rId182" Type="http://schemas.openxmlformats.org/officeDocument/2006/relationships/hyperlink" Target="https://www.pro-football-reference.com/teams/atl/2015.htm" TargetMode="External"/><Relationship Id="rId378" Type="http://schemas.openxmlformats.org/officeDocument/2006/relationships/hyperlink" Target="https://www.pro-football-reference.com/teams/sdg/2016.htm" TargetMode="External"/><Relationship Id="rId403" Type="http://schemas.openxmlformats.org/officeDocument/2006/relationships/hyperlink" Target="https://www.pro-football-reference.com/players/I/IngrMa01.htm" TargetMode="External"/><Relationship Id="rId585" Type="http://schemas.openxmlformats.org/officeDocument/2006/relationships/hyperlink" Target="https://www.pro-football-reference.com/players/S/SherAn00.htm" TargetMode="External"/><Relationship Id="rId750" Type="http://schemas.openxmlformats.org/officeDocument/2006/relationships/hyperlink" Target="https://www.pro-football-reference.com/players/C/CannTr00.htm" TargetMode="External"/><Relationship Id="rId792" Type="http://schemas.openxmlformats.org/officeDocument/2006/relationships/hyperlink" Target="https://www.pro-football-reference.com/players/E/ElliEz00.htm" TargetMode="External"/><Relationship Id="rId806" Type="http://schemas.openxmlformats.org/officeDocument/2006/relationships/hyperlink" Target="https://www.pro-football-reference.com/players/M/MixoJo00.htm" TargetMode="External"/><Relationship Id="rId848" Type="http://schemas.openxmlformats.org/officeDocument/2006/relationships/hyperlink" Target="https://www.pro-football-reference.com/teams/sfo/2019.htm" TargetMode="External"/><Relationship Id="rId6" Type="http://schemas.openxmlformats.org/officeDocument/2006/relationships/hyperlink" Target="https://www.pro-football-reference.com/teams/tam/2015.htm" TargetMode="External"/><Relationship Id="rId238" Type="http://schemas.openxmlformats.org/officeDocument/2006/relationships/hyperlink" Target="https://www.pro-football-reference.com/players/S/StewJo00.htm" TargetMode="External"/><Relationship Id="rId445" Type="http://schemas.openxmlformats.org/officeDocument/2006/relationships/hyperlink" Target="https://www.pro-football-reference.com/players/A/AlleJa01.htm" TargetMode="External"/><Relationship Id="rId487" Type="http://schemas.openxmlformats.org/officeDocument/2006/relationships/hyperlink" Target="https://www.pro-football-reference.com/teams/nwe/2017.htm" TargetMode="External"/><Relationship Id="rId610" Type="http://schemas.openxmlformats.org/officeDocument/2006/relationships/hyperlink" Target="https://www.pro-football-reference.com/teams/nwe/2018.htm" TargetMode="External"/><Relationship Id="rId652" Type="http://schemas.openxmlformats.org/officeDocument/2006/relationships/hyperlink" Target="https://www.pro-football-reference.com/teams/min/2018.htm" TargetMode="External"/><Relationship Id="rId694" Type="http://schemas.openxmlformats.org/officeDocument/2006/relationships/hyperlink" Target="https://www.pro-football-reference.com/players/M/McGuEl00.htm" TargetMode="External"/><Relationship Id="rId708" Type="http://schemas.openxmlformats.org/officeDocument/2006/relationships/hyperlink" Target="https://www.pro-football-reference.com/teams/sfo/2018.htm" TargetMode="External"/><Relationship Id="rId915" Type="http://schemas.openxmlformats.org/officeDocument/2006/relationships/hyperlink" Target="https://www.pro-football-reference.com/players/W/WilkJo01.htm" TargetMode="External"/><Relationship Id="rId291" Type="http://schemas.openxmlformats.org/officeDocument/2006/relationships/hyperlink" Target="https://www.pro-football-reference.com/players/Z/ZennZa00.htm" TargetMode="External"/><Relationship Id="rId305" Type="http://schemas.openxmlformats.org/officeDocument/2006/relationships/hyperlink" Target="https://www.pro-football-reference.com/players/M/MitcMa01.htm" TargetMode="External"/><Relationship Id="rId347" Type="http://schemas.openxmlformats.org/officeDocument/2006/relationships/hyperlink" Target="https://www.pro-football-reference.com/teams/mia/2016.htm" TargetMode="External"/><Relationship Id="rId512" Type="http://schemas.openxmlformats.org/officeDocument/2006/relationships/hyperlink" Target="https://www.pro-football-reference.com/teams/rai/2017.htm" TargetMode="External"/><Relationship Id="rId957" Type="http://schemas.openxmlformats.org/officeDocument/2006/relationships/hyperlink" Target="https://www.pro-football-reference.com/players/G/GaskMy00.htm" TargetMode="External"/><Relationship Id="rId44" Type="http://schemas.openxmlformats.org/officeDocument/2006/relationships/hyperlink" Target="https://www.pro-football-reference.com/teams/tam/2015.htm" TargetMode="External"/><Relationship Id="rId86" Type="http://schemas.openxmlformats.org/officeDocument/2006/relationships/hyperlink" Target="https://www.pro-football-reference.com/teams/oti/2015.htm" TargetMode="External"/><Relationship Id="rId151" Type="http://schemas.openxmlformats.org/officeDocument/2006/relationships/hyperlink" Target="https://www.pro-football-reference.com/teams/sdg/2015.htm" TargetMode="External"/><Relationship Id="rId389" Type="http://schemas.openxmlformats.org/officeDocument/2006/relationships/hyperlink" Target="https://www.pro-football-reference.com/players/B/BushRe00.htm" TargetMode="External"/><Relationship Id="rId554" Type="http://schemas.openxmlformats.org/officeDocument/2006/relationships/hyperlink" Target="https://www.pro-football-reference.com/players/C/CarsCh00.htm" TargetMode="External"/><Relationship Id="rId596" Type="http://schemas.openxmlformats.org/officeDocument/2006/relationships/hyperlink" Target="https://www.pro-football-reference.com/teams/nor/2018.htm" TargetMode="External"/><Relationship Id="rId761" Type="http://schemas.openxmlformats.org/officeDocument/2006/relationships/hyperlink" Target="https://www.pro-football-reference.com/teams/mia/2018.htm" TargetMode="External"/><Relationship Id="rId817" Type="http://schemas.openxmlformats.org/officeDocument/2006/relationships/hyperlink" Target="https://www.pro-football-reference.com/teams/nor/2019.htm" TargetMode="External"/><Relationship Id="rId859" Type="http://schemas.openxmlformats.org/officeDocument/2006/relationships/hyperlink" Target="https://www.pro-football-reference.com/players/B/BarbPe01.htm" TargetMode="External"/><Relationship Id="rId193" Type="http://schemas.openxmlformats.org/officeDocument/2006/relationships/hyperlink" Target="https://www.pro-football-reference.com/players/S/StacZa00.htm" TargetMode="External"/><Relationship Id="rId207" Type="http://schemas.openxmlformats.org/officeDocument/2006/relationships/hyperlink" Target="https://www.pro-football-reference.com/teams/atl/2016.htm" TargetMode="External"/><Relationship Id="rId249" Type="http://schemas.openxmlformats.org/officeDocument/2006/relationships/hyperlink" Target="https://www.pro-football-reference.com/players/B/BookDe00.htm" TargetMode="External"/><Relationship Id="rId414" Type="http://schemas.openxmlformats.org/officeDocument/2006/relationships/hyperlink" Target="https://www.pro-football-reference.com/teams/sfo/2017.htm" TargetMode="External"/><Relationship Id="rId456" Type="http://schemas.openxmlformats.org/officeDocument/2006/relationships/hyperlink" Target="https://www.pro-football-reference.com/players/M/MixoJo00.htm" TargetMode="External"/><Relationship Id="rId498" Type="http://schemas.openxmlformats.org/officeDocument/2006/relationships/hyperlink" Target="https://www.pro-football-reference.com/players/P/PeteAd01.htm" TargetMode="External"/><Relationship Id="rId621" Type="http://schemas.openxmlformats.org/officeDocument/2006/relationships/hyperlink" Target="https://www.pro-football-reference.com/players/C/CoheTa00.htm" TargetMode="External"/><Relationship Id="rId663" Type="http://schemas.openxmlformats.org/officeDocument/2006/relationships/hyperlink" Target="https://www.pro-football-reference.com/players/F/FourLe00.htm" TargetMode="External"/><Relationship Id="rId870" Type="http://schemas.openxmlformats.org/officeDocument/2006/relationships/hyperlink" Target="https://www.pro-football-reference.com/teams/rai/2019.htm" TargetMode="External"/><Relationship Id="rId13" Type="http://schemas.openxmlformats.org/officeDocument/2006/relationships/hyperlink" Target="https://www.pro-football-reference.com/players/J/JohnDa08.htm" TargetMode="External"/><Relationship Id="rId109" Type="http://schemas.openxmlformats.org/officeDocument/2006/relationships/hyperlink" Target="https://www.pro-football-reference.com/players/L/LyncMa00.htm" TargetMode="External"/><Relationship Id="rId260" Type="http://schemas.openxmlformats.org/officeDocument/2006/relationships/hyperlink" Target="https://www.pro-football-reference.com/teams/nwe/2016.htm" TargetMode="External"/><Relationship Id="rId316" Type="http://schemas.openxmlformats.org/officeDocument/2006/relationships/hyperlink" Target="https://www.pro-football-reference.com/teams/chi/2016.htm" TargetMode="External"/><Relationship Id="rId523" Type="http://schemas.openxmlformats.org/officeDocument/2006/relationships/hyperlink" Target="https://www.pro-football-reference.com/players/E/ElliAn00.htm" TargetMode="External"/><Relationship Id="rId719" Type="http://schemas.openxmlformats.org/officeDocument/2006/relationships/hyperlink" Target="https://www.pro-football-reference.com/players/B/BookDe00.htm" TargetMode="External"/><Relationship Id="rId926" Type="http://schemas.openxmlformats.org/officeDocument/2006/relationships/hyperlink" Target="https://www.pro-football-reference.com/teams/det/2019.htm" TargetMode="External"/><Relationship Id="rId968" Type="http://schemas.openxmlformats.org/officeDocument/2006/relationships/hyperlink" Target="https://www.pro-football-reference.com/teams/nyj/2019.htm" TargetMode="External"/><Relationship Id="rId55" Type="http://schemas.openxmlformats.org/officeDocument/2006/relationships/hyperlink" Target="https://www.pro-football-reference.com/players/C/CrowIs00.htm" TargetMode="External"/><Relationship Id="rId97" Type="http://schemas.openxmlformats.org/officeDocument/2006/relationships/hyperlink" Target="https://www.pro-football-reference.com/players/W/WhitJa02.htm" TargetMode="External"/><Relationship Id="rId120" Type="http://schemas.openxmlformats.org/officeDocument/2006/relationships/hyperlink" Target="https://www.pro-football-reference.com/teams/min/2015.htm" TargetMode="External"/><Relationship Id="rId358" Type="http://schemas.openxmlformats.org/officeDocument/2006/relationships/hyperlink" Target="https://www.pro-football-reference.com/players/H/HarrDu01.htm" TargetMode="External"/><Relationship Id="rId565" Type="http://schemas.openxmlformats.org/officeDocument/2006/relationships/hyperlink" Target="https://www.pro-football-reference.com/teams/rav/2017.htm" TargetMode="External"/><Relationship Id="rId730" Type="http://schemas.openxmlformats.org/officeDocument/2006/relationships/hyperlink" Target="https://www.pro-football-reference.com/players/S/SproDa00.htm" TargetMode="External"/><Relationship Id="rId772" Type="http://schemas.openxmlformats.org/officeDocument/2006/relationships/hyperlink" Target="https://www.pro-football-reference.com/players/M/MizzTa00.htm" TargetMode="External"/><Relationship Id="rId828" Type="http://schemas.openxmlformats.org/officeDocument/2006/relationships/hyperlink" Target="https://www.pro-football-reference.com/teams/chi/2019.htm" TargetMode="External"/><Relationship Id="rId162" Type="http://schemas.openxmlformats.org/officeDocument/2006/relationships/hyperlink" Target="https://www.pro-football-reference.com/players/A/ArtiCa00.htm" TargetMode="External"/><Relationship Id="rId218" Type="http://schemas.openxmlformats.org/officeDocument/2006/relationships/hyperlink" Target="https://www.pro-football-reference.com/players/G/GoreFr00.htm" TargetMode="External"/><Relationship Id="rId425" Type="http://schemas.openxmlformats.org/officeDocument/2006/relationships/hyperlink" Target="https://www.pro-football-reference.com/players/A/AndeC.00.htm" TargetMode="External"/><Relationship Id="rId467" Type="http://schemas.openxmlformats.org/officeDocument/2006/relationships/hyperlink" Target="https://www.pro-football-reference.com/teams/phi/2017.htm" TargetMode="External"/><Relationship Id="rId632" Type="http://schemas.openxmlformats.org/officeDocument/2006/relationships/hyperlink" Target="https://www.pro-football-reference.com/teams/htx/2018.htm" TargetMode="External"/><Relationship Id="rId271" Type="http://schemas.openxmlformats.org/officeDocument/2006/relationships/hyperlink" Target="https://www.pro-football-reference.com/players/J/JohnDu00.htm" TargetMode="External"/><Relationship Id="rId674" Type="http://schemas.openxmlformats.org/officeDocument/2006/relationships/hyperlink" Target="https://www.pro-football-reference.com/teams/phi/2018.htm" TargetMode="External"/><Relationship Id="rId881" Type="http://schemas.openxmlformats.org/officeDocument/2006/relationships/hyperlink" Target="https://www.pro-football-reference.com/players/H/HineNy00.htm" TargetMode="External"/><Relationship Id="rId937" Type="http://schemas.openxmlformats.org/officeDocument/2006/relationships/hyperlink" Target="https://www.pro-football-reference.com/players/G/GallWa00.htm" TargetMode="External"/><Relationship Id="rId979" Type="http://schemas.openxmlformats.org/officeDocument/2006/relationships/hyperlink" Target="https://www.pro-football-reference.com/players/S/SmalWe00.htm" TargetMode="External"/><Relationship Id="rId24" Type="http://schemas.openxmlformats.org/officeDocument/2006/relationships/hyperlink" Target="https://www.pro-football-reference.com/teams/clt/2015.htm" TargetMode="External"/><Relationship Id="rId66" Type="http://schemas.openxmlformats.org/officeDocument/2006/relationships/hyperlink" Target="https://www.pro-football-reference.com/teams/phi/2015.htm" TargetMode="External"/><Relationship Id="rId131" Type="http://schemas.openxmlformats.org/officeDocument/2006/relationships/hyperlink" Target="https://www.pro-football-reference.com/players/R/RobiKh00.htm" TargetMode="External"/><Relationship Id="rId327" Type="http://schemas.openxmlformats.org/officeDocument/2006/relationships/hyperlink" Target="https://www.pro-football-reference.com/players/F/ForsJu00.htm" TargetMode="External"/><Relationship Id="rId369" Type="http://schemas.openxmlformats.org/officeDocument/2006/relationships/hyperlink" Target="https://www.pro-football-reference.com/teams/nyg/2016.htm" TargetMode="External"/><Relationship Id="rId534" Type="http://schemas.openxmlformats.org/officeDocument/2006/relationships/hyperlink" Target="https://www.pro-football-reference.com/players/K/KellRo00.htm" TargetMode="External"/><Relationship Id="rId576" Type="http://schemas.openxmlformats.org/officeDocument/2006/relationships/hyperlink" Target="https://www.pro-football-reference.com/teams/pit/2017.htm" TargetMode="External"/><Relationship Id="rId741" Type="http://schemas.openxmlformats.org/officeDocument/2006/relationships/hyperlink" Target="https://www.pro-football-reference.com/teams/sfo/2018.htm" TargetMode="External"/><Relationship Id="rId783" Type="http://schemas.openxmlformats.org/officeDocument/2006/relationships/hyperlink" Target="https://www.pro-football-reference.com/teams/kan/2018.htm" TargetMode="External"/><Relationship Id="rId839" Type="http://schemas.openxmlformats.org/officeDocument/2006/relationships/hyperlink" Target="https://www.pro-football-reference.com/players/P/PeteAd01.htm" TargetMode="External"/><Relationship Id="rId173" Type="http://schemas.openxmlformats.org/officeDocument/2006/relationships/hyperlink" Target="https://www.pro-football-reference.com/players/O/OlawJa00.htm" TargetMode="External"/><Relationship Id="rId229" Type="http://schemas.openxmlformats.org/officeDocument/2006/relationships/hyperlink" Target="https://www.pro-football-reference.com/teams/htx/2016.htm" TargetMode="External"/><Relationship Id="rId380" Type="http://schemas.openxmlformats.org/officeDocument/2006/relationships/hyperlink" Target="https://www.pro-football-reference.com/teams/htx/2016.htm" TargetMode="External"/><Relationship Id="rId436" Type="http://schemas.openxmlformats.org/officeDocument/2006/relationships/hyperlink" Target="https://www.pro-football-reference.com/teams/atl/2017.htm" TargetMode="External"/><Relationship Id="rId601" Type="http://schemas.openxmlformats.org/officeDocument/2006/relationships/hyperlink" Target="https://www.pro-football-reference.com/players/C/ConnJa00.htm" TargetMode="External"/><Relationship Id="rId643" Type="http://schemas.openxmlformats.org/officeDocument/2006/relationships/hyperlink" Target="https://www.pro-football-reference.com/players/I/IngrMa01.htm" TargetMode="External"/><Relationship Id="rId240" Type="http://schemas.openxmlformats.org/officeDocument/2006/relationships/hyperlink" Target="https://www.pro-football-reference.com/players/W/WestTe00.htm" TargetMode="External"/><Relationship Id="rId478" Type="http://schemas.openxmlformats.org/officeDocument/2006/relationships/hyperlink" Target="https://www.pro-football-reference.com/players/F/FortMa00.htm" TargetMode="External"/><Relationship Id="rId685" Type="http://schemas.openxmlformats.org/officeDocument/2006/relationships/hyperlink" Target="https://www.pro-football-reference.com/teams/det/2018.htm" TargetMode="External"/><Relationship Id="rId850" Type="http://schemas.openxmlformats.org/officeDocument/2006/relationships/hyperlink" Target="https://www.pro-football-reference.com/teams/pit/2019.htm" TargetMode="External"/><Relationship Id="rId892" Type="http://schemas.openxmlformats.org/officeDocument/2006/relationships/hyperlink" Target="https://www.pro-football-reference.com/teams/cle/2019.htm" TargetMode="External"/><Relationship Id="rId906" Type="http://schemas.openxmlformats.org/officeDocument/2006/relationships/hyperlink" Target="https://www.pro-football-reference.com/teams/was/2019.htm" TargetMode="External"/><Relationship Id="rId948" Type="http://schemas.openxmlformats.org/officeDocument/2006/relationships/hyperlink" Target="https://www.pro-football-reference.com/teams/mia/2019.htm" TargetMode="External"/><Relationship Id="rId35" Type="http://schemas.openxmlformats.org/officeDocument/2006/relationships/hyperlink" Target="https://www.pro-football-reference.com/players/M/MurrDe00.htm" TargetMode="External"/><Relationship Id="rId77" Type="http://schemas.openxmlformats.org/officeDocument/2006/relationships/hyperlink" Target="https://www.pro-football-reference.com/players/B/BlueAl00.htm" TargetMode="External"/><Relationship Id="rId100" Type="http://schemas.openxmlformats.org/officeDocument/2006/relationships/hyperlink" Target="https://www.pro-football-reference.com/teams/kan/2015.htm" TargetMode="External"/><Relationship Id="rId282" Type="http://schemas.openxmlformats.org/officeDocument/2006/relationships/hyperlink" Target="https://www.pro-football-reference.com/teams/cin/2016.htm" TargetMode="External"/><Relationship Id="rId338" Type="http://schemas.openxmlformats.org/officeDocument/2006/relationships/hyperlink" Target="https://www.pro-football-reference.com/players/W/WashDw00.htm" TargetMode="External"/><Relationship Id="rId503" Type="http://schemas.openxmlformats.org/officeDocument/2006/relationships/hyperlink" Target="https://www.pro-football-reference.com/players/I/IvorCh00.htm" TargetMode="External"/><Relationship Id="rId545" Type="http://schemas.openxmlformats.org/officeDocument/2006/relationships/hyperlink" Target="https://www.pro-football-reference.com/teams/sea/2017.htm" TargetMode="External"/><Relationship Id="rId587" Type="http://schemas.openxmlformats.org/officeDocument/2006/relationships/hyperlink" Target="https://www.pro-football-reference.com/players/C/ConnJa00.htm" TargetMode="External"/><Relationship Id="rId710" Type="http://schemas.openxmlformats.org/officeDocument/2006/relationships/hyperlink" Target="https://www.pro-football-reference.com/teams/phi/2018.htm" TargetMode="External"/><Relationship Id="rId752" Type="http://schemas.openxmlformats.org/officeDocument/2006/relationships/hyperlink" Target="https://www.pro-football-reference.com/players/G/GallWa00.htm" TargetMode="External"/><Relationship Id="rId808" Type="http://schemas.openxmlformats.org/officeDocument/2006/relationships/hyperlink" Target="https://www.pro-football-reference.com/players/G/GurlTo01.htm" TargetMode="External"/><Relationship Id="rId8" Type="http://schemas.openxmlformats.org/officeDocument/2006/relationships/hyperlink" Target="https://www.pro-football-reference.com/teams/pit/2015.htm" TargetMode="External"/><Relationship Id="rId142" Type="http://schemas.openxmlformats.org/officeDocument/2006/relationships/hyperlink" Target="https://www.pro-football-reference.com/players/J/JackFr02.htm" TargetMode="External"/><Relationship Id="rId184" Type="http://schemas.openxmlformats.org/officeDocument/2006/relationships/hyperlink" Target="https://www.pro-football-reference.com/teams/atl/2015.htm" TargetMode="External"/><Relationship Id="rId391" Type="http://schemas.openxmlformats.org/officeDocument/2006/relationships/hyperlink" Target="https://www.pro-football-reference.com/players/R/RobiDe00.htm" TargetMode="External"/><Relationship Id="rId405" Type="http://schemas.openxmlformats.org/officeDocument/2006/relationships/hyperlink" Target="https://www.pro-football-reference.com/players/M/McCoLe01.htm" TargetMode="External"/><Relationship Id="rId447" Type="http://schemas.openxmlformats.org/officeDocument/2006/relationships/hyperlink" Target="https://www.pro-football-reference.com/players/D/DarkOr00.htm" TargetMode="External"/><Relationship Id="rId612" Type="http://schemas.openxmlformats.org/officeDocument/2006/relationships/hyperlink" Target="https://www.pro-football-reference.com/teams/den/2018.htm" TargetMode="External"/><Relationship Id="rId794" Type="http://schemas.openxmlformats.org/officeDocument/2006/relationships/hyperlink" Target="https://www.pro-football-reference.com/players/C/CookDa01.htm" TargetMode="External"/><Relationship Id="rId251" Type="http://schemas.openxmlformats.org/officeDocument/2006/relationships/hyperlink" Target="https://www.pro-football-reference.com/players/S/SproDa00.htm" TargetMode="External"/><Relationship Id="rId489" Type="http://schemas.openxmlformats.org/officeDocument/2006/relationships/hyperlink" Target="https://www.pro-football-reference.com/teams/dal/2017.htm" TargetMode="External"/><Relationship Id="rId654" Type="http://schemas.openxmlformats.org/officeDocument/2006/relationships/hyperlink" Target="https://www.pro-football-reference.com/teams/det/2018.htm" TargetMode="External"/><Relationship Id="rId696" Type="http://schemas.openxmlformats.org/officeDocument/2006/relationships/hyperlink" Target="https://www.pro-football-reference.com/players/I/IvorCh00.htm" TargetMode="External"/><Relationship Id="rId861" Type="http://schemas.openxmlformats.org/officeDocument/2006/relationships/hyperlink" Target="https://www.pro-football-reference.com/players/H/HowaJo00.htm" TargetMode="External"/><Relationship Id="rId917" Type="http://schemas.openxmlformats.org/officeDocument/2006/relationships/hyperlink" Target="https://www.pro-football-reference.com/players/L/LairPa00.htm" TargetMode="External"/><Relationship Id="rId959" Type="http://schemas.openxmlformats.org/officeDocument/2006/relationships/hyperlink" Target="https://www.pro-football-reference.com/players/B/BonnRe00.htm" TargetMode="External"/><Relationship Id="rId46" Type="http://schemas.openxmlformats.org/officeDocument/2006/relationships/hyperlink" Target="https://www.pro-football-reference.com/teams/chi/2015.htm" TargetMode="External"/><Relationship Id="rId293" Type="http://schemas.openxmlformats.org/officeDocument/2006/relationships/hyperlink" Target="https://www.pro-football-reference.com/players/D/DixoKe00.htm" TargetMode="External"/><Relationship Id="rId307" Type="http://schemas.openxmlformats.org/officeDocument/2006/relationships/hyperlink" Target="https://www.pro-football-reference.com/players/R/RawlTh00.htm" TargetMode="External"/><Relationship Id="rId349" Type="http://schemas.openxmlformats.org/officeDocument/2006/relationships/hyperlink" Target="https://www.pro-football-reference.com/teams/jax/2016.htm" TargetMode="External"/><Relationship Id="rId514" Type="http://schemas.openxmlformats.org/officeDocument/2006/relationships/hyperlink" Target="https://www.pro-football-reference.com/teams/crd/2017.htm" TargetMode="External"/><Relationship Id="rId556" Type="http://schemas.openxmlformats.org/officeDocument/2006/relationships/hyperlink" Target="https://www.pro-football-reference.com/players/G/GreeTi00.htm" TargetMode="External"/><Relationship Id="rId721" Type="http://schemas.openxmlformats.org/officeDocument/2006/relationships/hyperlink" Target="https://www.pro-football-reference.com/players/Z/ZennZa00.htm" TargetMode="External"/><Relationship Id="rId763" Type="http://schemas.openxmlformats.org/officeDocument/2006/relationships/hyperlink" Target="https://www.pro-football-reference.com/teams/dal/2018.htm" TargetMode="External"/><Relationship Id="rId88" Type="http://schemas.openxmlformats.org/officeDocument/2006/relationships/hyperlink" Target="https://www.pro-football-reference.com/teams/nyj/2015.htm" TargetMode="External"/><Relationship Id="rId111" Type="http://schemas.openxmlformats.org/officeDocument/2006/relationships/hyperlink" Target="https://www.pro-football-reference.com/players/T/TolbMi00.htm" TargetMode="External"/><Relationship Id="rId153" Type="http://schemas.openxmlformats.org/officeDocument/2006/relationships/hyperlink" Target="https://www.pro-football-reference.com/teams/mia/2015.htm" TargetMode="External"/><Relationship Id="rId195" Type="http://schemas.openxmlformats.org/officeDocument/2006/relationships/hyperlink" Target="https://www.pro-football-reference.com/players/W/WestTe00.htm" TargetMode="External"/><Relationship Id="rId209" Type="http://schemas.openxmlformats.org/officeDocument/2006/relationships/hyperlink" Target="https://www.pro-football-reference.com/teams/nwe/2016.htm" TargetMode="External"/><Relationship Id="rId360" Type="http://schemas.openxmlformats.org/officeDocument/2006/relationships/hyperlink" Target="https://www.pro-football-reference.com/players/V/VereSh00.htm" TargetMode="External"/><Relationship Id="rId416" Type="http://schemas.openxmlformats.org/officeDocument/2006/relationships/hyperlink" Target="https://www.pro-football-reference.com/teams/nwe/2017.htm" TargetMode="External"/><Relationship Id="rId598" Type="http://schemas.openxmlformats.org/officeDocument/2006/relationships/hyperlink" Target="https://www.pro-football-reference.com/teams/dal/2018.htm" TargetMode="External"/><Relationship Id="rId819" Type="http://schemas.openxmlformats.org/officeDocument/2006/relationships/hyperlink" Target="https://www.pro-football-reference.com/teams/clt/2019.htm" TargetMode="External"/><Relationship Id="rId970" Type="http://schemas.openxmlformats.org/officeDocument/2006/relationships/hyperlink" Target="https://www.pro-football-reference.com/teams/sea/2019.htm" TargetMode="External"/><Relationship Id="rId220" Type="http://schemas.openxmlformats.org/officeDocument/2006/relationships/hyperlink" Target="https://www.pro-football-reference.com/players/M/MurrLa00.htm" TargetMode="External"/><Relationship Id="rId458" Type="http://schemas.openxmlformats.org/officeDocument/2006/relationships/hyperlink" Target="https://www.pro-football-reference.com/players/D/DrakKe00.htm" TargetMode="External"/><Relationship Id="rId623" Type="http://schemas.openxmlformats.org/officeDocument/2006/relationships/hyperlink" Target="https://www.pro-football-reference.com/players/C/ColeTe01.htm" TargetMode="External"/><Relationship Id="rId665" Type="http://schemas.openxmlformats.org/officeDocument/2006/relationships/hyperlink" Target="https://www.pro-football-reference.com/players/C/CollAl00.htm" TargetMode="External"/><Relationship Id="rId830" Type="http://schemas.openxmlformats.org/officeDocument/2006/relationships/hyperlink" Target="https://www.pro-football-reference.com/teams/htx/2019.htm" TargetMode="External"/><Relationship Id="rId872" Type="http://schemas.openxmlformats.org/officeDocument/2006/relationships/hyperlink" Target="https://www.pro-football-reference.com/teams/chi/2019.htm" TargetMode="External"/><Relationship Id="rId928" Type="http://schemas.openxmlformats.org/officeDocument/2006/relationships/hyperlink" Target="https://www.pro-football-reference.com/teams/oti/2019.htm" TargetMode="External"/><Relationship Id="rId15" Type="http://schemas.openxmlformats.org/officeDocument/2006/relationships/hyperlink" Target="https://www.pro-football-reference.com/players/F/FortMa00.htm" TargetMode="External"/><Relationship Id="rId57" Type="http://schemas.openxmlformats.org/officeDocument/2006/relationships/hyperlink" Target="https://www.pro-football-reference.com/players/B/BlouLe00.htm" TargetMode="External"/><Relationship Id="rId262" Type="http://schemas.openxmlformats.org/officeDocument/2006/relationships/hyperlink" Target="https://www.pro-football-reference.com/teams/nyg/2016.htm" TargetMode="External"/><Relationship Id="rId318" Type="http://schemas.openxmlformats.org/officeDocument/2006/relationships/hyperlink" Target="https://www.pro-football-reference.com/teams/htx/2016.htm" TargetMode="External"/><Relationship Id="rId525" Type="http://schemas.openxmlformats.org/officeDocument/2006/relationships/hyperlink" Target="https://www.pro-football-reference.com/teams/kan/2017.htm" TargetMode="External"/><Relationship Id="rId567" Type="http://schemas.openxmlformats.org/officeDocument/2006/relationships/hyperlink" Target="https://www.pro-football-reference.com/teams/jax/2017.htm" TargetMode="External"/><Relationship Id="rId732" Type="http://schemas.openxmlformats.org/officeDocument/2006/relationships/hyperlink" Target="https://www.pro-football-reference.com/players/R/RodgJa00.htm" TargetMode="External"/><Relationship Id="rId99" Type="http://schemas.openxmlformats.org/officeDocument/2006/relationships/hyperlink" Target="https://www.pro-football-reference.com/players/C/CharJa00.htm" TargetMode="External"/><Relationship Id="rId122" Type="http://schemas.openxmlformats.org/officeDocument/2006/relationships/hyperlink" Target="https://www.pro-football-reference.com/teams/crd/2015.htm" TargetMode="External"/><Relationship Id="rId164" Type="http://schemas.openxmlformats.org/officeDocument/2006/relationships/hyperlink" Target="https://www.pro-football-reference.com/players/L/LineZa01.htm" TargetMode="External"/><Relationship Id="rId371" Type="http://schemas.openxmlformats.org/officeDocument/2006/relationships/hyperlink" Target="https://www.pro-football-reference.com/teams/sdg/2016.htm" TargetMode="External"/><Relationship Id="rId774" Type="http://schemas.openxmlformats.org/officeDocument/2006/relationships/hyperlink" Target="https://www.pro-football-reference.com/players/W/WashDw00.htm" TargetMode="External"/><Relationship Id="rId981" Type="http://schemas.openxmlformats.org/officeDocument/2006/relationships/hyperlink" Target="https://www.pro-football-reference.com/players/E/EdmuTr00.htm" TargetMode="External"/><Relationship Id="rId427" Type="http://schemas.openxmlformats.org/officeDocument/2006/relationships/hyperlink" Target="https://www.pro-football-reference.com/players/G/GoreFr00.htm" TargetMode="External"/><Relationship Id="rId469" Type="http://schemas.openxmlformats.org/officeDocument/2006/relationships/hyperlink" Target="https://www.pro-football-reference.com/teams/nwe/2017.htm" TargetMode="External"/><Relationship Id="rId634" Type="http://schemas.openxmlformats.org/officeDocument/2006/relationships/hyperlink" Target="https://www.pro-football-reference.com/teams/gnb/2018.htm" TargetMode="External"/><Relationship Id="rId676" Type="http://schemas.openxmlformats.org/officeDocument/2006/relationships/hyperlink" Target="https://www.pro-football-reference.com/players/E/EdwaGu00.htm" TargetMode="External"/><Relationship Id="rId841" Type="http://schemas.openxmlformats.org/officeDocument/2006/relationships/hyperlink" Target="https://www.pro-football-reference.com/players/W/WhitJa02.htm" TargetMode="External"/><Relationship Id="rId883" Type="http://schemas.openxmlformats.org/officeDocument/2006/relationships/hyperlink" Target="https://www.pro-football-reference.com/players/P/PollTo00.htm" TargetMode="External"/><Relationship Id="rId26" Type="http://schemas.openxmlformats.org/officeDocument/2006/relationships/hyperlink" Target="https://www.pro-football-reference.com/teams/cin/2015.htm" TargetMode="External"/><Relationship Id="rId231" Type="http://schemas.openxmlformats.org/officeDocument/2006/relationships/hyperlink" Target="https://www.pro-football-reference.com/teams/atl/2016.htm" TargetMode="External"/><Relationship Id="rId273" Type="http://schemas.openxmlformats.org/officeDocument/2006/relationships/hyperlink" Target="https://www.pro-football-reference.com/players/Y/YeldT.00.htm" TargetMode="External"/><Relationship Id="rId329" Type="http://schemas.openxmlformats.org/officeDocument/2006/relationships/hyperlink" Target="https://www.pro-football-reference.com/teams/gnb/2016.htm" TargetMode="External"/><Relationship Id="rId480" Type="http://schemas.openxmlformats.org/officeDocument/2006/relationships/hyperlink" Target="https://www.pro-football-reference.com/players/C/ClemCo00.htm" TargetMode="External"/><Relationship Id="rId536" Type="http://schemas.openxmlformats.org/officeDocument/2006/relationships/hyperlink" Target="https://www.pro-football-reference.com/players/B/BlueAl00.htm" TargetMode="External"/><Relationship Id="rId701" Type="http://schemas.openxmlformats.org/officeDocument/2006/relationships/hyperlink" Target="https://www.pro-football-reference.com/teams/rai/2018.htm" TargetMode="External"/><Relationship Id="rId939" Type="http://schemas.openxmlformats.org/officeDocument/2006/relationships/hyperlink" Target="https://www.pro-football-reference.com/players/J/JohnTy02.htm" TargetMode="External"/><Relationship Id="rId68" Type="http://schemas.openxmlformats.org/officeDocument/2006/relationships/hyperlink" Target="https://www.pro-football-reference.com/teams/cle/2015.htm" TargetMode="External"/><Relationship Id="rId133" Type="http://schemas.openxmlformats.org/officeDocument/2006/relationships/hyperlink" Target="https://www.pro-football-reference.com/players/B/BoldBr00.htm" TargetMode="External"/><Relationship Id="rId175" Type="http://schemas.openxmlformats.org/officeDocument/2006/relationships/hyperlink" Target="https://www.pro-football-reference.com/players/A/AsiaMa00.htm" TargetMode="External"/><Relationship Id="rId340" Type="http://schemas.openxmlformats.org/officeDocument/2006/relationships/hyperlink" Target="https://www.pro-football-reference.com/players/L/LewiDi00.htm" TargetMode="External"/><Relationship Id="rId578" Type="http://schemas.openxmlformats.org/officeDocument/2006/relationships/hyperlink" Target="https://www.pro-football-reference.com/teams/clt/2017.htm" TargetMode="External"/><Relationship Id="rId743" Type="http://schemas.openxmlformats.org/officeDocument/2006/relationships/hyperlink" Target="https://www.pro-football-reference.com/teams/nwe/2018.htm" TargetMode="External"/><Relationship Id="rId785" Type="http://schemas.openxmlformats.org/officeDocument/2006/relationships/hyperlink" Target="https://www.pro-football-reference.com/teams/pit/2018.htm" TargetMode="External"/><Relationship Id="rId950" Type="http://schemas.openxmlformats.org/officeDocument/2006/relationships/hyperlink" Target="https://www.pro-football-reference.com/teams/cle/2019.htm" TargetMode="External"/><Relationship Id="rId200" Type="http://schemas.openxmlformats.org/officeDocument/2006/relationships/hyperlink" Target="https://www.pro-football-reference.com/players/M/McCoLe01.htm" TargetMode="External"/><Relationship Id="rId382" Type="http://schemas.openxmlformats.org/officeDocument/2006/relationships/hyperlink" Target="https://www.pro-football-reference.com/teams/nyg/2016.htm" TargetMode="External"/><Relationship Id="rId438" Type="http://schemas.openxmlformats.org/officeDocument/2006/relationships/hyperlink" Target="https://www.pro-football-reference.com/teams/oti/2017.htm" TargetMode="External"/><Relationship Id="rId603" Type="http://schemas.openxmlformats.org/officeDocument/2006/relationships/hyperlink" Target="https://www.pro-football-reference.com/players/H/HuntKa00.htm" TargetMode="External"/><Relationship Id="rId645" Type="http://schemas.openxmlformats.org/officeDocument/2006/relationships/hyperlink" Target="https://www.pro-football-reference.com/players/C/CrowIs00.htm" TargetMode="External"/><Relationship Id="rId687" Type="http://schemas.openxmlformats.org/officeDocument/2006/relationships/hyperlink" Target="https://www.pro-football-reference.com/teams/htx/2018.htm" TargetMode="External"/><Relationship Id="rId810" Type="http://schemas.openxmlformats.org/officeDocument/2006/relationships/hyperlink" Target="https://www.pro-football-reference.com/players/F/FourLe00.htm" TargetMode="External"/><Relationship Id="rId852" Type="http://schemas.openxmlformats.org/officeDocument/2006/relationships/hyperlink" Target="https://www.pro-football-reference.com/teams/kan/2019.htm" TargetMode="External"/><Relationship Id="rId908" Type="http://schemas.openxmlformats.org/officeDocument/2006/relationships/hyperlink" Target="https://www.pro-football-reference.com/teams/was/2019.htm" TargetMode="External"/><Relationship Id="rId242" Type="http://schemas.openxmlformats.org/officeDocument/2006/relationships/hyperlink" Target="https://www.pro-football-reference.com/players/M/MathRy00.htm" TargetMode="External"/><Relationship Id="rId284" Type="http://schemas.openxmlformats.org/officeDocument/2006/relationships/hyperlink" Target="https://www.pro-football-reference.com/teams/clt/2016.htm" TargetMode="External"/><Relationship Id="rId491" Type="http://schemas.openxmlformats.org/officeDocument/2006/relationships/hyperlink" Target="https://www.pro-football-reference.com/teams/nyg/2017.htm" TargetMode="External"/><Relationship Id="rId505" Type="http://schemas.openxmlformats.org/officeDocument/2006/relationships/hyperlink" Target="https://www.pro-football-reference.com/players/M/McKiJ.00.htm" TargetMode="External"/><Relationship Id="rId712" Type="http://schemas.openxmlformats.org/officeDocument/2006/relationships/hyperlink" Target="https://www.pro-football-reference.com/teams/rav/2018.htm" TargetMode="External"/><Relationship Id="rId894" Type="http://schemas.openxmlformats.org/officeDocument/2006/relationships/hyperlink" Target="https://www.pro-football-reference.com/teams/min/2019.htm" TargetMode="External"/><Relationship Id="rId37" Type="http://schemas.openxmlformats.org/officeDocument/2006/relationships/hyperlink" Target="https://www.pro-football-reference.com/players/H/HillRo00.htm" TargetMode="External"/><Relationship Id="rId79" Type="http://schemas.openxmlformats.org/officeDocument/2006/relationships/hyperlink" Target="https://www.pro-football-reference.com/players/J/JoneMa04.htm" TargetMode="External"/><Relationship Id="rId102" Type="http://schemas.openxmlformats.org/officeDocument/2006/relationships/hyperlink" Target="https://www.pro-football-reference.com/teams/kan/2015.htm" TargetMode="External"/><Relationship Id="rId144" Type="http://schemas.openxmlformats.org/officeDocument/2006/relationships/hyperlink" Target="https://www.pro-football-reference.com/players/S/SankBi00.htm" TargetMode="External"/><Relationship Id="rId547" Type="http://schemas.openxmlformats.org/officeDocument/2006/relationships/hyperlink" Target="https://www.pro-football-reference.com/teams/sfo/2017.htm" TargetMode="External"/><Relationship Id="rId589" Type="http://schemas.openxmlformats.org/officeDocument/2006/relationships/hyperlink" Target="https://www.pro-football-reference.com/players/G/GurlTo01.htm" TargetMode="External"/><Relationship Id="rId754" Type="http://schemas.openxmlformats.org/officeDocument/2006/relationships/hyperlink" Target="https://www.pro-football-reference.com/players/D/DeveJa00.htm" TargetMode="External"/><Relationship Id="rId796" Type="http://schemas.openxmlformats.org/officeDocument/2006/relationships/hyperlink" Target="https://www.pro-football-reference.com/players/C/ChubNi00.htm" TargetMode="External"/><Relationship Id="rId961" Type="http://schemas.openxmlformats.org/officeDocument/2006/relationships/hyperlink" Target="https://www.pro-football-reference.com/players/T/ThomDa06.htm" TargetMode="External"/><Relationship Id="rId90" Type="http://schemas.openxmlformats.org/officeDocument/2006/relationships/hyperlink" Target="https://www.pro-football-reference.com/teams/pit/2015.htm" TargetMode="External"/><Relationship Id="rId186" Type="http://schemas.openxmlformats.org/officeDocument/2006/relationships/hyperlink" Target="https://www.pro-football-reference.com/teams/car/2015.htm" TargetMode="External"/><Relationship Id="rId351" Type="http://schemas.openxmlformats.org/officeDocument/2006/relationships/hyperlink" Target="https://www.pro-football-reference.com/teams/tam/2016.htm" TargetMode="External"/><Relationship Id="rId393" Type="http://schemas.openxmlformats.org/officeDocument/2006/relationships/hyperlink" Target="https://www.pro-football-reference.com/players/G/GurlTo01.htm" TargetMode="External"/><Relationship Id="rId407" Type="http://schemas.openxmlformats.org/officeDocument/2006/relationships/hyperlink" Target="https://www.pro-football-reference.com/players/F/FourLe00.htm" TargetMode="External"/><Relationship Id="rId449" Type="http://schemas.openxmlformats.org/officeDocument/2006/relationships/hyperlink" Target="https://www.pro-football-reference.com/players/W/WillJa06.htm" TargetMode="External"/><Relationship Id="rId614" Type="http://schemas.openxmlformats.org/officeDocument/2006/relationships/hyperlink" Target="https://www.pro-football-reference.com/teams/oti/2018.htm" TargetMode="External"/><Relationship Id="rId656" Type="http://schemas.openxmlformats.org/officeDocument/2006/relationships/hyperlink" Target="https://www.pro-football-reference.com/teams/sea/2018.htm" TargetMode="External"/><Relationship Id="rId821" Type="http://schemas.openxmlformats.org/officeDocument/2006/relationships/hyperlink" Target="https://www.pro-football-reference.com/players/L/LindPh00.htm" TargetMode="External"/><Relationship Id="rId863" Type="http://schemas.openxmlformats.org/officeDocument/2006/relationships/hyperlink" Target="https://www.pro-football-reference.com/players/F/FreeRo00.htm" TargetMode="External"/><Relationship Id="rId211" Type="http://schemas.openxmlformats.org/officeDocument/2006/relationships/hyperlink" Target="https://www.pro-football-reference.com/teams/sdg/2016.htm" TargetMode="External"/><Relationship Id="rId253" Type="http://schemas.openxmlformats.org/officeDocument/2006/relationships/hyperlink" Target="https://www.pro-football-reference.com/players/R/RiddTh00.htm" TargetMode="External"/><Relationship Id="rId295" Type="http://schemas.openxmlformats.org/officeDocument/2006/relationships/hyperlink" Target="https://www.pro-football-reference.com/players/M/MartDo00.htm" TargetMode="External"/><Relationship Id="rId309" Type="http://schemas.openxmlformats.org/officeDocument/2006/relationships/hyperlink" Target="https://www.pro-football-reference.com/players/P/PerkPa00.htm" TargetMode="External"/><Relationship Id="rId460" Type="http://schemas.openxmlformats.org/officeDocument/2006/relationships/hyperlink" Target="https://www.pro-football-reference.com/players/B/BernGi00.htm" TargetMode="External"/><Relationship Id="rId516" Type="http://schemas.openxmlformats.org/officeDocument/2006/relationships/hyperlink" Target="https://www.pro-football-reference.com/teams/jax/2017.htm" TargetMode="External"/><Relationship Id="rId698" Type="http://schemas.openxmlformats.org/officeDocument/2006/relationships/hyperlink" Target="https://www.pro-football-reference.com/players/S/SamuJa00.htm" TargetMode="External"/><Relationship Id="rId919" Type="http://schemas.openxmlformats.org/officeDocument/2006/relationships/hyperlink" Target="https://www.pro-football-reference.com/players/W/WilsJe01.htm" TargetMode="External"/><Relationship Id="rId48" Type="http://schemas.openxmlformats.org/officeDocument/2006/relationships/hyperlink" Target="https://www.pro-football-reference.com/teams/gnb/2015.htm" TargetMode="External"/><Relationship Id="rId113" Type="http://schemas.openxmlformats.org/officeDocument/2006/relationships/hyperlink" Target="https://www.pro-football-reference.com/players/H/HarrDw00.htm" TargetMode="External"/><Relationship Id="rId320" Type="http://schemas.openxmlformats.org/officeDocument/2006/relationships/hyperlink" Target="https://www.pro-football-reference.com/teams/car/2016.htm" TargetMode="External"/><Relationship Id="rId558" Type="http://schemas.openxmlformats.org/officeDocument/2006/relationships/hyperlink" Target="https://www.pro-football-reference.com/players/P/PennEl00.htm" TargetMode="External"/><Relationship Id="rId723" Type="http://schemas.openxmlformats.org/officeDocument/2006/relationships/hyperlink" Target="https://www.pro-football-reference.com/players/P/PoweBi00.htm" TargetMode="External"/><Relationship Id="rId765" Type="http://schemas.openxmlformats.org/officeDocument/2006/relationships/hyperlink" Target="https://www.pro-football-reference.com/teams/den/2018.htm" TargetMode="External"/><Relationship Id="rId930" Type="http://schemas.openxmlformats.org/officeDocument/2006/relationships/hyperlink" Target="https://www.pro-football-reference.com/teams/tam/2019.htm" TargetMode="External"/><Relationship Id="rId972" Type="http://schemas.openxmlformats.org/officeDocument/2006/relationships/hyperlink" Target="https://www.pro-football-reference.com/teams/ram/2019.htm" TargetMode="External"/><Relationship Id="rId155" Type="http://schemas.openxmlformats.org/officeDocument/2006/relationships/hyperlink" Target="https://www.pro-football-reference.com/teams/chi/2015.htm" TargetMode="External"/><Relationship Id="rId197" Type="http://schemas.openxmlformats.org/officeDocument/2006/relationships/hyperlink" Target="https://www.pro-football-reference.com/teams/crd/2016.htm" TargetMode="External"/><Relationship Id="rId362" Type="http://schemas.openxmlformats.org/officeDocument/2006/relationships/hyperlink" Target="https://www.pro-football-reference.com/players/B/BibbKa00.htm" TargetMode="External"/><Relationship Id="rId418" Type="http://schemas.openxmlformats.org/officeDocument/2006/relationships/hyperlink" Target="https://www.pro-football-reference.com/teams/atl/2017.htm" TargetMode="External"/><Relationship Id="rId625" Type="http://schemas.openxmlformats.org/officeDocument/2006/relationships/hyperlink" Target="https://www.pro-football-reference.com/players/M/MackMa00.htm" TargetMode="External"/><Relationship Id="rId832" Type="http://schemas.openxmlformats.org/officeDocument/2006/relationships/hyperlink" Target="https://www.pro-football-reference.com/teams/nwe/2019.htm" TargetMode="External"/><Relationship Id="rId222" Type="http://schemas.openxmlformats.org/officeDocument/2006/relationships/hyperlink" Target="https://www.pro-football-reference.com/players/C/CrowIs00.htm" TargetMode="External"/><Relationship Id="rId264" Type="http://schemas.openxmlformats.org/officeDocument/2006/relationships/hyperlink" Target="https://www.pro-football-reference.com/teams/min/2016.htm" TargetMode="External"/><Relationship Id="rId471" Type="http://schemas.openxmlformats.org/officeDocument/2006/relationships/hyperlink" Target="https://www.pro-football-reference.com/teams/det/2017.htm" TargetMode="External"/><Relationship Id="rId667" Type="http://schemas.openxmlformats.org/officeDocument/2006/relationships/hyperlink" Target="https://www.pro-football-reference.com/players/M/McCoLe01.htm" TargetMode="External"/><Relationship Id="rId874" Type="http://schemas.openxmlformats.org/officeDocument/2006/relationships/hyperlink" Target="https://www.pro-football-reference.com/teams/sfo/2019.htm" TargetMode="External"/><Relationship Id="rId17" Type="http://schemas.openxmlformats.org/officeDocument/2006/relationships/hyperlink" Target="https://www.pro-football-reference.com/players/I/IvorCh00.htm" TargetMode="External"/><Relationship Id="rId59" Type="http://schemas.openxmlformats.org/officeDocument/2006/relationships/hyperlink" Target="https://www.pro-football-reference.com/players/A/AndeC.00.htm" TargetMode="External"/><Relationship Id="rId124" Type="http://schemas.openxmlformats.org/officeDocument/2006/relationships/hyperlink" Target="https://www.pro-football-reference.com/teams/was/2015.htm" TargetMode="External"/><Relationship Id="rId527" Type="http://schemas.openxmlformats.org/officeDocument/2006/relationships/hyperlink" Target="https://www.pro-football-reference.com/teams/den/2017.htm" TargetMode="External"/><Relationship Id="rId569" Type="http://schemas.openxmlformats.org/officeDocument/2006/relationships/hyperlink" Target="https://www.pro-football-reference.com/teams/sea/2017.htm" TargetMode="External"/><Relationship Id="rId734" Type="http://schemas.openxmlformats.org/officeDocument/2006/relationships/hyperlink" Target="https://www.pro-football-reference.com/players/W/WilkJo01.htm" TargetMode="External"/><Relationship Id="rId776" Type="http://schemas.openxmlformats.org/officeDocument/2006/relationships/hyperlink" Target="https://www.pro-football-reference.com/players/A/ArmaAl00.htm" TargetMode="External"/><Relationship Id="rId941" Type="http://schemas.openxmlformats.org/officeDocument/2006/relationships/hyperlink" Target="https://www.pro-football-reference.com/players/W/WillJo07.htm" TargetMode="External"/><Relationship Id="rId983" Type="http://schemas.openxmlformats.org/officeDocument/2006/relationships/hyperlink" Target="https://www.pro-football-reference.com/players/H/HillWe00.htm" TargetMode="External"/><Relationship Id="rId70" Type="http://schemas.openxmlformats.org/officeDocument/2006/relationships/hyperlink" Target="https://www.pro-football-reference.com/teams/rav/2015.htm" TargetMode="External"/><Relationship Id="rId166" Type="http://schemas.openxmlformats.org/officeDocument/2006/relationships/hyperlink" Target="https://www.pro-football-reference.com/players/C/CadeTr00.htm" TargetMode="External"/><Relationship Id="rId331" Type="http://schemas.openxmlformats.org/officeDocument/2006/relationships/hyperlink" Target="https://www.pro-football-reference.com/teams/nor/2016.htm" TargetMode="External"/><Relationship Id="rId373" Type="http://schemas.openxmlformats.org/officeDocument/2006/relationships/hyperlink" Target="https://www.pro-football-reference.com/teams/det/2016.htm" TargetMode="External"/><Relationship Id="rId429" Type="http://schemas.openxmlformats.org/officeDocument/2006/relationships/hyperlink" Target="https://www.pro-football-reference.com/players/L/LyncMa00.htm" TargetMode="External"/><Relationship Id="rId580" Type="http://schemas.openxmlformats.org/officeDocument/2006/relationships/hyperlink" Target="https://www.pro-football-reference.com/teams/car/2017.htm" TargetMode="External"/><Relationship Id="rId636" Type="http://schemas.openxmlformats.org/officeDocument/2006/relationships/hyperlink" Target="https://www.pro-football-reference.com/teams/sfo/2018.htm" TargetMode="External"/><Relationship Id="rId801" Type="http://schemas.openxmlformats.org/officeDocument/2006/relationships/hyperlink" Target="https://www.pro-football-reference.com/teams/rav/2019.htm" TargetMode="External"/><Relationship Id="rId1" Type="http://schemas.openxmlformats.org/officeDocument/2006/relationships/hyperlink" Target="https://www.pro-football-reference.com/players/F/FreeDe00.htm" TargetMode="External"/><Relationship Id="rId233" Type="http://schemas.openxmlformats.org/officeDocument/2006/relationships/hyperlink" Target="https://www.pro-football-reference.com/teams/cin/2016.htm" TargetMode="External"/><Relationship Id="rId440" Type="http://schemas.openxmlformats.org/officeDocument/2006/relationships/hyperlink" Target="https://www.pro-football-reference.com/teams/min/2017.htm" TargetMode="External"/><Relationship Id="rId678" Type="http://schemas.openxmlformats.org/officeDocument/2006/relationships/hyperlink" Target="https://www.pro-football-reference.com/players/F/FreeRo00.htm" TargetMode="External"/><Relationship Id="rId843" Type="http://schemas.openxmlformats.org/officeDocument/2006/relationships/hyperlink" Target="https://www.pro-football-reference.com/players/M/MurrLa00.htm" TargetMode="External"/><Relationship Id="rId885" Type="http://schemas.openxmlformats.org/officeDocument/2006/relationships/hyperlink" Target="https://www.pro-football-reference.com/players/S/ScotBo02.htm" TargetMode="External"/><Relationship Id="rId28" Type="http://schemas.openxmlformats.org/officeDocument/2006/relationships/hyperlink" Target="https://www.pro-football-reference.com/teams/dal/2015.htm" TargetMode="External"/><Relationship Id="rId275" Type="http://schemas.openxmlformats.org/officeDocument/2006/relationships/hyperlink" Target="https://www.pro-football-reference.com/players/A/AndeC.00.htm" TargetMode="External"/><Relationship Id="rId300" Type="http://schemas.openxmlformats.org/officeDocument/2006/relationships/hyperlink" Target="https://www.pro-football-reference.com/teams/rai/2016.htm" TargetMode="External"/><Relationship Id="rId482" Type="http://schemas.openxmlformats.org/officeDocument/2006/relationships/hyperlink" Target="https://www.pro-football-reference.com/players/M/MackMa00.htm" TargetMode="External"/><Relationship Id="rId538" Type="http://schemas.openxmlformats.org/officeDocument/2006/relationships/hyperlink" Target="https://www.pro-football-reference.com/players/R/RodgJa00.htm" TargetMode="External"/><Relationship Id="rId703" Type="http://schemas.openxmlformats.org/officeDocument/2006/relationships/hyperlink" Target="https://www.pro-football-reference.com/players/B/BernGi00.htm" TargetMode="External"/><Relationship Id="rId745" Type="http://schemas.openxmlformats.org/officeDocument/2006/relationships/hyperlink" Target="https://www.pro-football-reference.com/teams/ram/2018.htm" TargetMode="External"/><Relationship Id="rId910" Type="http://schemas.openxmlformats.org/officeDocument/2006/relationships/hyperlink" Target="https://www.pro-football-reference.com/teams/det/2019.htm" TargetMode="External"/><Relationship Id="rId952" Type="http://schemas.openxmlformats.org/officeDocument/2006/relationships/hyperlink" Target="https://www.pro-football-reference.com/teams/nyj/2019.htm" TargetMode="External"/><Relationship Id="rId81" Type="http://schemas.openxmlformats.org/officeDocument/2006/relationships/hyperlink" Target="https://www.pro-football-reference.com/players/F/ForsJu00.htm" TargetMode="External"/><Relationship Id="rId135" Type="http://schemas.openxmlformats.org/officeDocument/2006/relationships/hyperlink" Target="https://www.pro-football-reference.com/players/D/DrauSh00.htm" TargetMode="External"/><Relationship Id="rId177" Type="http://schemas.openxmlformats.org/officeDocument/2006/relationships/hyperlink" Target="https://www.pro-football-reference.com/players/D/DarkOr00.htm" TargetMode="External"/><Relationship Id="rId342" Type="http://schemas.openxmlformats.org/officeDocument/2006/relationships/hyperlink" Target="https://www.pro-football-reference.com/players/J/JuszKy00.htm" TargetMode="External"/><Relationship Id="rId384" Type="http://schemas.openxmlformats.org/officeDocument/2006/relationships/hyperlink" Target="https://www.pro-football-reference.com/teams/ram/2016.htm" TargetMode="External"/><Relationship Id="rId591" Type="http://schemas.openxmlformats.org/officeDocument/2006/relationships/hyperlink" Target="https://www.pro-football-reference.com/players/B/BarkSa00.htm" TargetMode="External"/><Relationship Id="rId605" Type="http://schemas.openxmlformats.org/officeDocument/2006/relationships/hyperlink" Target="https://www.pro-football-reference.com/players/M/MixoJo00.htm" TargetMode="External"/><Relationship Id="rId787" Type="http://schemas.openxmlformats.org/officeDocument/2006/relationships/hyperlink" Target="https://www.pro-football-reference.com/teams/car/2019.htm" TargetMode="External"/><Relationship Id="rId812" Type="http://schemas.openxmlformats.org/officeDocument/2006/relationships/hyperlink" Target="https://www.pro-football-reference.com/players/J/JacoJo01.htm" TargetMode="External"/><Relationship Id="rId202" Type="http://schemas.openxmlformats.org/officeDocument/2006/relationships/hyperlink" Target="https://www.pro-football-reference.com/players/M/MurrDe00.htm" TargetMode="External"/><Relationship Id="rId244" Type="http://schemas.openxmlformats.org/officeDocument/2006/relationships/hyperlink" Target="https://www.pro-football-reference.com/players/K/KellRo00.htm" TargetMode="External"/><Relationship Id="rId647" Type="http://schemas.openxmlformats.org/officeDocument/2006/relationships/hyperlink" Target="https://www.pro-football-reference.com/players/Y/YeldT.00.htm" TargetMode="External"/><Relationship Id="rId689" Type="http://schemas.openxmlformats.org/officeDocument/2006/relationships/hyperlink" Target="https://www.pro-football-reference.com/teams/kan/2018.htm" TargetMode="External"/><Relationship Id="rId854" Type="http://schemas.openxmlformats.org/officeDocument/2006/relationships/hyperlink" Target="https://www.pro-football-reference.com/teams/htx/2019.htm" TargetMode="External"/><Relationship Id="rId896" Type="http://schemas.openxmlformats.org/officeDocument/2006/relationships/hyperlink" Target="https://www.pro-football-reference.com/teams/ram/2019.htm" TargetMode="External"/><Relationship Id="rId39" Type="http://schemas.openxmlformats.org/officeDocument/2006/relationships/hyperlink" Target="https://www.pro-football-reference.com/players/J/JennRa00.htm" TargetMode="External"/><Relationship Id="rId286" Type="http://schemas.openxmlformats.org/officeDocument/2006/relationships/hyperlink" Target="https://www.pro-football-reference.com/teams/sfo/2016.htm" TargetMode="External"/><Relationship Id="rId451" Type="http://schemas.openxmlformats.org/officeDocument/2006/relationships/hyperlink" Target="https://www.pro-football-reference.com/players/C/CrowIs00.htm" TargetMode="External"/><Relationship Id="rId493" Type="http://schemas.openxmlformats.org/officeDocument/2006/relationships/hyperlink" Target="https://www.pro-football-reference.com/teams/gnb/2017.htm" TargetMode="External"/><Relationship Id="rId507" Type="http://schemas.openxmlformats.org/officeDocument/2006/relationships/hyperlink" Target="https://www.pro-football-reference.com/players/B/BookDe00.htm" TargetMode="External"/><Relationship Id="rId549" Type="http://schemas.openxmlformats.org/officeDocument/2006/relationships/hyperlink" Target="https://www.pro-football-reference.com/teams/buf/2017.htm" TargetMode="External"/><Relationship Id="rId714" Type="http://schemas.openxmlformats.org/officeDocument/2006/relationships/hyperlink" Target="https://www.pro-football-reference.com/teams/kan/2018.htm" TargetMode="External"/><Relationship Id="rId756" Type="http://schemas.openxmlformats.org/officeDocument/2006/relationships/hyperlink" Target="https://www.pro-football-reference.com/players/B/BallKa00.htm" TargetMode="External"/><Relationship Id="rId921" Type="http://schemas.openxmlformats.org/officeDocument/2006/relationships/hyperlink" Target="https://www.pro-football-reference.com/players/B/BoldBr00.htm" TargetMode="External"/><Relationship Id="rId50" Type="http://schemas.openxmlformats.org/officeDocument/2006/relationships/hyperlink" Target="https://www.pro-football-reference.com/teams/gnb/2015.htm" TargetMode="External"/><Relationship Id="rId104" Type="http://schemas.openxmlformats.org/officeDocument/2006/relationships/hyperlink" Target="https://www.pro-football-reference.com/teams/sdg/2015.htm" TargetMode="External"/><Relationship Id="rId146" Type="http://schemas.openxmlformats.org/officeDocument/2006/relationships/hyperlink" Target="https://www.pro-football-reference.com/players/C/ColeTe01.htm" TargetMode="External"/><Relationship Id="rId188" Type="http://schemas.openxmlformats.org/officeDocument/2006/relationships/hyperlink" Target="https://www.pro-football-reference.com/teams/rai/2015.htm" TargetMode="External"/><Relationship Id="rId311" Type="http://schemas.openxmlformats.org/officeDocument/2006/relationships/hyperlink" Target="https://www.pro-football-reference.com/players/B/BurkRe00.htm" TargetMode="External"/><Relationship Id="rId353" Type="http://schemas.openxmlformats.org/officeDocument/2006/relationships/hyperlink" Target="https://www.pro-football-reference.com/teams/phi/2016.htm" TargetMode="External"/><Relationship Id="rId395" Type="http://schemas.openxmlformats.org/officeDocument/2006/relationships/hyperlink" Target="https://www.pro-football-reference.com/players/B/BellLe00.htm" TargetMode="External"/><Relationship Id="rId409" Type="http://schemas.openxmlformats.org/officeDocument/2006/relationships/hyperlink" Target="https://www.pro-football-reference.com/players/E/ElliEz00.htm" TargetMode="External"/><Relationship Id="rId560" Type="http://schemas.openxmlformats.org/officeDocument/2006/relationships/hyperlink" Target="https://www.pro-football-reference.com/players/B/BibbKa00.htm" TargetMode="External"/><Relationship Id="rId798" Type="http://schemas.openxmlformats.org/officeDocument/2006/relationships/hyperlink" Target="https://www.pro-football-reference.com/players/E/EkelAu00.htm" TargetMode="External"/><Relationship Id="rId963" Type="http://schemas.openxmlformats.org/officeDocument/2006/relationships/hyperlink" Target="https://www.pro-football-reference.com/players/J/JackJu01.htm" TargetMode="External"/><Relationship Id="rId92" Type="http://schemas.openxmlformats.org/officeDocument/2006/relationships/hyperlink" Target="https://www.pro-football-reference.com/teams/was/2015.htm" TargetMode="External"/><Relationship Id="rId213" Type="http://schemas.openxmlformats.org/officeDocument/2006/relationships/hyperlink" Target="https://www.pro-football-reference.com/teams/chi/2016.htm" TargetMode="External"/><Relationship Id="rId420" Type="http://schemas.openxmlformats.org/officeDocument/2006/relationships/hyperlink" Target="https://www.pro-football-reference.com/teams/htx/2017.htm" TargetMode="External"/><Relationship Id="rId616" Type="http://schemas.openxmlformats.org/officeDocument/2006/relationships/hyperlink" Target="https://www.pro-football-reference.com/teams/sea/2018.htm" TargetMode="External"/><Relationship Id="rId658" Type="http://schemas.openxmlformats.org/officeDocument/2006/relationships/hyperlink" Target="https://www.pro-football-reference.com/teams/rai/2018.htm" TargetMode="External"/><Relationship Id="rId823" Type="http://schemas.openxmlformats.org/officeDocument/2006/relationships/hyperlink" Target="https://www.pro-football-reference.com/players/M/MostRa00.htm" TargetMode="External"/><Relationship Id="rId865" Type="http://schemas.openxmlformats.org/officeDocument/2006/relationships/hyperlink" Target="https://www.pro-football-reference.com/players/M/McCoLe01.htm" TargetMode="External"/><Relationship Id="rId255" Type="http://schemas.openxmlformats.org/officeDocument/2006/relationships/hyperlink" Target="https://www.pro-football-reference.com/players/H/HighTi00.htm" TargetMode="External"/><Relationship Id="rId297" Type="http://schemas.openxmlformats.org/officeDocument/2006/relationships/hyperlink" Target="https://www.pro-football-reference.com/players/W/WillDa05.htm" TargetMode="External"/><Relationship Id="rId462" Type="http://schemas.openxmlformats.org/officeDocument/2006/relationships/hyperlink" Target="https://www.pro-football-reference.com/players/S/StewJo00.htm" TargetMode="External"/><Relationship Id="rId518" Type="http://schemas.openxmlformats.org/officeDocument/2006/relationships/hyperlink" Target="https://www.pro-football-reference.com/teams/min/2017.htm" TargetMode="External"/><Relationship Id="rId725" Type="http://schemas.openxmlformats.org/officeDocument/2006/relationships/hyperlink" Target="https://www.pro-football-reference.com/players/D/DixoKe00.htm" TargetMode="External"/><Relationship Id="rId932" Type="http://schemas.openxmlformats.org/officeDocument/2006/relationships/hyperlink" Target="https://www.pro-football-reference.com/teams/mia/2019.htm" TargetMode="External"/><Relationship Id="rId115" Type="http://schemas.openxmlformats.org/officeDocument/2006/relationships/hyperlink" Target="https://www.pro-football-reference.com/players/R/RandJo01.htm" TargetMode="External"/><Relationship Id="rId157" Type="http://schemas.openxmlformats.org/officeDocument/2006/relationships/hyperlink" Target="https://www.pro-football-reference.com/teams/ram/2015.htm" TargetMode="External"/><Relationship Id="rId322" Type="http://schemas.openxmlformats.org/officeDocument/2006/relationships/hyperlink" Target="https://www.pro-football-reference.com/teams/rai/2016.htm" TargetMode="External"/><Relationship Id="rId364" Type="http://schemas.openxmlformats.org/officeDocument/2006/relationships/hyperlink" Target="https://www.pro-football-reference.com/players/C/CollAl00.htm" TargetMode="External"/><Relationship Id="rId767" Type="http://schemas.openxmlformats.org/officeDocument/2006/relationships/hyperlink" Target="https://www.pro-football-reference.com/teams/nor/2018.htm" TargetMode="External"/><Relationship Id="rId974" Type="http://schemas.openxmlformats.org/officeDocument/2006/relationships/hyperlink" Target="https://www.pro-football-reference.com/teams/sea/2019.htm" TargetMode="External"/><Relationship Id="rId61" Type="http://schemas.openxmlformats.org/officeDocument/2006/relationships/hyperlink" Target="https://www.pro-football-reference.com/players/W/WestCh01.htm" TargetMode="External"/><Relationship Id="rId199" Type="http://schemas.openxmlformats.org/officeDocument/2006/relationships/hyperlink" Target="https://www.pro-football-reference.com/teams/dal/2016.htm" TargetMode="External"/><Relationship Id="rId571" Type="http://schemas.openxmlformats.org/officeDocument/2006/relationships/hyperlink" Target="https://www.pro-football-reference.com/teams/sea/2017.htm" TargetMode="External"/><Relationship Id="rId627" Type="http://schemas.openxmlformats.org/officeDocument/2006/relationships/hyperlink" Target="https://www.pro-football-reference.com/players/H/HowaJo00.htm" TargetMode="External"/><Relationship Id="rId669" Type="http://schemas.openxmlformats.org/officeDocument/2006/relationships/hyperlink" Target="https://www.pro-football-reference.com/players/G/GoreFr00.htm" TargetMode="External"/><Relationship Id="rId834" Type="http://schemas.openxmlformats.org/officeDocument/2006/relationships/hyperlink" Target="https://www.pro-football-reference.com/teams/atl/2019.htm" TargetMode="External"/><Relationship Id="rId876" Type="http://schemas.openxmlformats.org/officeDocument/2006/relationships/hyperlink" Target="https://www.pro-football-reference.com/teams/buf/2019.htm" TargetMode="External"/><Relationship Id="rId19" Type="http://schemas.openxmlformats.org/officeDocument/2006/relationships/hyperlink" Target="https://www.pro-football-reference.com/players/M/MurrLa00.htm" TargetMode="External"/><Relationship Id="rId224" Type="http://schemas.openxmlformats.org/officeDocument/2006/relationships/hyperlink" Target="https://www.pro-football-reference.com/players/H/HydeCa00.htm" TargetMode="External"/><Relationship Id="rId266" Type="http://schemas.openxmlformats.org/officeDocument/2006/relationships/hyperlink" Target="https://www.pro-football-reference.com/teams/was/2016.htm" TargetMode="External"/><Relationship Id="rId431" Type="http://schemas.openxmlformats.org/officeDocument/2006/relationships/hyperlink" Target="https://www.pro-football-reference.com/players/M/MurrLa00.htm" TargetMode="External"/><Relationship Id="rId473" Type="http://schemas.openxmlformats.org/officeDocument/2006/relationships/hyperlink" Target="https://www.pro-football-reference.com/teams/chi/2017.htm" TargetMode="External"/><Relationship Id="rId529" Type="http://schemas.openxmlformats.org/officeDocument/2006/relationships/hyperlink" Target="https://www.pro-football-reference.com/teams/nyg/2017.htm" TargetMode="External"/><Relationship Id="rId680" Type="http://schemas.openxmlformats.org/officeDocument/2006/relationships/hyperlink" Target="https://www.pro-football-reference.com/players/W/WillJa06.htm" TargetMode="External"/><Relationship Id="rId736" Type="http://schemas.openxmlformats.org/officeDocument/2006/relationships/hyperlink" Target="https://www.pro-football-reference.com/players/E/EdmoCh00.htm" TargetMode="External"/><Relationship Id="rId901" Type="http://schemas.openxmlformats.org/officeDocument/2006/relationships/hyperlink" Target="https://www.pro-football-reference.com/players/S/SnelBe00.htm" TargetMode="External"/><Relationship Id="rId30" Type="http://schemas.openxmlformats.org/officeDocument/2006/relationships/hyperlink" Target="https://www.pro-football-reference.com/teams/nor/2015.htm" TargetMode="External"/><Relationship Id="rId126" Type="http://schemas.openxmlformats.org/officeDocument/2006/relationships/hyperlink" Target="https://www.pro-football-reference.com/teams/rav/2015.htm" TargetMode="External"/><Relationship Id="rId168" Type="http://schemas.openxmlformats.org/officeDocument/2006/relationships/hyperlink" Target="https://www.pro-football-reference.com/teams/dal/2015.htm" TargetMode="External"/><Relationship Id="rId333" Type="http://schemas.openxmlformats.org/officeDocument/2006/relationships/hyperlink" Target="https://www.pro-football-reference.com/teams/phi/2016.htm" TargetMode="External"/><Relationship Id="rId540" Type="http://schemas.openxmlformats.org/officeDocument/2006/relationships/hyperlink" Target="https://www.pro-football-reference.com/players/S/SimsCh00.htm" TargetMode="External"/><Relationship Id="rId778" Type="http://schemas.openxmlformats.org/officeDocument/2006/relationships/hyperlink" Target="https://www.pro-football-reference.com/players/A/ArtiCa00.htm" TargetMode="External"/><Relationship Id="rId943" Type="http://schemas.openxmlformats.org/officeDocument/2006/relationships/hyperlink" Target="https://www.pro-football-reference.com/players/J/JuszKy00.htm" TargetMode="External"/><Relationship Id="rId72" Type="http://schemas.openxmlformats.org/officeDocument/2006/relationships/hyperlink" Target="https://www.pro-football-reference.com/teams/crd/2015.htm" TargetMode="External"/><Relationship Id="rId375" Type="http://schemas.openxmlformats.org/officeDocument/2006/relationships/hyperlink" Target="https://www.pro-football-reference.com/players/D/DunbLa00.htm" TargetMode="External"/><Relationship Id="rId582" Type="http://schemas.openxmlformats.org/officeDocument/2006/relationships/hyperlink" Target="https://www.pro-football-reference.com/teams/crd/2017.htm" TargetMode="External"/><Relationship Id="rId638" Type="http://schemas.openxmlformats.org/officeDocument/2006/relationships/hyperlink" Target="https://www.pro-football-reference.com/teams/nwe/2018.htm" TargetMode="External"/><Relationship Id="rId803" Type="http://schemas.openxmlformats.org/officeDocument/2006/relationships/hyperlink" Target="https://www.pro-football-reference.com/teams/sea/2019.htm" TargetMode="External"/><Relationship Id="rId845" Type="http://schemas.openxmlformats.org/officeDocument/2006/relationships/hyperlink" Target="https://www.pro-football-reference.com/players/S/SingDe00.htm" TargetMode="External"/><Relationship Id="rId3" Type="http://schemas.openxmlformats.org/officeDocument/2006/relationships/hyperlink" Target="https://www.pro-football-reference.com/players/P/PeteAd01.htm" TargetMode="External"/><Relationship Id="rId235" Type="http://schemas.openxmlformats.org/officeDocument/2006/relationships/hyperlink" Target="https://www.pro-football-reference.com/teams/ram/2016.htm" TargetMode="External"/><Relationship Id="rId277" Type="http://schemas.openxmlformats.org/officeDocument/2006/relationships/hyperlink" Target="https://www.pro-football-reference.com/players/R/RichJa01.htm" TargetMode="External"/><Relationship Id="rId400" Type="http://schemas.openxmlformats.org/officeDocument/2006/relationships/hyperlink" Target="https://www.pro-football-reference.com/teams/nor/2017.htm" TargetMode="External"/><Relationship Id="rId442" Type="http://schemas.openxmlformats.org/officeDocument/2006/relationships/hyperlink" Target="https://www.pro-football-reference.com/teams/oti/2017.htm" TargetMode="External"/><Relationship Id="rId484" Type="http://schemas.openxmlformats.org/officeDocument/2006/relationships/hyperlink" Target="https://www.pro-football-reference.com/players/E/EkelAu00.htm" TargetMode="External"/><Relationship Id="rId705" Type="http://schemas.openxmlformats.org/officeDocument/2006/relationships/hyperlink" Target="https://www.pro-football-reference.com/players/P/PennRa00.htm" TargetMode="External"/><Relationship Id="rId887" Type="http://schemas.openxmlformats.org/officeDocument/2006/relationships/hyperlink" Target="https://www.pro-football-reference.com/players/E/EdmoCh00.htm" TargetMode="External"/><Relationship Id="rId137" Type="http://schemas.openxmlformats.org/officeDocument/2006/relationships/hyperlink" Target="https://www.pro-football-reference.com/teams/rai/2015.htm" TargetMode="External"/><Relationship Id="rId302" Type="http://schemas.openxmlformats.org/officeDocument/2006/relationships/hyperlink" Target="https://www.pro-football-reference.com/teams/was/2016.htm" TargetMode="External"/><Relationship Id="rId344" Type="http://schemas.openxmlformats.org/officeDocument/2006/relationships/hyperlink" Target="https://www.pro-football-reference.com/players/M/MorrAl00.htm" TargetMode="External"/><Relationship Id="rId691" Type="http://schemas.openxmlformats.org/officeDocument/2006/relationships/hyperlink" Target="https://www.pro-football-reference.com/teams/phi/2018.htm" TargetMode="External"/><Relationship Id="rId747" Type="http://schemas.openxmlformats.org/officeDocument/2006/relationships/hyperlink" Target="https://www.pro-football-reference.com/teams/sfo/2018.htm" TargetMode="External"/><Relationship Id="rId789" Type="http://schemas.openxmlformats.org/officeDocument/2006/relationships/hyperlink" Target="https://www.pro-football-reference.com/teams/oti/2019.htm" TargetMode="External"/><Relationship Id="rId912" Type="http://schemas.openxmlformats.org/officeDocument/2006/relationships/hyperlink" Target="https://www.pro-football-reference.com/teams/min/2019.htm" TargetMode="External"/><Relationship Id="rId954" Type="http://schemas.openxmlformats.org/officeDocument/2006/relationships/hyperlink" Target="https://www.pro-football-reference.com/teams/atl/2019.htm" TargetMode="External"/><Relationship Id="rId41" Type="http://schemas.openxmlformats.org/officeDocument/2006/relationships/hyperlink" Target="https://www.pro-football-reference.com/players/B/BernGi00.htm" TargetMode="External"/><Relationship Id="rId83" Type="http://schemas.openxmlformats.org/officeDocument/2006/relationships/hyperlink" Target="https://www.pro-football-reference.com/players/A/AbduAm00.htm" TargetMode="External"/><Relationship Id="rId179" Type="http://schemas.openxmlformats.org/officeDocument/2006/relationships/hyperlink" Target="https://www.pro-football-reference.com/players/W/WillDa05.htm" TargetMode="External"/><Relationship Id="rId386" Type="http://schemas.openxmlformats.org/officeDocument/2006/relationships/hyperlink" Target="https://www.pro-football-reference.com/teams/chi/2016.htm" TargetMode="External"/><Relationship Id="rId551" Type="http://schemas.openxmlformats.org/officeDocument/2006/relationships/hyperlink" Target="https://www.pro-football-reference.com/teams/ram/2017.htm" TargetMode="External"/><Relationship Id="rId593" Type="http://schemas.openxmlformats.org/officeDocument/2006/relationships/hyperlink" Target="https://www.pro-football-reference.com/players/M/McCaCh01.htm" TargetMode="External"/><Relationship Id="rId607" Type="http://schemas.openxmlformats.org/officeDocument/2006/relationships/hyperlink" Target="https://www.pro-football-reference.com/players/J/JohnDa08.htm" TargetMode="External"/><Relationship Id="rId649" Type="http://schemas.openxmlformats.org/officeDocument/2006/relationships/hyperlink" Target="https://www.pro-football-reference.com/players/C/CookDa01.htm" TargetMode="External"/><Relationship Id="rId814" Type="http://schemas.openxmlformats.org/officeDocument/2006/relationships/hyperlink" Target="https://www.pro-football-reference.com/players/S/SandMi01.htm" TargetMode="External"/><Relationship Id="rId856" Type="http://schemas.openxmlformats.org/officeDocument/2006/relationships/hyperlink" Target="https://www.pro-football-reference.com/teams/gnb/2019.htm" TargetMode="External"/><Relationship Id="rId190" Type="http://schemas.openxmlformats.org/officeDocument/2006/relationships/hyperlink" Target="https://www.pro-football-reference.com/teams/sdg/2015.htm" TargetMode="External"/><Relationship Id="rId204" Type="http://schemas.openxmlformats.org/officeDocument/2006/relationships/hyperlink" Target="https://www.pro-football-reference.com/players/B/BellLe00.htm" TargetMode="External"/><Relationship Id="rId246" Type="http://schemas.openxmlformats.org/officeDocument/2006/relationships/hyperlink" Target="https://www.pro-football-reference.com/players/G/GillMi00.htm" TargetMode="External"/><Relationship Id="rId288" Type="http://schemas.openxmlformats.org/officeDocument/2006/relationships/hyperlink" Target="https://www.pro-football-reference.com/teams/tam/2016.htm" TargetMode="External"/><Relationship Id="rId411" Type="http://schemas.openxmlformats.org/officeDocument/2006/relationships/hyperlink" Target="https://www.pro-football-reference.com/players/H/HowaJo00.htm" TargetMode="External"/><Relationship Id="rId453" Type="http://schemas.openxmlformats.org/officeDocument/2006/relationships/hyperlink" Target="https://www.pro-football-reference.com/players/T/ThomCh03.htm" TargetMode="External"/><Relationship Id="rId509" Type="http://schemas.openxmlformats.org/officeDocument/2006/relationships/hyperlink" Target="https://www.pro-football-reference.com/players/M/McGuEl00.htm" TargetMode="External"/><Relationship Id="rId660" Type="http://schemas.openxmlformats.org/officeDocument/2006/relationships/hyperlink" Target="https://www.pro-football-reference.com/teams/oti/2018.htm" TargetMode="External"/><Relationship Id="rId898" Type="http://schemas.openxmlformats.org/officeDocument/2006/relationships/hyperlink" Target="https://www.pro-football-reference.com/teams/atl/2019.htm" TargetMode="External"/><Relationship Id="rId106" Type="http://schemas.openxmlformats.org/officeDocument/2006/relationships/hyperlink" Target="https://www.pro-football-reference.com/teams/nor/2015.htm" TargetMode="External"/><Relationship Id="rId313" Type="http://schemas.openxmlformats.org/officeDocument/2006/relationships/hyperlink" Target="https://www.pro-football-reference.com/players/C/CadeTr00.htm" TargetMode="External"/><Relationship Id="rId495" Type="http://schemas.openxmlformats.org/officeDocument/2006/relationships/hyperlink" Target="https://www.pro-football-reference.com/teams/tam/2017.htm" TargetMode="External"/><Relationship Id="rId716" Type="http://schemas.openxmlformats.org/officeDocument/2006/relationships/hyperlink" Target="https://www.pro-football-reference.com/teams/det/2018.htm" TargetMode="External"/><Relationship Id="rId758" Type="http://schemas.openxmlformats.org/officeDocument/2006/relationships/hyperlink" Target="https://www.pro-football-reference.com/players/M/MurpMa03.htm" TargetMode="External"/><Relationship Id="rId923" Type="http://schemas.openxmlformats.org/officeDocument/2006/relationships/hyperlink" Target="https://www.pro-football-reference.com/players/H/HillJu00.htm" TargetMode="External"/><Relationship Id="rId965" Type="http://schemas.openxmlformats.org/officeDocument/2006/relationships/hyperlink" Target="https://www.pro-football-reference.com/players/H/HamxC.00.htm" TargetMode="External"/><Relationship Id="rId10" Type="http://schemas.openxmlformats.org/officeDocument/2006/relationships/hyperlink" Target="https://www.pro-football-reference.com/teams/ram/2015.htm" TargetMode="External"/><Relationship Id="rId52" Type="http://schemas.openxmlformats.org/officeDocument/2006/relationships/hyperlink" Target="https://www.pro-football-reference.com/teams/sea/2015.htm" TargetMode="External"/><Relationship Id="rId94" Type="http://schemas.openxmlformats.org/officeDocument/2006/relationships/hyperlink" Target="https://www.pro-football-reference.com/teams/det/2015.htm" TargetMode="External"/><Relationship Id="rId148" Type="http://schemas.openxmlformats.org/officeDocument/2006/relationships/hyperlink" Target="https://www.pro-football-reference.com/players/C/CunnBe01.htm" TargetMode="External"/><Relationship Id="rId355" Type="http://schemas.openxmlformats.org/officeDocument/2006/relationships/hyperlink" Target="https://www.pro-football-reference.com/teams/car/2016.htm" TargetMode="External"/><Relationship Id="rId397" Type="http://schemas.openxmlformats.org/officeDocument/2006/relationships/hyperlink" Target="https://www.pro-football-reference.com/players/H/HuntKa00.htm" TargetMode="External"/><Relationship Id="rId520" Type="http://schemas.openxmlformats.org/officeDocument/2006/relationships/hyperlink" Target="https://www.pro-football-reference.com/teams/htx/2017.htm" TargetMode="External"/><Relationship Id="rId562" Type="http://schemas.openxmlformats.org/officeDocument/2006/relationships/hyperlink" Target="https://www.pro-football-reference.com/players/W/WestTe00.htm" TargetMode="External"/><Relationship Id="rId618" Type="http://schemas.openxmlformats.org/officeDocument/2006/relationships/hyperlink" Target="https://www.pro-football-reference.com/teams/cle/2018.htm" TargetMode="External"/><Relationship Id="rId825" Type="http://schemas.openxmlformats.org/officeDocument/2006/relationships/hyperlink" Target="https://www.pro-football-reference.com/players/B/BellLe00.htm" TargetMode="External"/><Relationship Id="rId215" Type="http://schemas.openxmlformats.org/officeDocument/2006/relationships/hyperlink" Target="https://www.pro-football-reference.com/teams/nor/2016.htm" TargetMode="External"/><Relationship Id="rId257" Type="http://schemas.openxmlformats.org/officeDocument/2006/relationships/hyperlink" Target="https://www.pro-football-reference.com/players/M/McKiJe00.htm" TargetMode="External"/><Relationship Id="rId422" Type="http://schemas.openxmlformats.org/officeDocument/2006/relationships/hyperlink" Target="https://www.pro-football-reference.com/teams/car/2017.htm" TargetMode="External"/><Relationship Id="rId464" Type="http://schemas.openxmlformats.org/officeDocument/2006/relationships/hyperlink" Target="https://www.pro-football-reference.com/players/R/RiddTh00.htm" TargetMode="External"/><Relationship Id="rId867" Type="http://schemas.openxmlformats.org/officeDocument/2006/relationships/hyperlink" Target="https://www.pro-football-reference.com/players/E/EdwaGu00.htm" TargetMode="External"/><Relationship Id="rId299" Type="http://schemas.openxmlformats.org/officeDocument/2006/relationships/hyperlink" Target="https://www.pro-football-reference.com/players/W/WashDe00.htm" TargetMode="External"/><Relationship Id="rId727" Type="http://schemas.openxmlformats.org/officeDocument/2006/relationships/hyperlink" Target="https://www.pro-football-reference.com/players/B/BibbKa00.htm" TargetMode="External"/><Relationship Id="rId934" Type="http://schemas.openxmlformats.org/officeDocument/2006/relationships/hyperlink" Target="https://www.pro-football-reference.com/teams/cin/2019.htm" TargetMode="External"/><Relationship Id="rId63" Type="http://schemas.openxmlformats.org/officeDocument/2006/relationships/hyperlink" Target="https://www.pro-football-reference.com/players/W/WillKa01.htm" TargetMode="External"/><Relationship Id="rId159" Type="http://schemas.openxmlformats.org/officeDocument/2006/relationships/hyperlink" Target="https://www.pro-football-reference.com/teams/nyg/2015.htm" TargetMode="External"/><Relationship Id="rId366" Type="http://schemas.openxmlformats.org/officeDocument/2006/relationships/hyperlink" Target="https://www.pro-football-reference.com/players/T/TolbMi00.htm" TargetMode="External"/><Relationship Id="rId573" Type="http://schemas.openxmlformats.org/officeDocument/2006/relationships/hyperlink" Target="https://www.pro-football-reference.com/players/B/BarnKe00.htm" TargetMode="External"/><Relationship Id="rId780" Type="http://schemas.openxmlformats.org/officeDocument/2006/relationships/hyperlink" Target="https://www.pro-football-reference.com/players/J/JoneRo01.htm" TargetMode="External"/><Relationship Id="rId226" Type="http://schemas.openxmlformats.org/officeDocument/2006/relationships/hyperlink" Target="https://www.pro-football-reference.com/players/W/WareSp00.htm" TargetMode="External"/><Relationship Id="rId433" Type="http://schemas.openxmlformats.org/officeDocument/2006/relationships/hyperlink" Target="https://www.pro-football-reference.com/players/J/JohnDu00.htm" TargetMode="External"/><Relationship Id="rId878" Type="http://schemas.openxmlformats.org/officeDocument/2006/relationships/hyperlink" Target="https://www.pro-football-reference.com/teams/det/2019.htm" TargetMode="External"/><Relationship Id="rId640" Type="http://schemas.openxmlformats.org/officeDocument/2006/relationships/hyperlink" Target="https://www.pro-football-reference.com/teams/tam/2018.htm" TargetMode="External"/><Relationship Id="rId738" Type="http://schemas.openxmlformats.org/officeDocument/2006/relationships/hyperlink" Target="https://www.pro-football-reference.com/players/A/AjayJa00.htm" TargetMode="External"/><Relationship Id="rId945" Type="http://schemas.openxmlformats.org/officeDocument/2006/relationships/hyperlink" Target="https://www.pro-football-reference.com/players/O/OlliQa00.htm" TargetMode="External"/><Relationship Id="rId74" Type="http://schemas.openxmlformats.org/officeDocument/2006/relationships/hyperlink" Target="https://www.pro-football-reference.com/teams/nyg/2015.htm" TargetMode="External"/><Relationship Id="rId377" Type="http://schemas.openxmlformats.org/officeDocument/2006/relationships/hyperlink" Target="https://www.pro-football-reference.com/players/W/WoodDa02.htm" TargetMode="External"/><Relationship Id="rId500" Type="http://schemas.openxmlformats.org/officeDocument/2006/relationships/hyperlink" Target="https://www.pro-football-reference.com/teams/tam/2017.htm" TargetMode="External"/><Relationship Id="rId584" Type="http://schemas.openxmlformats.org/officeDocument/2006/relationships/hyperlink" Target="https://www.pro-football-reference.com/teams/crd/2017.htm" TargetMode="External"/><Relationship Id="rId805" Type="http://schemas.openxmlformats.org/officeDocument/2006/relationships/hyperlink" Target="https://www.pro-football-reference.com/teams/nyg/2019.htm" TargetMode="External"/><Relationship Id="rId5" Type="http://schemas.openxmlformats.org/officeDocument/2006/relationships/hyperlink" Target="https://www.pro-football-reference.com/players/M/MartDo00.htm" TargetMode="External"/><Relationship Id="rId237" Type="http://schemas.openxmlformats.org/officeDocument/2006/relationships/hyperlink" Target="https://www.pro-football-reference.com/teams/nyj/2016.htm" TargetMode="External"/><Relationship Id="rId791" Type="http://schemas.openxmlformats.org/officeDocument/2006/relationships/hyperlink" Target="https://www.pro-football-reference.com/teams/gnb/2019.htm" TargetMode="External"/><Relationship Id="rId889" Type="http://schemas.openxmlformats.org/officeDocument/2006/relationships/hyperlink" Target="https://www.pro-football-reference.com/players/P/PennRa00.htm" TargetMode="External"/><Relationship Id="rId444" Type="http://schemas.openxmlformats.org/officeDocument/2006/relationships/hyperlink" Target="https://www.pro-football-reference.com/teams/nyj/2017.htm" TargetMode="External"/><Relationship Id="rId651" Type="http://schemas.openxmlformats.org/officeDocument/2006/relationships/hyperlink" Target="https://www.pro-football-reference.com/players/M/MurrLa00.htm" TargetMode="External"/><Relationship Id="rId749" Type="http://schemas.openxmlformats.org/officeDocument/2006/relationships/hyperlink" Target="https://www.pro-football-reference.com/teams/sfo/2018.htm" TargetMode="External"/><Relationship Id="rId290" Type="http://schemas.openxmlformats.org/officeDocument/2006/relationships/hyperlink" Target="https://www.pro-football-reference.com/teams/jax/2016.htm" TargetMode="External"/><Relationship Id="rId304" Type="http://schemas.openxmlformats.org/officeDocument/2006/relationships/hyperlink" Target="https://www.pro-football-reference.com/teams/kan/2016.htm" TargetMode="External"/><Relationship Id="rId388" Type="http://schemas.openxmlformats.org/officeDocument/2006/relationships/hyperlink" Target="https://www.pro-football-reference.com/teams/crd/2016.htm" TargetMode="External"/><Relationship Id="rId511" Type="http://schemas.openxmlformats.org/officeDocument/2006/relationships/hyperlink" Target="https://www.pro-football-reference.com/players/R/RichJa01.htm" TargetMode="External"/><Relationship Id="rId609" Type="http://schemas.openxmlformats.org/officeDocument/2006/relationships/hyperlink" Target="https://www.pro-football-reference.com/players/W/WhitJa02.htm" TargetMode="External"/><Relationship Id="rId956" Type="http://schemas.openxmlformats.org/officeDocument/2006/relationships/hyperlink" Target="https://www.pro-football-reference.com/teams/min/2019.htm" TargetMode="External"/><Relationship Id="rId85" Type="http://schemas.openxmlformats.org/officeDocument/2006/relationships/hyperlink" Target="https://www.pro-football-reference.com/players/A/AndrAn00.htm" TargetMode="External"/><Relationship Id="rId150" Type="http://schemas.openxmlformats.org/officeDocument/2006/relationships/hyperlink" Target="https://www.pro-football-reference.com/players/B/BrowDo00.htm" TargetMode="External"/><Relationship Id="rId595" Type="http://schemas.openxmlformats.org/officeDocument/2006/relationships/hyperlink" Target="https://www.pro-football-reference.com/players/K/KamaAl00.htm" TargetMode="External"/><Relationship Id="rId816" Type="http://schemas.openxmlformats.org/officeDocument/2006/relationships/hyperlink" Target="https://www.pro-football-reference.com/players/K/KamaAl00.htm" TargetMode="External"/><Relationship Id="rId248" Type="http://schemas.openxmlformats.org/officeDocument/2006/relationships/hyperlink" Target="https://www.pro-football-reference.com/players/M/MichCh00.htm" TargetMode="External"/><Relationship Id="rId455" Type="http://schemas.openxmlformats.org/officeDocument/2006/relationships/hyperlink" Target="https://www.pro-football-reference.com/players/A/AjayJa00.htm" TargetMode="External"/><Relationship Id="rId662" Type="http://schemas.openxmlformats.org/officeDocument/2006/relationships/hyperlink" Target="https://www.pro-football-reference.com/teams/clt/2018.htm" TargetMode="External"/><Relationship Id="rId12" Type="http://schemas.openxmlformats.org/officeDocument/2006/relationships/hyperlink" Target="https://www.pro-football-reference.com/teams/mia/2015.htm" TargetMode="External"/><Relationship Id="rId108" Type="http://schemas.openxmlformats.org/officeDocument/2006/relationships/hyperlink" Target="https://www.pro-football-reference.com/teams/sfo/2015.htm" TargetMode="External"/><Relationship Id="rId315" Type="http://schemas.openxmlformats.org/officeDocument/2006/relationships/hyperlink" Target="https://www.pro-football-reference.com/players/L/LangJe00.htm" TargetMode="External"/><Relationship Id="rId522" Type="http://schemas.openxmlformats.org/officeDocument/2006/relationships/hyperlink" Target="https://www.pro-football-reference.com/teams/rai/2017.htm" TargetMode="External"/><Relationship Id="rId967" Type="http://schemas.openxmlformats.org/officeDocument/2006/relationships/hyperlink" Target="https://www.pro-football-reference.com/players/M/MontTy01.htm" TargetMode="External"/><Relationship Id="rId96" Type="http://schemas.openxmlformats.org/officeDocument/2006/relationships/hyperlink" Target="https://www.pro-football-reference.com/teams/nwe/2015.htm" TargetMode="External"/><Relationship Id="rId161" Type="http://schemas.openxmlformats.org/officeDocument/2006/relationships/hyperlink" Target="https://www.pro-football-reference.com/teams/clt/2015.htm" TargetMode="External"/><Relationship Id="rId399" Type="http://schemas.openxmlformats.org/officeDocument/2006/relationships/hyperlink" Target="https://www.pro-football-reference.com/players/K/KamaAl00.htm" TargetMode="External"/><Relationship Id="rId827" Type="http://schemas.openxmlformats.org/officeDocument/2006/relationships/hyperlink" Target="https://www.pro-football-reference.com/players/M/MontDa01.htm" TargetMode="External"/><Relationship Id="rId259" Type="http://schemas.openxmlformats.org/officeDocument/2006/relationships/hyperlink" Target="https://www.pro-football-reference.com/players/W/WhitJa02.htm" TargetMode="External"/><Relationship Id="rId466" Type="http://schemas.openxmlformats.org/officeDocument/2006/relationships/hyperlink" Target="https://www.pro-football-reference.com/players/B/BlouLe00.htm" TargetMode="External"/><Relationship Id="rId673" Type="http://schemas.openxmlformats.org/officeDocument/2006/relationships/hyperlink" Target="https://www.pro-football-reference.com/players/S/SmalWe00.htm" TargetMode="External"/><Relationship Id="rId880" Type="http://schemas.openxmlformats.org/officeDocument/2006/relationships/hyperlink" Target="https://www.pro-football-reference.com/teams/nwe/2019.htm" TargetMode="External"/><Relationship Id="rId23" Type="http://schemas.openxmlformats.org/officeDocument/2006/relationships/hyperlink" Target="https://www.pro-football-reference.com/players/G/GoreFr00.htm" TargetMode="External"/><Relationship Id="rId119" Type="http://schemas.openxmlformats.org/officeDocument/2006/relationships/hyperlink" Target="https://www.pro-football-reference.com/players/M/McKiJe00.htm" TargetMode="External"/><Relationship Id="rId326" Type="http://schemas.openxmlformats.org/officeDocument/2006/relationships/hyperlink" Target="https://www.pro-football-reference.com/teams/tam/2016.htm" TargetMode="External"/><Relationship Id="rId533" Type="http://schemas.openxmlformats.org/officeDocument/2006/relationships/hyperlink" Target="https://www.pro-football-reference.com/teams/jax/2017.htm" TargetMode="External"/><Relationship Id="rId978" Type="http://schemas.openxmlformats.org/officeDocument/2006/relationships/hyperlink" Target="https://www.pro-football-reference.com/teams/den/2019.htm" TargetMode="External"/><Relationship Id="rId740" Type="http://schemas.openxmlformats.org/officeDocument/2006/relationships/hyperlink" Target="https://www.pro-football-reference.com/players/J/JuszKy00.htm" TargetMode="External"/><Relationship Id="rId838" Type="http://schemas.openxmlformats.org/officeDocument/2006/relationships/hyperlink" Target="https://www.pro-football-reference.com/teams/tam/2019.htm" TargetMode="External"/><Relationship Id="rId172" Type="http://schemas.openxmlformats.org/officeDocument/2006/relationships/hyperlink" Target="https://www.pro-football-reference.com/players/G/GrayJo00.htm" TargetMode="External"/><Relationship Id="rId477" Type="http://schemas.openxmlformats.org/officeDocument/2006/relationships/hyperlink" Target="https://www.pro-football-reference.com/teams/sfo/2017.htm" TargetMode="External"/><Relationship Id="rId600" Type="http://schemas.openxmlformats.org/officeDocument/2006/relationships/hyperlink" Target="https://www.pro-football-reference.com/teams/sdg/2018.htm" TargetMode="External"/><Relationship Id="rId684" Type="http://schemas.openxmlformats.org/officeDocument/2006/relationships/hyperlink" Target="https://www.pro-football-reference.com/players/B/BlouLe00.htm" TargetMode="External"/><Relationship Id="rId337" Type="http://schemas.openxmlformats.org/officeDocument/2006/relationships/hyperlink" Target="https://www.pro-football-reference.com/teams/gnb/2016.htm" TargetMode="External"/><Relationship Id="rId891" Type="http://schemas.openxmlformats.org/officeDocument/2006/relationships/hyperlink" Target="https://www.pro-football-reference.com/players/H/HuntKa00.htm" TargetMode="External"/><Relationship Id="rId905" Type="http://schemas.openxmlformats.org/officeDocument/2006/relationships/hyperlink" Target="https://www.pro-football-reference.com/players/T/ThomCh03.htm" TargetMode="External"/><Relationship Id="rId34" Type="http://schemas.openxmlformats.org/officeDocument/2006/relationships/hyperlink" Target="https://www.pro-football-reference.com/teams/buf/2015.htm" TargetMode="External"/><Relationship Id="rId544" Type="http://schemas.openxmlformats.org/officeDocument/2006/relationships/hyperlink" Target="https://www.pro-football-reference.com/players/D/DaviMi01.htm" TargetMode="External"/><Relationship Id="rId751" Type="http://schemas.openxmlformats.org/officeDocument/2006/relationships/hyperlink" Target="https://www.pro-football-reference.com/teams/nyj/2018.htm" TargetMode="External"/><Relationship Id="rId849" Type="http://schemas.openxmlformats.org/officeDocument/2006/relationships/hyperlink" Target="https://www.pro-football-reference.com/players/C/ConnJa00.htm" TargetMode="External"/><Relationship Id="rId183" Type="http://schemas.openxmlformats.org/officeDocument/2006/relationships/hyperlink" Target="https://www.pro-football-reference.com/players/W/WardTe00.htm" TargetMode="External"/><Relationship Id="rId390" Type="http://schemas.openxmlformats.org/officeDocument/2006/relationships/hyperlink" Target="https://www.pro-football-reference.com/teams/buf/2016.htm" TargetMode="External"/><Relationship Id="rId404" Type="http://schemas.openxmlformats.org/officeDocument/2006/relationships/hyperlink" Target="https://www.pro-football-reference.com/teams/nor/2017.htm" TargetMode="External"/><Relationship Id="rId611" Type="http://schemas.openxmlformats.org/officeDocument/2006/relationships/hyperlink" Target="https://www.pro-football-reference.com/players/L/LindPh00.htm" TargetMode="External"/><Relationship Id="rId250" Type="http://schemas.openxmlformats.org/officeDocument/2006/relationships/hyperlink" Target="https://www.pro-football-reference.com/teams/den/2016.htm" TargetMode="External"/><Relationship Id="rId488" Type="http://schemas.openxmlformats.org/officeDocument/2006/relationships/hyperlink" Target="https://www.pro-football-reference.com/players/S/SmitRo06.htm" TargetMode="External"/><Relationship Id="rId695" Type="http://schemas.openxmlformats.org/officeDocument/2006/relationships/hyperlink" Target="https://www.pro-football-reference.com/teams/nyj/2018.htm" TargetMode="External"/><Relationship Id="rId709" Type="http://schemas.openxmlformats.org/officeDocument/2006/relationships/hyperlink" Target="https://www.pro-football-reference.com/players/C/ClemCo00.htm" TargetMode="External"/><Relationship Id="rId916" Type="http://schemas.openxmlformats.org/officeDocument/2006/relationships/hyperlink" Target="https://www.pro-football-reference.com/teams/clt/2019.htm" TargetMode="External"/><Relationship Id="rId45" Type="http://schemas.openxmlformats.org/officeDocument/2006/relationships/hyperlink" Target="https://www.pro-football-reference.com/players/L/LangJe00.htm" TargetMode="External"/><Relationship Id="rId110" Type="http://schemas.openxmlformats.org/officeDocument/2006/relationships/hyperlink" Target="https://www.pro-football-reference.com/teams/sea/2015.htm" TargetMode="External"/><Relationship Id="rId348" Type="http://schemas.openxmlformats.org/officeDocument/2006/relationships/hyperlink" Target="https://www.pro-football-reference.com/players/G/GranCo00.htm" TargetMode="External"/><Relationship Id="rId555" Type="http://schemas.openxmlformats.org/officeDocument/2006/relationships/hyperlink" Target="https://www.pro-football-reference.com/teams/sea/2017.htm" TargetMode="External"/><Relationship Id="rId762" Type="http://schemas.openxmlformats.org/officeDocument/2006/relationships/hyperlink" Target="https://www.pro-football-reference.com/players/S/SmitRo06.htm" TargetMode="External"/><Relationship Id="rId194" Type="http://schemas.openxmlformats.org/officeDocument/2006/relationships/hyperlink" Target="https://www.pro-football-reference.com/teams/nyj/2015.htm" TargetMode="External"/><Relationship Id="rId208" Type="http://schemas.openxmlformats.org/officeDocument/2006/relationships/hyperlink" Target="https://www.pro-football-reference.com/players/B/BlouLe00.htm" TargetMode="External"/><Relationship Id="rId415" Type="http://schemas.openxmlformats.org/officeDocument/2006/relationships/hyperlink" Target="https://www.pro-football-reference.com/players/L/LewiDi00.htm" TargetMode="External"/><Relationship Id="rId622" Type="http://schemas.openxmlformats.org/officeDocument/2006/relationships/hyperlink" Target="https://www.pro-football-reference.com/teams/chi/2018.htm" TargetMode="External"/><Relationship Id="rId261" Type="http://schemas.openxmlformats.org/officeDocument/2006/relationships/hyperlink" Target="https://www.pro-football-reference.com/players/J/JennRa00.htm" TargetMode="External"/><Relationship Id="rId499" Type="http://schemas.openxmlformats.org/officeDocument/2006/relationships/hyperlink" Target="https://www.pro-football-reference.com/players/M/MartDo00.htm" TargetMode="External"/><Relationship Id="rId927" Type="http://schemas.openxmlformats.org/officeDocument/2006/relationships/hyperlink" Target="https://www.pro-football-reference.com/players/L/LewiDi00.htm" TargetMode="External"/><Relationship Id="rId56" Type="http://schemas.openxmlformats.org/officeDocument/2006/relationships/hyperlink" Target="https://www.pro-football-reference.com/teams/cle/2015.htm" TargetMode="External"/><Relationship Id="rId359" Type="http://schemas.openxmlformats.org/officeDocument/2006/relationships/hyperlink" Target="https://www.pro-football-reference.com/teams/sfo/2016.htm" TargetMode="External"/><Relationship Id="rId566" Type="http://schemas.openxmlformats.org/officeDocument/2006/relationships/hyperlink" Target="https://www.pro-football-reference.com/players/B/BohaTo00.htm" TargetMode="External"/><Relationship Id="rId773" Type="http://schemas.openxmlformats.org/officeDocument/2006/relationships/hyperlink" Target="https://www.pro-football-reference.com/teams/chi/2018.htm" TargetMode="External"/><Relationship Id="rId121" Type="http://schemas.openxmlformats.org/officeDocument/2006/relationships/hyperlink" Target="https://www.pro-football-reference.com/players/E/ElliAn00.htm" TargetMode="External"/><Relationship Id="rId219" Type="http://schemas.openxmlformats.org/officeDocument/2006/relationships/hyperlink" Target="https://www.pro-football-reference.com/teams/clt/2016.htm" TargetMode="External"/><Relationship Id="rId426" Type="http://schemas.openxmlformats.org/officeDocument/2006/relationships/hyperlink" Target="https://www.pro-football-reference.com/teams/den/2017.htm" TargetMode="External"/><Relationship Id="rId633" Type="http://schemas.openxmlformats.org/officeDocument/2006/relationships/hyperlink" Target="https://www.pro-football-reference.com/players/J/JoneAa00.htm" TargetMode="External"/><Relationship Id="rId980" Type="http://schemas.openxmlformats.org/officeDocument/2006/relationships/hyperlink" Target="https://www.pro-football-reference.com/teams/was/2019.htm" TargetMode="External"/><Relationship Id="rId840" Type="http://schemas.openxmlformats.org/officeDocument/2006/relationships/hyperlink" Target="https://www.pro-football-reference.com/teams/was/2019.htm" TargetMode="External"/><Relationship Id="rId938" Type="http://schemas.openxmlformats.org/officeDocument/2006/relationships/hyperlink" Target="https://www.pro-football-reference.com/teams/nyg/2019.htm" TargetMode="External"/><Relationship Id="rId67" Type="http://schemas.openxmlformats.org/officeDocument/2006/relationships/hyperlink" Target="https://www.pro-football-reference.com/players/J/JohnDu00.htm" TargetMode="External"/><Relationship Id="rId272" Type="http://schemas.openxmlformats.org/officeDocument/2006/relationships/hyperlink" Target="https://www.pro-football-reference.com/teams/cle/2016.htm" TargetMode="External"/><Relationship Id="rId577" Type="http://schemas.openxmlformats.org/officeDocument/2006/relationships/hyperlink" Target="https://www.pro-football-reference.com/players/T/TurbRo00.htm" TargetMode="External"/><Relationship Id="rId700" Type="http://schemas.openxmlformats.org/officeDocument/2006/relationships/hyperlink" Target="https://www.pro-football-reference.com/players/L/LyncMa00.htm" TargetMode="External"/><Relationship Id="rId132" Type="http://schemas.openxmlformats.org/officeDocument/2006/relationships/hyperlink" Target="https://www.pro-football-reference.com/teams/nor/2015.htm" TargetMode="External"/><Relationship Id="rId784" Type="http://schemas.openxmlformats.org/officeDocument/2006/relationships/hyperlink" Target="https://www.pro-football-reference.com/players/R/RidlSt00.htm" TargetMode="External"/><Relationship Id="rId437" Type="http://schemas.openxmlformats.org/officeDocument/2006/relationships/hyperlink" Target="https://www.pro-football-reference.com/players/M/MurrDe00.htm" TargetMode="External"/><Relationship Id="rId644" Type="http://schemas.openxmlformats.org/officeDocument/2006/relationships/hyperlink" Target="https://www.pro-football-reference.com/teams/nor/2018.htm" TargetMode="External"/><Relationship Id="rId851" Type="http://schemas.openxmlformats.org/officeDocument/2006/relationships/hyperlink" Target="https://www.pro-football-reference.com/players/W/WillDa05.htm" TargetMode="External"/><Relationship Id="rId283" Type="http://schemas.openxmlformats.org/officeDocument/2006/relationships/hyperlink" Target="https://www.pro-football-reference.com/players/T/TurbRo00.htm" TargetMode="External"/><Relationship Id="rId490" Type="http://schemas.openxmlformats.org/officeDocument/2006/relationships/hyperlink" Target="https://www.pro-football-reference.com/players/G/GallWa00.htm" TargetMode="External"/><Relationship Id="rId504" Type="http://schemas.openxmlformats.org/officeDocument/2006/relationships/hyperlink" Target="https://www.pro-football-reference.com/teams/jax/2017.htm" TargetMode="External"/><Relationship Id="rId711" Type="http://schemas.openxmlformats.org/officeDocument/2006/relationships/hyperlink" Target="https://www.pro-football-reference.com/players/A/AlleJa01.htm" TargetMode="External"/><Relationship Id="rId949" Type="http://schemas.openxmlformats.org/officeDocument/2006/relationships/hyperlink" Target="https://www.pro-football-reference.com/players/H/HillDo00.htm" TargetMode="External"/><Relationship Id="rId78" Type="http://schemas.openxmlformats.org/officeDocument/2006/relationships/hyperlink" Target="https://www.pro-football-reference.com/teams/htx/2015.htm" TargetMode="External"/><Relationship Id="rId143" Type="http://schemas.openxmlformats.org/officeDocument/2006/relationships/hyperlink" Target="https://www.pro-football-reference.com/teams/sea/2015.htm" TargetMode="External"/><Relationship Id="rId350" Type="http://schemas.openxmlformats.org/officeDocument/2006/relationships/hyperlink" Target="https://www.pro-football-reference.com/players/B/BarbPe01.htm" TargetMode="External"/><Relationship Id="rId588" Type="http://schemas.openxmlformats.org/officeDocument/2006/relationships/hyperlink" Target="https://www.pro-football-reference.com/teams/pit/2017.htm" TargetMode="External"/><Relationship Id="rId795" Type="http://schemas.openxmlformats.org/officeDocument/2006/relationships/hyperlink" Target="https://www.pro-football-reference.com/teams/min/2019.htm" TargetMode="External"/><Relationship Id="rId809" Type="http://schemas.openxmlformats.org/officeDocument/2006/relationships/hyperlink" Target="https://www.pro-football-reference.com/teams/ram/2019.htm" TargetMode="External"/><Relationship Id="rId9" Type="http://schemas.openxmlformats.org/officeDocument/2006/relationships/hyperlink" Target="https://www.pro-football-reference.com/players/G/GurlTo01.htm" TargetMode="External"/><Relationship Id="rId210" Type="http://schemas.openxmlformats.org/officeDocument/2006/relationships/hyperlink" Target="https://www.pro-football-reference.com/players/G/GordMe00.htm" TargetMode="External"/><Relationship Id="rId448" Type="http://schemas.openxmlformats.org/officeDocument/2006/relationships/hyperlink" Target="https://www.pro-football-reference.com/teams/nyg/2017.htm" TargetMode="External"/><Relationship Id="rId655" Type="http://schemas.openxmlformats.org/officeDocument/2006/relationships/hyperlink" Target="https://www.pro-football-reference.com/players/D/DaviMi01.htm" TargetMode="External"/><Relationship Id="rId862" Type="http://schemas.openxmlformats.org/officeDocument/2006/relationships/hyperlink" Target="https://www.pro-football-reference.com/teams/phi/2019.htm" TargetMode="External"/><Relationship Id="rId294" Type="http://schemas.openxmlformats.org/officeDocument/2006/relationships/hyperlink" Target="https://www.pro-football-reference.com/teams/rav/2016.htm" TargetMode="External"/><Relationship Id="rId308" Type="http://schemas.openxmlformats.org/officeDocument/2006/relationships/hyperlink" Target="https://www.pro-football-reference.com/teams/sea/2016.htm" TargetMode="External"/><Relationship Id="rId515" Type="http://schemas.openxmlformats.org/officeDocument/2006/relationships/hyperlink" Target="https://www.pro-football-reference.com/players/Y/YeldT.00.htm" TargetMode="External"/><Relationship Id="rId722" Type="http://schemas.openxmlformats.org/officeDocument/2006/relationships/hyperlink" Target="https://www.pro-football-reference.com/teams/det/2018.htm" TargetMode="External"/><Relationship Id="rId89" Type="http://schemas.openxmlformats.org/officeDocument/2006/relationships/hyperlink" Target="https://www.pro-football-reference.com/players/B/BellLe00.htm" TargetMode="External"/><Relationship Id="rId154" Type="http://schemas.openxmlformats.org/officeDocument/2006/relationships/hyperlink" Target="https://www.pro-football-reference.com/players/C/CareKa00.htm" TargetMode="External"/><Relationship Id="rId361" Type="http://schemas.openxmlformats.org/officeDocument/2006/relationships/hyperlink" Target="https://www.pro-football-reference.com/teams/nyg/2016.htm" TargetMode="External"/><Relationship Id="rId599" Type="http://schemas.openxmlformats.org/officeDocument/2006/relationships/hyperlink" Target="https://www.pro-football-reference.com/players/G/GordMe00.htm" TargetMode="External"/><Relationship Id="rId459" Type="http://schemas.openxmlformats.org/officeDocument/2006/relationships/hyperlink" Target="https://www.pro-football-reference.com/teams/mia/2017.htm" TargetMode="External"/><Relationship Id="rId666" Type="http://schemas.openxmlformats.org/officeDocument/2006/relationships/hyperlink" Target="https://www.pro-football-reference.com/teams/rav/2018.htm" TargetMode="External"/><Relationship Id="rId873" Type="http://schemas.openxmlformats.org/officeDocument/2006/relationships/hyperlink" Target="https://www.pro-football-reference.com/players/B/BreiMa00.htm" TargetMode="External"/><Relationship Id="rId16" Type="http://schemas.openxmlformats.org/officeDocument/2006/relationships/hyperlink" Target="https://www.pro-football-reference.com/teams/chi/2015.htm" TargetMode="External"/><Relationship Id="rId221" Type="http://schemas.openxmlformats.org/officeDocument/2006/relationships/hyperlink" Target="https://www.pro-football-reference.com/teams/rai/2016.htm" TargetMode="External"/><Relationship Id="rId319" Type="http://schemas.openxmlformats.org/officeDocument/2006/relationships/hyperlink" Target="https://www.pro-football-reference.com/players/W/WhitFo00.htm" TargetMode="External"/><Relationship Id="rId526" Type="http://schemas.openxmlformats.org/officeDocument/2006/relationships/hyperlink" Target="https://www.pro-football-reference.com/players/C/CharJa00.ht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J/JohnAn02.htm" TargetMode="External"/><Relationship Id="rId671" Type="http://schemas.openxmlformats.org/officeDocument/2006/relationships/hyperlink" Target="https://www.pro-football-reference.com/teams/phi/2018.htm" TargetMode="External"/><Relationship Id="rId769" Type="http://schemas.openxmlformats.org/officeDocument/2006/relationships/hyperlink" Target="https://www.pro-football-reference.com/teams/nyj/2018.htm" TargetMode="External"/><Relationship Id="rId976" Type="http://schemas.openxmlformats.org/officeDocument/2006/relationships/hyperlink" Target="https://www.pro-football-reference.com/teams/rav/2019.htm" TargetMode="External"/><Relationship Id="rId21" Type="http://schemas.openxmlformats.org/officeDocument/2006/relationships/hyperlink" Target="https://www.pro-football-reference.com/players/F/FitzLa00.htm" TargetMode="External"/><Relationship Id="rId324" Type="http://schemas.openxmlformats.org/officeDocument/2006/relationships/hyperlink" Target="https://www.pro-football-reference.com/players/H/HumpAd00.htm" TargetMode="External"/><Relationship Id="rId531" Type="http://schemas.openxmlformats.org/officeDocument/2006/relationships/hyperlink" Target="https://www.pro-football-reference.com/teams/rav/2017.htm" TargetMode="External"/><Relationship Id="rId629" Type="http://schemas.openxmlformats.org/officeDocument/2006/relationships/hyperlink" Target="https://www.pro-football-reference.com/teams/atl/2018.htm" TargetMode="External"/><Relationship Id="rId170" Type="http://schemas.openxmlformats.org/officeDocument/2006/relationships/hyperlink" Target="https://www.pro-football-reference.com/teams/atl/2015.htm" TargetMode="External"/><Relationship Id="rId836" Type="http://schemas.openxmlformats.org/officeDocument/2006/relationships/hyperlink" Target="https://www.pro-football-reference.com/players/S/SamuDe00.htm" TargetMode="External"/><Relationship Id="rId268" Type="http://schemas.openxmlformats.org/officeDocument/2006/relationships/hyperlink" Target="https://www.pro-football-reference.com/teams/cin/2016.htm" TargetMode="External"/><Relationship Id="rId475" Type="http://schemas.openxmlformats.org/officeDocument/2006/relationships/hyperlink" Target="https://www.pro-football-reference.com/teams/sdg/2017.htm" TargetMode="External"/><Relationship Id="rId682" Type="http://schemas.openxmlformats.org/officeDocument/2006/relationships/hyperlink" Target="https://www.pro-football-reference.com/players/K/KuppCo00.htm" TargetMode="External"/><Relationship Id="rId903" Type="http://schemas.openxmlformats.org/officeDocument/2006/relationships/hyperlink" Target="https://www.pro-football-reference.com/players/J/JeffAl00.htm" TargetMode="External"/><Relationship Id="rId32" Type="http://schemas.openxmlformats.org/officeDocument/2006/relationships/hyperlink" Target="https://www.pro-football-reference.com/teams/buf/2015.htm" TargetMode="External"/><Relationship Id="rId128" Type="http://schemas.openxmlformats.org/officeDocument/2006/relationships/hyperlink" Target="https://www.pro-football-reference.com/teams/car/2015.htm" TargetMode="External"/><Relationship Id="rId335" Type="http://schemas.openxmlformats.org/officeDocument/2006/relationships/hyperlink" Target="https://www.pro-football-reference.com/teams/nyj/2016.htm" TargetMode="External"/><Relationship Id="rId542" Type="http://schemas.openxmlformats.org/officeDocument/2006/relationships/hyperlink" Target="https://www.pro-football-reference.com/players/S/SmitTo02.htm" TargetMode="External"/><Relationship Id="rId181" Type="http://schemas.openxmlformats.org/officeDocument/2006/relationships/hyperlink" Target="https://www.pro-football-reference.com/teams/sfo/2015.htm" TargetMode="External"/><Relationship Id="rId402" Type="http://schemas.openxmlformats.org/officeDocument/2006/relationships/hyperlink" Target="https://www.pro-football-reference.com/players/A/AlleKe00.htm" TargetMode="External"/><Relationship Id="rId847" Type="http://schemas.openxmlformats.org/officeDocument/2006/relationships/hyperlink" Target="https://www.pro-football-reference.com/teams/cle/2019.htm" TargetMode="External"/><Relationship Id="rId279" Type="http://schemas.openxmlformats.org/officeDocument/2006/relationships/hyperlink" Target="https://www.pro-football-reference.com/players/B/BeasCo00.htm" TargetMode="External"/><Relationship Id="rId486" Type="http://schemas.openxmlformats.org/officeDocument/2006/relationships/hyperlink" Target="https://www.pro-football-reference.com/players/J/JackDe00.htm" TargetMode="External"/><Relationship Id="rId693" Type="http://schemas.openxmlformats.org/officeDocument/2006/relationships/hyperlink" Target="https://www.pro-football-reference.com/teams/chi/2018.htm" TargetMode="External"/><Relationship Id="rId707" Type="http://schemas.openxmlformats.org/officeDocument/2006/relationships/hyperlink" Target="https://www.pro-football-reference.com/teams/rav/2018.htm" TargetMode="External"/><Relationship Id="rId914" Type="http://schemas.openxmlformats.org/officeDocument/2006/relationships/hyperlink" Target="https://www.pro-football-reference.com/teams/nwe/2019.htm" TargetMode="External"/><Relationship Id="rId43" Type="http://schemas.openxmlformats.org/officeDocument/2006/relationships/hyperlink" Target="https://www.pro-football-reference.com/players/H/HiltT.00.htm" TargetMode="External"/><Relationship Id="rId139" Type="http://schemas.openxmlformats.org/officeDocument/2006/relationships/hyperlink" Target="https://www.pro-football-reference.com/players/J/JohnSt00.htm" TargetMode="External"/><Relationship Id="rId346" Type="http://schemas.openxmlformats.org/officeDocument/2006/relationships/hyperlink" Target="https://www.pro-football-reference.com/players/W/WoodRo02.htm" TargetMode="External"/><Relationship Id="rId553" Type="http://schemas.openxmlformats.org/officeDocument/2006/relationships/hyperlink" Target="https://www.pro-football-reference.com/teams/dal/2017.htm" TargetMode="External"/><Relationship Id="rId760" Type="http://schemas.openxmlformats.org/officeDocument/2006/relationships/hyperlink" Target="https://www.pro-football-reference.com/players/C/ColeKe00.htm" TargetMode="External"/><Relationship Id="rId192" Type="http://schemas.openxmlformats.org/officeDocument/2006/relationships/hyperlink" Target="https://www.pro-football-reference.com/players/W/WrigJa02.htm" TargetMode="External"/><Relationship Id="rId206" Type="http://schemas.openxmlformats.org/officeDocument/2006/relationships/hyperlink" Target="https://www.pro-football-reference.com/teams/nyg/2016.htm" TargetMode="External"/><Relationship Id="rId413" Type="http://schemas.openxmlformats.org/officeDocument/2006/relationships/hyperlink" Target="https://www.pro-football-reference.com/teams/nor/2017.htm" TargetMode="External"/><Relationship Id="rId858" Type="http://schemas.openxmlformats.org/officeDocument/2006/relationships/hyperlink" Target="https://www.pro-football-reference.com/teams/sdg/2019.htm" TargetMode="External"/><Relationship Id="rId497" Type="http://schemas.openxmlformats.org/officeDocument/2006/relationships/hyperlink" Target="https://www.pro-football-reference.com/players/B/BryaMa00.htm" TargetMode="External"/><Relationship Id="rId620" Type="http://schemas.openxmlformats.org/officeDocument/2006/relationships/hyperlink" Target="https://www.pro-football-reference.com/players/C/CookBr00.htm" TargetMode="External"/><Relationship Id="rId718" Type="http://schemas.openxmlformats.org/officeDocument/2006/relationships/hyperlink" Target="https://www.pro-football-reference.com/players/F/FullWi01.htm" TargetMode="External"/><Relationship Id="rId925" Type="http://schemas.openxmlformats.org/officeDocument/2006/relationships/hyperlink" Target="https://www.pro-football-reference.com/players/S/SanuMo00.htm" TargetMode="External"/><Relationship Id="rId357" Type="http://schemas.openxmlformats.org/officeDocument/2006/relationships/hyperlink" Target="https://www.pro-football-reference.com/teams/nyg/2016.htm" TargetMode="External"/><Relationship Id="rId54" Type="http://schemas.openxmlformats.org/officeDocument/2006/relationships/hyperlink" Target="https://www.pro-football-reference.com/teams/tam/2015.htm" TargetMode="External"/><Relationship Id="rId217" Type="http://schemas.openxmlformats.org/officeDocument/2006/relationships/hyperlink" Target="https://www.pro-football-reference.com/players/B/BaldDo00.htm" TargetMode="External"/><Relationship Id="rId564" Type="http://schemas.openxmlformats.org/officeDocument/2006/relationships/hyperlink" Target="https://www.pro-football-reference.com/players/J/JoneT.00.htm" TargetMode="External"/><Relationship Id="rId771" Type="http://schemas.openxmlformats.org/officeDocument/2006/relationships/hyperlink" Target="https://www.pro-football-reference.com/teams/gnb/2018.htm" TargetMode="External"/><Relationship Id="rId869" Type="http://schemas.openxmlformats.org/officeDocument/2006/relationships/hyperlink" Target="https://www.pro-football-reference.com/players/P/PerrBr02.htm" TargetMode="External"/><Relationship Id="rId424" Type="http://schemas.openxmlformats.org/officeDocument/2006/relationships/hyperlink" Target="https://www.pro-football-reference.com/players/L/LandJa00.htm" TargetMode="External"/><Relationship Id="rId631" Type="http://schemas.openxmlformats.org/officeDocument/2006/relationships/hyperlink" Target="https://www.pro-football-reference.com/players/G/GollKe00.htm" TargetMode="External"/><Relationship Id="rId729" Type="http://schemas.openxmlformats.org/officeDocument/2006/relationships/hyperlink" Target="https://www.pro-football-reference.com/teams/rav/2018.htm" TargetMode="External"/><Relationship Id="rId270" Type="http://schemas.openxmlformats.org/officeDocument/2006/relationships/hyperlink" Target="https://www.pro-football-reference.com/teams/nor/2016.htm" TargetMode="External"/><Relationship Id="rId936" Type="http://schemas.openxmlformats.org/officeDocument/2006/relationships/hyperlink" Target="https://www.pro-football-reference.com/players/S/SharTa00.htm" TargetMode="External"/><Relationship Id="rId65" Type="http://schemas.openxmlformats.org/officeDocument/2006/relationships/hyperlink" Target="https://www.pro-football-reference.com/players/T/TateGo00.htm" TargetMode="External"/><Relationship Id="rId130" Type="http://schemas.openxmlformats.org/officeDocument/2006/relationships/hyperlink" Target="https://www.pro-football-reference.com/teams/sdg/2015.htm" TargetMode="External"/><Relationship Id="rId368" Type="http://schemas.openxmlformats.org/officeDocument/2006/relationships/hyperlink" Target="https://www.pro-football-reference.com/players/C/CoatSa00.htm" TargetMode="External"/><Relationship Id="rId575" Type="http://schemas.openxmlformats.org/officeDocument/2006/relationships/hyperlink" Target="https://www.pro-football-reference.com/teams/cle/2017.htm" TargetMode="External"/><Relationship Id="rId782" Type="http://schemas.openxmlformats.org/officeDocument/2006/relationships/hyperlink" Target="https://www.pro-football-reference.com/players/K/KearJe01.htm" TargetMode="External"/><Relationship Id="rId228" Type="http://schemas.openxmlformats.org/officeDocument/2006/relationships/hyperlink" Target="https://www.pro-football-reference.com/teams/nyj/2016.htm" TargetMode="External"/><Relationship Id="rId435" Type="http://schemas.openxmlformats.org/officeDocument/2006/relationships/hyperlink" Target="https://www.pro-football-reference.com/teams/det/2017.htm" TargetMode="External"/><Relationship Id="rId642" Type="http://schemas.openxmlformats.org/officeDocument/2006/relationships/hyperlink" Target="https://www.pro-football-reference.com/teams/tam/2018.htm" TargetMode="External"/><Relationship Id="rId281" Type="http://schemas.openxmlformats.org/officeDocument/2006/relationships/hyperlink" Target="https://www.pro-football-reference.com/players/M/MereCa00.htm" TargetMode="External"/><Relationship Id="rId502" Type="http://schemas.openxmlformats.org/officeDocument/2006/relationships/hyperlink" Target="https://www.pro-football-reference.com/teams/sea/2017.htm" TargetMode="External"/><Relationship Id="rId947" Type="http://schemas.openxmlformats.org/officeDocument/2006/relationships/hyperlink" Target="https://www.pro-football-reference.com/teams/nor/2019.htm" TargetMode="External"/><Relationship Id="rId76" Type="http://schemas.openxmlformats.org/officeDocument/2006/relationships/hyperlink" Target="https://www.pro-football-reference.com/teams/cin/2015.htm" TargetMode="External"/><Relationship Id="rId141" Type="http://schemas.openxmlformats.org/officeDocument/2006/relationships/hyperlink" Target="https://www.pro-football-reference.com/players/S/ShorCe00.htm" TargetMode="External"/><Relationship Id="rId379" Type="http://schemas.openxmlformats.org/officeDocument/2006/relationships/hyperlink" Target="https://www.pro-football-reference.com/teams/phi/2016.htm" TargetMode="External"/><Relationship Id="rId586" Type="http://schemas.openxmlformats.org/officeDocument/2006/relationships/hyperlink" Target="https://www.pro-football-reference.com/players/H/HardJu00.htm" TargetMode="External"/><Relationship Id="rId793" Type="http://schemas.openxmlformats.org/officeDocument/2006/relationships/hyperlink" Target="https://www.pro-football-reference.com/teams/ram/2019.htm" TargetMode="External"/><Relationship Id="rId807" Type="http://schemas.openxmlformats.org/officeDocument/2006/relationships/hyperlink" Target="https://www.pro-football-reference.com/teams/sdg/2019.htm" TargetMode="External"/><Relationship Id="rId7" Type="http://schemas.openxmlformats.org/officeDocument/2006/relationships/hyperlink" Target="https://www.pro-football-reference.com/players/R/RobiAl02.htm" TargetMode="External"/><Relationship Id="rId239" Type="http://schemas.openxmlformats.org/officeDocument/2006/relationships/hyperlink" Target="https://www.pro-football-reference.com/players/B/BenjKe00.htm" TargetMode="External"/><Relationship Id="rId446" Type="http://schemas.openxmlformats.org/officeDocument/2006/relationships/hyperlink" Target="https://www.pro-football-reference.com/players/B/BryaDe01.htm" TargetMode="External"/><Relationship Id="rId653" Type="http://schemas.openxmlformats.org/officeDocument/2006/relationships/hyperlink" Target="https://www.pro-football-reference.com/players/W/WestDe00.htm" TargetMode="External"/><Relationship Id="rId292" Type="http://schemas.openxmlformats.org/officeDocument/2006/relationships/hyperlink" Target="https://www.pro-football-reference.com/teams/det/2016.htm" TargetMode="External"/><Relationship Id="rId306" Type="http://schemas.openxmlformats.org/officeDocument/2006/relationships/hyperlink" Target="https://www.pro-football-reference.com/teams/chi/2016.htm" TargetMode="External"/><Relationship Id="rId860" Type="http://schemas.openxmlformats.org/officeDocument/2006/relationships/hyperlink" Target="https://www.pro-football-reference.com/teams/nyj/2019.htm" TargetMode="External"/><Relationship Id="rId958" Type="http://schemas.openxmlformats.org/officeDocument/2006/relationships/hyperlink" Target="https://www.pro-football-reference.com/players/G/GordJo02.htm" TargetMode="External"/><Relationship Id="rId87" Type="http://schemas.openxmlformats.org/officeDocument/2006/relationships/hyperlink" Target="https://www.pro-football-reference.com/players/W/WillTe01.htm" TargetMode="External"/><Relationship Id="rId513" Type="http://schemas.openxmlformats.org/officeDocument/2006/relationships/hyperlink" Target="https://www.pro-football-reference.com/players/B/BrowJa03.htm" TargetMode="External"/><Relationship Id="rId597" Type="http://schemas.openxmlformats.org/officeDocument/2006/relationships/hyperlink" Target="https://www.pro-football-reference.com/teams/pit/2018.htm" TargetMode="External"/><Relationship Id="rId720" Type="http://schemas.openxmlformats.org/officeDocument/2006/relationships/hyperlink" Target="https://www.pro-football-reference.com/players/B/BourKe00.htm" TargetMode="External"/><Relationship Id="rId818" Type="http://schemas.openxmlformats.org/officeDocument/2006/relationships/hyperlink" Target="https://www.pro-football-reference.com/players/S/SuttCo00.htm" TargetMode="External"/><Relationship Id="rId152" Type="http://schemas.openxmlformats.org/officeDocument/2006/relationships/hyperlink" Target="https://www.pro-football-reference.com/teams/oti/2015.htm" TargetMode="External"/><Relationship Id="rId457" Type="http://schemas.openxmlformats.org/officeDocument/2006/relationships/hyperlink" Target="https://www.pro-football-reference.com/teams/nyj/2017.htm" TargetMode="External"/><Relationship Id="rId664" Type="http://schemas.openxmlformats.org/officeDocument/2006/relationships/hyperlink" Target="https://www.pro-football-reference.com/players/G/GreeA.00.htm" TargetMode="External"/><Relationship Id="rId871" Type="http://schemas.openxmlformats.org/officeDocument/2006/relationships/hyperlink" Target="https://www.pro-football-reference.com/players/W/WillTy00.htm" TargetMode="External"/><Relationship Id="rId969" Type="http://schemas.openxmlformats.org/officeDocument/2006/relationships/hyperlink" Target="https://www.pro-football-reference.com/players/B/ByrdDa00.htm" TargetMode="External"/><Relationship Id="rId14" Type="http://schemas.openxmlformats.org/officeDocument/2006/relationships/hyperlink" Target="https://www.pro-football-reference.com/teams/sea/2015.htm" TargetMode="External"/><Relationship Id="rId317" Type="http://schemas.openxmlformats.org/officeDocument/2006/relationships/hyperlink" Target="https://www.pro-football-reference.com/players/K/KerlJe00.htm" TargetMode="External"/><Relationship Id="rId524" Type="http://schemas.openxmlformats.org/officeDocument/2006/relationships/hyperlink" Target="https://www.pro-football-reference.com/players/W/WrigKe01.htm" TargetMode="External"/><Relationship Id="rId731" Type="http://schemas.openxmlformats.org/officeDocument/2006/relationships/hyperlink" Target="https://www.pro-football-reference.com/teams/nwe/2018.htm" TargetMode="External"/><Relationship Id="rId98" Type="http://schemas.openxmlformats.org/officeDocument/2006/relationships/hyperlink" Target="https://www.pro-football-reference.com/teams/sfo/2015.htm" TargetMode="External"/><Relationship Id="rId163" Type="http://schemas.openxmlformats.org/officeDocument/2006/relationships/hyperlink" Target="https://www.pro-football-reference.com/players/B/BryaDe01.htm" TargetMode="External"/><Relationship Id="rId370" Type="http://schemas.openxmlformats.org/officeDocument/2006/relationships/hyperlink" Target="https://www.pro-football-reference.com/players/K/KearJe01.htm" TargetMode="External"/><Relationship Id="rId829" Type="http://schemas.openxmlformats.org/officeDocument/2006/relationships/hyperlink" Target="https://www.pro-football-reference.com/teams/ram/2019.htm" TargetMode="External"/><Relationship Id="rId230" Type="http://schemas.openxmlformats.org/officeDocument/2006/relationships/hyperlink" Target="https://www.pro-football-reference.com/teams/cle/2016.htm" TargetMode="External"/><Relationship Id="rId468" Type="http://schemas.openxmlformats.org/officeDocument/2006/relationships/hyperlink" Target="https://www.pro-football-reference.com/players/R/RichPa01.htm" TargetMode="External"/><Relationship Id="rId675" Type="http://schemas.openxmlformats.org/officeDocument/2006/relationships/hyperlink" Target="https://www.pro-football-reference.com/teams/car/2018.htm" TargetMode="External"/><Relationship Id="rId882" Type="http://schemas.openxmlformats.org/officeDocument/2006/relationships/hyperlink" Target="https://www.pro-football-reference.com/teams/clt/2019.htm" TargetMode="External"/><Relationship Id="rId25" Type="http://schemas.openxmlformats.org/officeDocument/2006/relationships/hyperlink" Target="https://www.pro-football-reference.com/players/T/ThomDe03.htm" TargetMode="External"/><Relationship Id="rId328" Type="http://schemas.openxmlformats.org/officeDocument/2006/relationships/hyperlink" Target="https://www.pro-football-reference.com/players/F/FullWi01.htm" TargetMode="External"/><Relationship Id="rId535" Type="http://schemas.openxmlformats.org/officeDocument/2006/relationships/hyperlink" Target="https://www.pro-football-reference.com/teams/tam/2017.htm" TargetMode="External"/><Relationship Id="rId742" Type="http://schemas.openxmlformats.org/officeDocument/2006/relationships/hyperlink" Target="https://www.pro-football-reference.com/players/G/GoodMa00.htm" TargetMode="External"/><Relationship Id="rId174" Type="http://schemas.openxmlformats.org/officeDocument/2006/relationships/hyperlink" Target="https://www.pro-football-reference.com/teams/nwe/2015.htm" TargetMode="External"/><Relationship Id="rId381" Type="http://schemas.openxmlformats.org/officeDocument/2006/relationships/hyperlink" Target="https://www.pro-football-reference.com/teams/kan/2016.htm" TargetMode="External"/><Relationship Id="rId602" Type="http://schemas.openxmlformats.org/officeDocument/2006/relationships/hyperlink" Target="https://www.pro-football-reference.com/players/J/JoneJu02.htm" TargetMode="External"/><Relationship Id="rId241" Type="http://schemas.openxmlformats.org/officeDocument/2006/relationships/hyperlink" Target="https://www.pro-football-reference.com/players/B/BryaDe01.htm" TargetMode="External"/><Relationship Id="rId479" Type="http://schemas.openxmlformats.org/officeDocument/2006/relationships/hyperlink" Target="https://www.pro-football-reference.com/teams/was/2017.htm" TargetMode="External"/><Relationship Id="rId686" Type="http://schemas.openxmlformats.org/officeDocument/2006/relationships/hyperlink" Target="https://www.pro-football-reference.com/players/S/SuttCo00.htm" TargetMode="External"/><Relationship Id="rId893" Type="http://schemas.openxmlformats.org/officeDocument/2006/relationships/hyperlink" Target="https://www.pro-football-reference.com/players/S/ShepSt00.htm" TargetMode="External"/><Relationship Id="rId907" Type="http://schemas.openxmlformats.org/officeDocument/2006/relationships/hyperlink" Target="https://www.pro-football-reference.com/players/M/MillAn02.htm" TargetMode="External"/><Relationship Id="rId36" Type="http://schemas.openxmlformats.org/officeDocument/2006/relationships/hyperlink" Target="https://www.pro-football-reference.com/teams/den/2015.htm" TargetMode="External"/><Relationship Id="rId339" Type="http://schemas.openxmlformats.org/officeDocument/2006/relationships/hyperlink" Target="https://www.pro-football-reference.com/teams/cin/2016.htm" TargetMode="External"/><Relationship Id="rId546" Type="http://schemas.openxmlformats.org/officeDocument/2006/relationships/hyperlink" Target="https://www.pro-football-reference.com/players/F/FowlBe00.htm" TargetMode="External"/><Relationship Id="rId753" Type="http://schemas.openxmlformats.org/officeDocument/2006/relationships/hyperlink" Target="https://www.pro-football-reference.com/teams/car/2018.htm" TargetMode="External"/><Relationship Id="rId101" Type="http://schemas.openxmlformats.org/officeDocument/2006/relationships/hyperlink" Target="https://www.pro-football-reference.com/players/W/WashNa00.htm" TargetMode="External"/><Relationship Id="rId185" Type="http://schemas.openxmlformats.org/officeDocument/2006/relationships/hyperlink" Target="https://www.pro-football-reference.com/teams/jax/2015.htm" TargetMode="External"/><Relationship Id="rId406" Type="http://schemas.openxmlformats.org/officeDocument/2006/relationships/hyperlink" Target="https://www.pro-football-reference.com/players/J/JoneMa02.htm" TargetMode="External"/><Relationship Id="rId960" Type="http://schemas.openxmlformats.org/officeDocument/2006/relationships/hyperlink" Target="https://www.pro-football-reference.com/teams/mia/2019.htm" TargetMode="External"/><Relationship Id="rId392" Type="http://schemas.openxmlformats.org/officeDocument/2006/relationships/hyperlink" Target="https://www.pro-football-reference.com/players/S/SmitTo02.htm" TargetMode="External"/><Relationship Id="rId613" Type="http://schemas.openxmlformats.org/officeDocument/2006/relationships/hyperlink" Target="https://www.pro-football-reference.com/teams/ram/2018.htm" TargetMode="External"/><Relationship Id="rId697" Type="http://schemas.openxmlformats.org/officeDocument/2006/relationships/hyperlink" Target="https://www.pro-football-reference.com/teams/dal/2018.htm" TargetMode="External"/><Relationship Id="rId820" Type="http://schemas.openxmlformats.org/officeDocument/2006/relationships/hyperlink" Target="https://www.pro-football-reference.com/players/D/DiggSt00.htm" TargetMode="External"/><Relationship Id="rId918" Type="http://schemas.openxmlformats.org/officeDocument/2006/relationships/hyperlink" Target="https://www.pro-football-reference.com/teams/kan/2019.htm" TargetMode="External"/><Relationship Id="rId252" Type="http://schemas.openxmlformats.org/officeDocument/2006/relationships/hyperlink" Target="https://www.pro-football-reference.com/teams/ram/2016.htm" TargetMode="External"/><Relationship Id="rId47" Type="http://schemas.openxmlformats.org/officeDocument/2006/relationships/hyperlink" Target="https://www.pro-football-reference.com/players/C/CoopAm00.htm" TargetMode="External"/><Relationship Id="rId112" Type="http://schemas.openxmlformats.org/officeDocument/2006/relationships/hyperlink" Target="https://www.pro-football-reference.com/teams/dal/2015.htm" TargetMode="External"/><Relationship Id="rId557" Type="http://schemas.openxmlformats.org/officeDocument/2006/relationships/hyperlink" Target="https://www.pro-football-reference.com/teams/sfo/2017.htm" TargetMode="External"/><Relationship Id="rId764" Type="http://schemas.openxmlformats.org/officeDocument/2006/relationships/hyperlink" Target="https://www.pro-football-reference.com/players/G/GranJa00.htm" TargetMode="External"/><Relationship Id="rId971" Type="http://schemas.openxmlformats.org/officeDocument/2006/relationships/hyperlink" Target="https://www.pro-football-reference.com/players/J/JohnMa07.htm" TargetMode="External"/><Relationship Id="rId196" Type="http://schemas.openxmlformats.org/officeDocument/2006/relationships/hyperlink" Target="https://www.pro-football-reference.com/players/G/GiveCh00.htm" TargetMode="External"/><Relationship Id="rId417" Type="http://schemas.openxmlformats.org/officeDocument/2006/relationships/hyperlink" Target="https://www.pro-football-reference.com/teams/cin/2017.htm" TargetMode="External"/><Relationship Id="rId624" Type="http://schemas.openxmlformats.org/officeDocument/2006/relationships/hyperlink" Target="https://www.pro-football-reference.com/players/B/BeckOd00.htm" TargetMode="External"/><Relationship Id="rId831" Type="http://schemas.openxmlformats.org/officeDocument/2006/relationships/hyperlink" Target="https://www.pro-football-reference.com/teams/atl/2019.htm" TargetMode="External"/><Relationship Id="rId263" Type="http://schemas.openxmlformats.org/officeDocument/2006/relationships/hyperlink" Target="https://www.pro-football-reference.com/players/G/GarcPi00.htm" TargetMode="External"/><Relationship Id="rId470" Type="http://schemas.openxmlformats.org/officeDocument/2006/relationships/hyperlink" Target="https://www.pro-football-reference.com/players/M/MattRi00.htm" TargetMode="External"/><Relationship Id="rId929" Type="http://schemas.openxmlformats.org/officeDocument/2006/relationships/hyperlink" Target="https://www.pro-football-reference.com/teams/cin/2019.htm" TargetMode="External"/><Relationship Id="rId58" Type="http://schemas.openxmlformats.org/officeDocument/2006/relationships/hyperlink" Target="https://www.pro-football-reference.com/teams/nyg/2015.htm" TargetMode="External"/><Relationship Id="rId123" Type="http://schemas.openxmlformats.org/officeDocument/2006/relationships/hyperlink" Target="https://www.pro-football-reference.com/players/J/JackDe00.htm" TargetMode="External"/><Relationship Id="rId330" Type="http://schemas.openxmlformats.org/officeDocument/2006/relationships/hyperlink" Target="https://www.pro-football-reference.com/players/Q/QuicBr00.htm" TargetMode="External"/><Relationship Id="rId568" Type="http://schemas.openxmlformats.org/officeDocument/2006/relationships/hyperlink" Target="https://www.pro-football-reference.com/players/E/ElliBr00.htm" TargetMode="External"/><Relationship Id="rId733" Type="http://schemas.openxmlformats.org/officeDocument/2006/relationships/hyperlink" Target="https://www.pro-football-reference.com/teams/ram/2018.htm" TargetMode="External"/><Relationship Id="rId775" Type="http://schemas.openxmlformats.org/officeDocument/2006/relationships/hyperlink" Target="https://www.pro-football-reference.com/teams/sea/2018.htm" TargetMode="External"/><Relationship Id="rId940" Type="http://schemas.openxmlformats.org/officeDocument/2006/relationships/hyperlink" Target="https://www.pro-football-reference.com/players/A/AghoNe00.htm" TargetMode="External"/><Relationship Id="rId982" Type="http://schemas.openxmlformats.org/officeDocument/2006/relationships/hyperlink" Target="https://www.pro-football-reference.com/teams/den/2019.htm" TargetMode="External"/><Relationship Id="rId165" Type="http://schemas.openxmlformats.org/officeDocument/2006/relationships/hyperlink" Target="https://www.pro-football-reference.com/players/H/HogaCh00.htm" TargetMode="External"/><Relationship Id="rId372" Type="http://schemas.openxmlformats.org/officeDocument/2006/relationships/hyperlink" Target="https://www.pro-football-reference.com/players/W/WatkSa00.htm" TargetMode="External"/><Relationship Id="rId428" Type="http://schemas.openxmlformats.org/officeDocument/2006/relationships/hyperlink" Target="https://www.pro-football-reference.com/players/J/JeffAl00.htm" TargetMode="External"/><Relationship Id="rId635" Type="http://schemas.openxmlformats.org/officeDocument/2006/relationships/hyperlink" Target="https://www.pro-football-reference.com/players/L/LandJa00.htm" TargetMode="External"/><Relationship Id="rId677" Type="http://schemas.openxmlformats.org/officeDocument/2006/relationships/hyperlink" Target="https://www.pro-football-reference.com/players/T/ThomDe03.htm" TargetMode="External"/><Relationship Id="rId800" Type="http://schemas.openxmlformats.org/officeDocument/2006/relationships/hyperlink" Target="https://www.pro-football-reference.com/players/E/EvanMi00.htm" TargetMode="External"/><Relationship Id="rId842" Type="http://schemas.openxmlformats.org/officeDocument/2006/relationships/hyperlink" Target="https://www.pro-football-reference.com/players/A/AdamDa01.htm" TargetMode="External"/><Relationship Id="rId232" Type="http://schemas.openxmlformats.org/officeDocument/2006/relationships/hyperlink" Target="https://www.pro-football-reference.com/teams/kan/2016.htm" TargetMode="External"/><Relationship Id="rId274" Type="http://schemas.openxmlformats.org/officeDocument/2006/relationships/hyperlink" Target="https://www.pro-football-reference.com/teams/nyg/2016.htm" TargetMode="External"/><Relationship Id="rId481" Type="http://schemas.openxmlformats.org/officeDocument/2006/relationships/hyperlink" Target="https://www.pro-football-reference.com/teams/gnb/2017.htm" TargetMode="External"/><Relationship Id="rId702" Type="http://schemas.openxmlformats.org/officeDocument/2006/relationships/hyperlink" Target="https://www.pro-football-reference.com/players/K/KirkCh01.htm" TargetMode="External"/><Relationship Id="rId884" Type="http://schemas.openxmlformats.org/officeDocument/2006/relationships/hyperlink" Target="https://www.pro-football-reference.com/teams/jax/2019.htm" TargetMode="External"/><Relationship Id="rId27" Type="http://schemas.openxmlformats.org/officeDocument/2006/relationships/hyperlink" Target="https://www.pro-football-reference.com/players/H/HurnAl01.htm" TargetMode="External"/><Relationship Id="rId69" Type="http://schemas.openxmlformats.org/officeDocument/2006/relationships/hyperlink" Target="https://www.pro-football-reference.com/players/G/GarcPi00.htm" TargetMode="External"/><Relationship Id="rId134" Type="http://schemas.openxmlformats.org/officeDocument/2006/relationships/hyperlink" Target="https://www.pro-football-reference.com/teams/clt/2015.htm" TargetMode="External"/><Relationship Id="rId537" Type="http://schemas.openxmlformats.org/officeDocument/2006/relationships/hyperlink" Target="https://www.pro-football-reference.com/teams/dal/2017.htm" TargetMode="External"/><Relationship Id="rId579" Type="http://schemas.openxmlformats.org/officeDocument/2006/relationships/hyperlink" Target="https://www.pro-football-reference.com/teams/cle/2017.htm" TargetMode="External"/><Relationship Id="rId744" Type="http://schemas.openxmlformats.org/officeDocument/2006/relationships/hyperlink" Target="https://www.pro-football-reference.com/players/R/RogeCh02.htm" TargetMode="External"/><Relationship Id="rId786" Type="http://schemas.openxmlformats.org/officeDocument/2006/relationships/hyperlink" Target="https://www.pro-football-reference.com/players/T/ThomMi05.htm" TargetMode="External"/><Relationship Id="rId951" Type="http://schemas.openxmlformats.org/officeDocument/2006/relationships/hyperlink" Target="https://www.pro-football-reference.com/teams/atl/2019.htm" TargetMode="External"/><Relationship Id="rId80" Type="http://schemas.openxmlformats.org/officeDocument/2006/relationships/hyperlink" Target="https://www.pro-football-reference.com/teams/pit/2015.htm" TargetMode="External"/><Relationship Id="rId176" Type="http://schemas.openxmlformats.org/officeDocument/2006/relationships/hyperlink" Target="https://www.pro-football-reference.com/teams/chi/2015.htm" TargetMode="External"/><Relationship Id="rId341" Type="http://schemas.openxmlformats.org/officeDocument/2006/relationships/hyperlink" Target="https://www.pro-football-reference.com/teams/was/2016.htm" TargetMode="External"/><Relationship Id="rId383" Type="http://schemas.openxmlformats.org/officeDocument/2006/relationships/hyperlink" Target="https://www.pro-football-reference.com/teams/cle/2016.htm" TargetMode="External"/><Relationship Id="rId439" Type="http://schemas.openxmlformats.org/officeDocument/2006/relationships/hyperlink" Target="https://www.pro-football-reference.com/teams/car/2017.htm" TargetMode="External"/><Relationship Id="rId590" Type="http://schemas.openxmlformats.org/officeDocument/2006/relationships/hyperlink" Target="https://www.pro-football-reference.com/teams/jax/2017.htm" TargetMode="External"/><Relationship Id="rId604" Type="http://schemas.openxmlformats.org/officeDocument/2006/relationships/hyperlink" Target="https://www.pro-football-reference.com/players/E/EvanMi00.htm" TargetMode="External"/><Relationship Id="rId646" Type="http://schemas.openxmlformats.org/officeDocument/2006/relationships/hyperlink" Target="https://www.pro-football-reference.com/teams/oti/2018.htm" TargetMode="External"/><Relationship Id="rId811" Type="http://schemas.openxmlformats.org/officeDocument/2006/relationships/hyperlink" Target="https://www.pro-football-reference.com/teams/nwe/2019.htm" TargetMode="External"/><Relationship Id="rId201" Type="http://schemas.openxmlformats.org/officeDocument/2006/relationships/hyperlink" Target="https://www.pro-football-reference.com/players/N/NelsJo00.htm" TargetMode="External"/><Relationship Id="rId243" Type="http://schemas.openxmlformats.org/officeDocument/2006/relationships/hyperlink" Target="https://www.pro-football-reference.com/players/S/SandEm00.htm" TargetMode="External"/><Relationship Id="rId285" Type="http://schemas.openxmlformats.org/officeDocument/2006/relationships/hyperlink" Target="https://www.pro-football-reference.com/players/D/DiggSt00.htm" TargetMode="External"/><Relationship Id="rId450" Type="http://schemas.openxmlformats.org/officeDocument/2006/relationships/hyperlink" Target="https://www.pro-football-reference.com/players/K/KuppCo00.htm" TargetMode="External"/><Relationship Id="rId506" Type="http://schemas.openxmlformats.org/officeDocument/2006/relationships/hyperlink" Target="https://www.pro-football-reference.com/teams/nwe/2017.htm" TargetMode="External"/><Relationship Id="rId688" Type="http://schemas.openxmlformats.org/officeDocument/2006/relationships/hyperlink" Target="https://www.pro-football-reference.com/players/B/BaldDo00.htm" TargetMode="External"/><Relationship Id="rId853" Type="http://schemas.openxmlformats.org/officeDocument/2006/relationships/hyperlink" Target="https://www.pro-football-reference.com/players/B/BeasCo00.htm" TargetMode="External"/><Relationship Id="rId895" Type="http://schemas.openxmlformats.org/officeDocument/2006/relationships/hyperlink" Target="https://www.pro-football-reference.com/players/T/ThieAd00.htm" TargetMode="External"/><Relationship Id="rId909" Type="http://schemas.openxmlformats.org/officeDocument/2006/relationships/hyperlink" Target="https://www.pro-football-reference.com/players/S/SimsSt00.htm" TargetMode="External"/><Relationship Id="rId38" Type="http://schemas.openxmlformats.org/officeDocument/2006/relationships/hyperlink" Target="https://www.pro-football-reference.com/teams/rai/2015.htm" TargetMode="External"/><Relationship Id="rId103" Type="http://schemas.openxmlformats.org/officeDocument/2006/relationships/hyperlink" Target="https://www.pro-football-reference.com/players/B/BritKe00.htm" TargetMode="External"/><Relationship Id="rId310" Type="http://schemas.openxmlformats.org/officeDocument/2006/relationships/hyperlink" Target="https://www.pro-football-reference.com/teams/atl/2016.htm" TargetMode="External"/><Relationship Id="rId492" Type="http://schemas.openxmlformats.org/officeDocument/2006/relationships/hyperlink" Target="https://www.pro-football-reference.com/teams/was/2017.htm" TargetMode="External"/><Relationship Id="rId548" Type="http://schemas.openxmlformats.org/officeDocument/2006/relationships/hyperlink" Target="https://www.pro-football-reference.com/players/T/TaylTr02.htm" TargetMode="External"/><Relationship Id="rId713" Type="http://schemas.openxmlformats.org/officeDocument/2006/relationships/hyperlink" Target="https://www.pro-football-reference.com/teams/nwe/2018.htm" TargetMode="External"/><Relationship Id="rId755" Type="http://schemas.openxmlformats.org/officeDocument/2006/relationships/hyperlink" Target="https://www.pro-football-reference.com/teams/was/2018.htm" TargetMode="External"/><Relationship Id="rId797" Type="http://schemas.openxmlformats.org/officeDocument/2006/relationships/hyperlink" Target="https://www.pro-football-reference.com/teams/mia/2019.htm" TargetMode="External"/><Relationship Id="rId920" Type="http://schemas.openxmlformats.org/officeDocument/2006/relationships/hyperlink" Target="https://www.pro-football-reference.com/teams/sfo/2019.htm" TargetMode="External"/><Relationship Id="rId962" Type="http://schemas.openxmlformats.org/officeDocument/2006/relationships/hyperlink" Target="https://www.pro-football-reference.com/teams/sea/2019.htm" TargetMode="External"/><Relationship Id="rId91" Type="http://schemas.openxmlformats.org/officeDocument/2006/relationships/hyperlink" Target="https://www.pro-football-reference.com/players/A/AlleKe00.htm" TargetMode="External"/><Relationship Id="rId145" Type="http://schemas.openxmlformats.org/officeDocument/2006/relationships/hyperlink" Target="https://www.pro-football-reference.com/players/H/HartBr00.htm" TargetMode="External"/><Relationship Id="rId187" Type="http://schemas.openxmlformats.org/officeDocument/2006/relationships/hyperlink" Target="https://www.pro-football-reference.com/teams/sfo/2015.htm" TargetMode="External"/><Relationship Id="rId352" Type="http://schemas.openxmlformats.org/officeDocument/2006/relationships/hyperlink" Target="https://www.pro-football-reference.com/players/B/BrowJo02.htm" TargetMode="External"/><Relationship Id="rId394" Type="http://schemas.openxmlformats.org/officeDocument/2006/relationships/hyperlink" Target="https://www.pro-football-reference.com/players/H/HardJu00.htm" TargetMode="External"/><Relationship Id="rId408" Type="http://schemas.openxmlformats.org/officeDocument/2006/relationships/hyperlink" Target="https://www.pro-football-reference.com/players/J/JoneJu02.htm" TargetMode="External"/><Relationship Id="rId615" Type="http://schemas.openxmlformats.org/officeDocument/2006/relationships/hyperlink" Target="https://www.pro-football-reference.com/teams/sea/2018.htm" TargetMode="External"/><Relationship Id="rId822" Type="http://schemas.openxmlformats.org/officeDocument/2006/relationships/hyperlink" Target="https://www.pro-football-reference.com/players/B/BrowJo02.htm" TargetMode="External"/><Relationship Id="rId212" Type="http://schemas.openxmlformats.org/officeDocument/2006/relationships/hyperlink" Target="https://www.pro-football-reference.com/teams/gnb/2016.htm" TargetMode="External"/><Relationship Id="rId254" Type="http://schemas.openxmlformats.org/officeDocument/2006/relationships/hyperlink" Target="https://www.pro-football-reference.com/teams/mia/2016.htm" TargetMode="External"/><Relationship Id="rId657" Type="http://schemas.openxmlformats.org/officeDocument/2006/relationships/hyperlink" Target="https://www.pro-football-reference.com/players/J/JackDe00.htm" TargetMode="External"/><Relationship Id="rId699" Type="http://schemas.openxmlformats.org/officeDocument/2006/relationships/hyperlink" Target="https://www.pro-football-reference.com/teams/jax/2018.htm" TargetMode="External"/><Relationship Id="rId864" Type="http://schemas.openxmlformats.org/officeDocument/2006/relationships/hyperlink" Target="https://www.pro-football-reference.com/teams/pit/2019.htm" TargetMode="External"/><Relationship Id="rId49" Type="http://schemas.openxmlformats.org/officeDocument/2006/relationships/hyperlink" Target="https://www.pro-football-reference.com/players/A/AustTa00.htm" TargetMode="External"/><Relationship Id="rId114" Type="http://schemas.openxmlformats.org/officeDocument/2006/relationships/hyperlink" Target="https://www.pro-football-reference.com/teams/rai/2015.htm" TargetMode="External"/><Relationship Id="rId296" Type="http://schemas.openxmlformats.org/officeDocument/2006/relationships/hyperlink" Target="https://www.pro-football-reference.com/teams/car/2016.htm" TargetMode="External"/><Relationship Id="rId461" Type="http://schemas.openxmlformats.org/officeDocument/2006/relationships/hyperlink" Target="https://www.pro-football-reference.com/teams/nor/2017.htm" TargetMode="External"/><Relationship Id="rId517" Type="http://schemas.openxmlformats.org/officeDocument/2006/relationships/hyperlink" Target="https://www.pro-football-reference.com/players/H/HumpAd00.htm" TargetMode="External"/><Relationship Id="rId559" Type="http://schemas.openxmlformats.org/officeDocument/2006/relationships/hyperlink" Target="https://www.pro-football-reference.com/teams/nyg/2017.htm" TargetMode="External"/><Relationship Id="rId724" Type="http://schemas.openxmlformats.org/officeDocument/2006/relationships/hyperlink" Target="https://www.pro-football-reference.com/players/V/ValdMa00.htm" TargetMode="External"/><Relationship Id="rId766" Type="http://schemas.openxmlformats.org/officeDocument/2006/relationships/hyperlink" Target="https://www.pro-football-reference.com/players/D/DorsPh00.htm" TargetMode="External"/><Relationship Id="rId931" Type="http://schemas.openxmlformats.org/officeDocument/2006/relationships/hyperlink" Target="https://www.pro-football-reference.com/teams/chi/2019.htm" TargetMode="External"/><Relationship Id="rId60" Type="http://schemas.openxmlformats.org/officeDocument/2006/relationships/hyperlink" Target="https://www.pro-football-reference.com/teams/rav/2015.htm" TargetMode="External"/><Relationship Id="rId156" Type="http://schemas.openxmlformats.org/officeDocument/2006/relationships/hyperlink" Target="https://www.pro-football-reference.com/teams/min/2015.htm" TargetMode="External"/><Relationship Id="rId198" Type="http://schemas.openxmlformats.org/officeDocument/2006/relationships/hyperlink" Target="https://www.pro-football-reference.com/teams/jax/2015.htm" TargetMode="External"/><Relationship Id="rId321" Type="http://schemas.openxmlformats.org/officeDocument/2006/relationships/hyperlink" Target="https://www.pro-football-reference.com/players/F/FloyMi00.htm" TargetMode="External"/><Relationship Id="rId363" Type="http://schemas.openxmlformats.org/officeDocument/2006/relationships/hyperlink" Target="https://www.pro-football-reference.com/teams/buf/2016.htm" TargetMode="External"/><Relationship Id="rId419" Type="http://schemas.openxmlformats.org/officeDocument/2006/relationships/hyperlink" Target="https://www.pro-football-reference.com/teams/min/2017.htm" TargetMode="External"/><Relationship Id="rId570" Type="http://schemas.openxmlformats.org/officeDocument/2006/relationships/hyperlink" Target="https://www.pro-football-reference.com/players/B/BellJo02.htm" TargetMode="External"/><Relationship Id="rId626" Type="http://schemas.openxmlformats.org/officeDocument/2006/relationships/hyperlink" Target="https://www.pro-football-reference.com/players/B/BoydTy00.htm" TargetMode="External"/><Relationship Id="rId973" Type="http://schemas.openxmlformats.org/officeDocument/2006/relationships/hyperlink" Target="https://www.pro-football-reference.com/players/R/RobeSe00.htm" TargetMode="External"/><Relationship Id="rId223" Type="http://schemas.openxmlformats.org/officeDocument/2006/relationships/hyperlink" Target="https://www.pro-football-reference.com/players/M/MattRi00.htm" TargetMode="External"/><Relationship Id="rId430" Type="http://schemas.openxmlformats.org/officeDocument/2006/relationships/hyperlink" Target="https://www.pro-football-reference.com/players/A/AndeRo04.htm" TargetMode="External"/><Relationship Id="rId668" Type="http://schemas.openxmlformats.org/officeDocument/2006/relationships/hyperlink" Target="https://www.pro-football-reference.com/players/B/BrowJo02.htm" TargetMode="External"/><Relationship Id="rId833" Type="http://schemas.openxmlformats.org/officeDocument/2006/relationships/hyperlink" Target="https://www.pro-football-reference.com/teams/was/2019.htm" TargetMode="External"/><Relationship Id="rId875" Type="http://schemas.openxmlformats.org/officeDocument/2006/relationships/hyperlink" Target="https://www.pro-football-reference.com/players/C/CobbRa00.htm" TargetMode="External"/><Relationship Id="rId18" Type="http://schemas.openxmlformats.org/officeDocument/2006/relationships/hyperlink" Target="https://www.pro-football-reference.com/teams/det/2015.htm" TargetMode="External"/><Relationship Id="rId265" Type="http://schemas.openxmlformats.org/officeDocument/2006/relationships/hyperlink" Target="https://www.pro-football-reference.com/players/L/LaFeBr00.htm" TargetMode="External"/><Relationship Id="rId472" Type="http://schemas.openxmlformats.org/officeDocument/2006/relationships/hyperlink" Target="https://www.pro-football-reference.com/players/W/WallMi00.htm" TargetMode="External"/><Relationship Id="rId528" Type="http://schemas.openxmlformats.org/officeDocument/2006/relationships/hyperlink" Target="https://www.pro-football-reference.com/players/D/DeckEr00.htm" TargetMode="External"/><Relationship Id="rId735" Type="http://schemas.openxmlformats.org/officeDocument/2006/relationships/hyperlink" Target="https://www.pro-football-reference.com/teams/mia/2018.htm" TargetMode="External"/><Relationship Id="rId900" Type="http://schemas.openxmlformats.org/officeDocument/2006/relationships/hyperlink" Target="https://www.pro-football-reference.com/teams/htx/2019.htm" TargetMode="External"/><Relationship Id="rId942" Type="http://schemas.openxmlformats.org/officeDocument/2006/relationships/hyperlink" Target="https://www.pro-football-reference.com/players/C/ColeKe00.htm" TargetMode="External"/><Relationship Id="rId125" Type="http://schemas.openxmlformats.org/officeDocument/2006/relationships/hyperlink" Target="https://www.pro-football-reference.com/players/J/JackVi00.htm" TargetMode="External"/><Relationship Id="rId167" Type="http://schemas.openxmlformats.org/officeDocument/2006/relationships/hyperlink" Target="https://www.pro-football-reference.com/players/C/ColeBr00.htm" TargetMode="External"/><Relationship Id="rId332" Type="http://schemas.openxmlformats.org/officeDocument/2006/relationships/hyperlink" Target="https://www.pro-football-reference.com/players/R/RobeSe00.htm" TargetMode="External"/><Relationship Id="rId374" Type="http://schemas.openxmlformats.org/officeDocument/2006/relationships/hyperlink" Target="https://www.pro-football-reference.com/players/C/ConlCh00.htm" TargetMode="External"/><Relationship Id="rId581" Type="http://schemas.openxmlformats.org/officeDocument/2006/relationships/hyperlink" Target="https://www.pro-football-reference.com/teams/nyg/2017.htm" TargetMode="External"/><Relationship Id="rId777" Type="http://schemas.openxmlformats.org/officeDocument/2006/relationships/hyperlink" Target="https://www.pro-football-reference.com/players/P/PerrBr02.htm" TargetMode="External"/><Relationship Id="rId984" Type="http://schemas.openxmlformats.org/officeDocument/2006/relationships/hyperlink" Target="https://www.pro-football-reference.com/teams/buf/2019.htm" TargetMode="External"/><Relationship Id="rId71" Type="http://schemas.openxmlformats.org/officeDocument/2006/relationships/hyperlink" Target="https://www.pro-football-reference.com/players/S/SneaWi00.htm" TargetMode="External"/><Relationship Id="rId234" Type="http://schemas.openxmlformats.org/officeDocument/2006/relationships/hyperlink" Target="https://www.pro-football-reference.com/teams/mia/2016.htm" TargetMode="External"/><Relationship Id="rId637" Type="http://schemas.openxmlformats.org/officeDocument/2006/relationships/hyperlink" Target="https://www.pro-football-reference.com/players/E/EdelJu00.htm" TargetMode="External"/><Relationship Id="rId679" Type="http://schemas.openxmlformats.org/officeDocument/2006/relationships/hyperlink" Target="https://www.pro-football-reference.com/teams/sdg/2018.htm" TargetMode="External"/><Relationship Id="rId802" Type="http://schemas.openxmlformats.org/officeDocument/2006/relationships/hyperlink" Target="https://www.pro-football-reference.com/players/B/BrowAJ00.htm" TargetMode="External"/><Relationship Id="rId844" Type="http://schemas.openxmlformats.org/officeDocument/2006/relationships/hyperlink" Target="https://www.pro-football-reference.com/players/M/MetcDK00.htm" TargetMode="External"/><Relationship Id="rId886" Type="http://schemas.openxmlformats.org/officeDocument/2006/relationships/hyperlink" Target="https://www.pro-football-reference.com/teams/pit/2019.htm" TargetMode="External"/><Relationship Id="rId2" Type="http://schemas.openxmlformats.org/officeDocument/2006/relationships/hyperlink" Target="https://www.pro-football-reference.com/teams/pit/2015.htm" TargetMode="External"/><Relationship Id="rId29" Type="http://schemas.openxmlformats.org/officeDocument/2006/relationships/hyperlink" Target="https://www.pro-football-reference.com/players/L/LandJa00.htm" TargetMode="External"/><Relationship Id="rId276" Type="http://schemas.openxmlformats.org/officeDocument/2006/relationships/hyperlink" Target="https://www.pro-football-reference.com/teams/det/2016.htm" TargetMode="External"/><Relationship Id="rId441" Type="http://schemas.openxmlformats.org/officeDocument/2006/relationships/hyperlink" Target="https://www.pro-football-reference.com/teams/phi/2017.htm" TargetMode="External"/><Relationship Id="rId483" Type="http://schemas.openxmlformats.org/officeDocument/2006/relationships/hyperlink" Target="https://www.pro-football-reference.com/teams/jax/2017.htm" TargetMode="External"/><Relationship Id="rId539" Type="http://schemas.openxmlformats.org/officeDocument/2006/relationships/hyperlink" Target="https://www.pro-football-reference.com/teams/dal/2017.htm" TargetMode="External"/><Relationship Id="rId690" Type="http://schemas.openxmlformats.org/officeDocument/2006/relationships/hyperlink" Target="https://www.pro-football-reference.com/players/C/CallAn00.htm" TargetMode="External"/><Relationship Id="rId704" Type="http://schemas.openxmlformats.org/officeDocument/2006/relationships/hyperlink" Target="https://www.pro-football-reference.com/players/H/HiggRa00.htm" TargetMode="External"/><Relationship Id="rId746" Type="http://schemas.openxmlformats.org/officeDocument/2006/relationships/hyperlink" Target="https://www.pro-football-reference.com/players/R/RossJo00.htm" TargetMode="External"/><Relationship Id="rId911" Type="http://schemas.openxmlformats.org/officeDocument/2006/relationships/hyperlink" Target="https://www.pro-football-reference.com/players/D/DaviCo03.htm" TargetMode="External"/><Relationship Id="rId40" Type="http://schemas.openxmlformats.org/officeDocument/2006/relationships/hyperlink" Target="https://www.pro-football-reference.com/teams/phi/2015.htm" TargetMode="External"/><Relationship Id="rId136" Type="http://schemas.openxmlformats.org/officeDocument/2006/relationships/hyperlink" Target="https://www.pro-football-reference.com/teams/mia/2015.htm" TargetMode="External"/><Relationship Id="rId178" Type="http://schemas.openxmlformats.org/officeDocument/2006/relationships/hyperlink" Target="https://www.pro-football-reference.com/teams/oti/2015.htm" TargetMode="External"/><Relationship Id="rId301" Type="http://schemas.openxmlformats.org/officeDocument/2006/relationships/hyperlink" Target="https://www.pro-football-reference.com/players/P/ParkDe01.htm" TargetMode="External"/><Relationship Id="rId343" Type="http://schemas.openxmlformats.org/officeDocument/2006/relationships/hyperlink" Target="https://www.pro-football-reference.com/teams/kan/2016.htm" TargetMode="External"/><Relationship Id="rId550" Type="http://schemas.openxmlformats.org/officeDocument/2006/relationships/hyperlink" Target="https://www.pro-football-reference.com/players/M/MoncDo00.htm" TargetMode="External"/><Relationship Id="rId788" Type="http://schemas.openxmlformats.org/officeDocument/2006/relationships/hyperlink" Target="https://www.pro-football-reference.com/players/G/GodwCh00.htm" TargetMode="External"/><Relationship Id="rId953" Type="http://schemas.openxmlformats.org/officeDocument/2006/relationships/hyperlink" Target="https://www.pro-football-reference.com/teams/oti/2019.htm" TargetMode="External"/><Relationship Id="rId82" Type="http://schemas.openxmlformats.org/officeDocument/2006/relationships/hyperlink" Target="https://www.pro-football-reference.com/teams/chi/2015.htm" TargetMode="External"/><Relationship Id="rId203" Type="http://schemas.openxmlformats.org/officeDocument/2006/relationships/hyperlink" Target="https://www.pro-football-reference.com/players/B/BrowAn04.htm" TargetMode="External"/><Relationship Id="rId385" Type="http://schemas.openxmlformats.org/officeDocument/2006/relationships/hyperlink" Target="https://www.pro-football-reference.com/teams/chi/2016.htm" TargetMode="External"/><Relationship Id="rId592" Type="http://schemas.openxmlformats.org/officeDocument/2006/relationships/hyperlink" Target="https://www.pro-football-reference.com/players/R/RobiAl00.htm" TargetMode="External"/><Relationship Id="rId606" Type="http://schemas.openxmlformats.org/officeDocument/2006/relationships/hyperlink" Target="https://www.pro-football-reference.com/players/T/ThieAd00.htm" TargetMode="External"/><Relationship Id="rId648" Type="http://schemas.openxmlformats.org/officeDocument/2006/relationships/hyperlink" Target="https://www.pro-football-reference.com/teams/nyg/2018.htm" TargetMode="External"/><Relationship Id="rId813" Type="http://schemas.openxmlformats.org/officeDocument/2006/relationships/hyperlink" Target="https://www.pro-football-reference.com/teams/cle/2019.htm" TargetMode="External"/><Relationship Id="rId855" Type="http://schemas.openxmlformats.org/officeDocument/2006/relationships/hyperlink" Target="https://www.pro-football-reference.com/players/S/SamuCu00.htm" TargetMode="External"/><Relationship Id="rId245" Type="http://schemas.openxmlformats.org/officeDocument/2006/relationships/hyperlink" Target="https://www.pro-football-reference.com/players/E/EdelJu00.htm" TargetMode="External"/><Relationship Id="rId287" Type="http://schemas.openxmlformats.org/officeDocument/2006/relationships/hyperlink" Target="https://www.pro-football-reference.com/players/L/LeexMa00.htm" TargetMode="External"/><Relationship Id="rId410" Type="http://schemas.openxmlformats.org/officeDocument/2006/relationships/hyperlink" Target="https://www.pro-football-reference.com/players/C/CookBr00.htm" TargetMode="External"/><Relationship Id="rId452" Type="http://schemas.openxmlformats.org/officeDocument/2006/relationships/hyperlink" Target="https://www.pro-football-reference.com/players/C/CrabMi00.htm" TargetMode="External"/><Relationship Id="rId494" Type="http://schemas.openxmlformats.org/officeDocument/2006/relationships/hyperlink" Target="https://www.pro-football-reference.com/teams/htx/2017.htm" TargetMode="External"/><Relationship Id="rId508" Type="http://schemas.openxmlformats.org/officeDocument/2006/relationships/hyperlink" Target="https://www.pro-football-reference.com/teams/kan/2017.htm" TargetMode="External"/><Relationship Id="rId715" Type="http://schemas.openxmlformats.org/officeDocument/2006/relationships/hyperlink" Target="https://www.pro-football-reference.com/teams/sea/2018.htm" TargetMode="External"/><Relationship Id="rId897" Type="http://schemas.openxmlformats.org/officeDocument/2006/relationships/hyperlink" Target="https://www.pro-football-reference.com/players/H/HiltT.00.htm" TargetMode="External"/><Relationship Id="rId922" Type="http://schemas.openxmlformats.org/officeDocument/2006/relationships/hyperlink" Target="https://www.pro-football-reference.com/teams/gnb/2019.htm" TargetMode="External"/><Relationship Id="rId105" Type="http://schemas.openxmlformats.org/officeDocument/2006/relationships/hyperlink" Target="https://www.pro-football-reference.com/players/S/SmitSt01.htm" TargetMode="External"/><Relationship Id="rId147" Type="http://schemas.openxmlformats.org/officeDocument/2006/relationships/hyperlink" Target="https://www.pro-football-reference.com/players/S/StilKe00.htm" TargetMode="External"/><Relationship Id="rId312" Type="http://schemas.openxmlformats.org/officeDocument/2006/relationships/hyperlink" Target="https://www.pro-football-reference.com/teams/ram/2016.htm" TargetMode="External"/><Relationship Id="rId354" Type="http://schemas.openxmlformats.org/officeDocument/2006/relationships/hyperlink" Target="https://www.pro-football-reference.com/players/S/SharTa00.htm" TargetMode="External"/><Relationship Id="rId757" Type="http://schemas.openxmlformats.org/officeDocument/2006/relationships/hyperlink" Target="https://www.pro-football-reference.com/teams/min/2018.htm" TargetMode="External"/><Relationship Id="rId799" Type="http://schemas.openxmlformats.org/officeDocument/2006/relationships/hyperlink" Target="https://www.pro-football-reference.com/teams/dal/2019.htm" TargetMode="External"/><Relationship Id="rId964" Type="http://schemas.openxmlformats.org/officeDocument/2006/relationships/hyperlink" Target="https://www.pro-football-reference.com/teams/nyg/2019.htm" TargetMode="External"/><Relationship Id="rId51" Type="http://schemas.openxmlformats.org/officeDocument/2006/relationships/hyperlink" Target="https://www.pro-football-reference.com/players/G/GinnTe00.htm" TargetMode="External"/><Relationship Id="rId93" Type="http://schemas.openxmlformats.org/officeDocument/2006/relationships/hyperlink" Target="https://www.pro-football-reference.com/players/D/DiggSt00.htm" TargetMode="External"/><Relationship Id="rId189" Type="http://schemas.openxmlformats.org/officeDocument/2006/relationships/hyperlink" Target="https://www.pro-football-reference.com/teams/phi/2015.htm" TargetMode="External"/><Relationship Id="rId396" Type="http://schemas.openxmlformats.org/officeDocument/2006/relationships/hyperlink" Target="https://www.pro-football-reference.com/players/R/RobiAl00.htm" TargetMode="External"/><Relationship Id="rId561" Type="http://schemas.openxmlformats.org/officeDocument/2006/relationships/hyperlink" Target="https://www.pro-football-reference.com/teams/crd/2017.htm" TargetMode="External"/><Relationship Id="rId617" Type="http://schemas.openxmlformats.org/officeDocument/2006/relationships/hyperlink" Target="https://www.pro-football-reference.com/teams/min/2018.htm" TargetMode="External"/><Relationship Id="rId659" Type="http://schemas.openxmlformats.org/officeDocument/2006/relationships/hyperlink" Target="https://www.pro-football-reference.com/players/T/TateGo00.htm" TargetMode="External"/><Relationship Id="rId824" Type="http://schemas.openxmlformats.org/officeDocument/2006/relationships/hyperlink" Target="https://www.pro-football-reference.com/players/G/GallMi00.htm" TargetMode="External"/><Relationship Id="rId866" Type="http://schemas.openxmlformats.org/officeDocument/2006/relationships/hyperlink" Target="https://www.pro-football-reference.com/teams/nyg/2019.htm" TargetMode="External"/><Relationship Id="rId214" Type="http://schemas.openxmlformats.org/officeDocument/2006/relationships/hyperlink" Target="https://www.pro-football-reference.com/teams/nor/2016.htm" TargetMode="External"/><Relationship Id="rId256" Type="http://schemas.openxmlformats.org/officeDocument/2006/relationships/hyperlink" Target="https://www.pro-football-reference.com/teams/jax/2016.htm" TargetMode="External"/><Relationship Id="rId298" Type="http://schemas.openxmlformats.org/officeDocument/2006/relationships/hyperlink" Target="https://www.pro-football-reference.com/teams/sdg/2016.htm" TargetMode="External"/><Relationship Id="rId421" Type="http://schemas.openxmlformats.org/officeDocument/2006/relationships/hyperlink" Target="https://www.pro-football-reference.com/teams/gnb/2017.htm" TargetMode="External"/><Relationship Id="rId463" Type="http://schemas.openxmlformats.org/officeDocument/2006/relationships/hyperlink" Target="https://www.pro-football-reference.com/teams/atl/2017.htm" TargetMode="External"/><Relationship Id="rId519" Type="http://schemas.openxmlformats.org/officeDocument/2006/relationships/hyperlink" Target="https://www.pro-football-reference.com/players/S/SandEm00.htm" TargetMode="External"/><Relationship Id="rId670" Type="http://schemas.openxmlformats.org/officeDocument/2006/relationships/hyperlink" Target="https://www.pro-football-reference.com/players/A/AghoNe00.htm" TargetMode="External"/><Relationship Id="rId116" Type="http://schemas.openxmlformats.org/officeDocument/2006/relationships/hyperlink" Target="https://www.pro-football-reference.com/teams/nor/2015.htm" TargetMode="External"/><Relationship Id="rId158" Type="http://schemas.openxmlformats.org/officeDocument/2006/relationships/hyperlink" Target="https://www.pro-football-reference.com/teams/kan/2015.htm" TargetMode="External"/><Relationship Id="rId323" Type="http://schemas.openxmlformats.org/officeDocument/2006/relationships/hyperlink" Target="https://www.pro-football-reference.com/teams/dal/2016.htm" TargetMode="External"/><Relationship Id="rId530" Type="http://schemas.openxmlformats.org/officeDocument/2006/relationships/hyperlink" Target="https://www.pro-football-reference.com/players/M/MaclJe00.htm" TargetMode="External"/><Relationship Id="rId726" Type="http://schemas.openxmlformats.org/officeDocument/2006/relationships/hyperlink" Target="https://www.pro-football-reference.com/players/F/FostRo01.htm" TargetMode="External"/><Relationship Id="rId768" Type="http://schemas.openxmlformats.org/officeDocument/2006/relationships/hyperlink" Target="https://www.pro-football-reference.com/players/E/EnunQu00.htm" TargetMode="External"/><Relationship Id="rId933" Type="http://schemas.openxmlformats.org/officeDocument/2006/relationships/hyperlink" Target="https://www.pro-football-reference.com/teams/mia/2019.htm" TargetMode="External"/><Relationship Id="rId975" Type="http://schemas.openxmlformats.org/officeDocument/2006/relationships/hyperlink" Target="https://www.pro-football-reference.com/players/B/BoykMi00.htm" TargetMode="External"/><Relationship Id="rId20" Type="http://schemas.openxmlformats.org/officeDocument/2006/relationships/hyperlink" Target="https://www.pro-football-reference.com/teams/nyj/2015.htm" TargetMode="External"/><Relationship Id="rId62" Type="http://schemas.openxmlformats.org/officeDocument/2006/relationships/hyperlink" Target="https://www.pro-football-reference.com/teams/gnb/2015.htm" TargetMode="External"/><Relationship Id="rId365" Type="http://schemas.openxmlformats.org/officeDocument/2006/relationships/hyperlink" Target="https://www.pro-football-reference.com/teams/oti/2016.htm" TargetMode="External"/><Relationship Id="rId572" Type="http://schemas.openxmlformats.org/officeDocument/2006/relationships/hyperlink" Target="https://www.pro-football-reference.com/players/J/JoneZa00.htm" TargetMode="External"/><Relationship Id="rId628" Type="http://schemas.openxmlformats.org/officeDocument/2006/relationships/hyperlink" Target="https://www.pro-football-reference.com/players/R/RidlCa00.htm" TargetMode="External"/><Relationship Id="rId835" Type="http://schemas.openxmlformats.org/officeDocument/2006/relationships/hyperlink" Target="https://www.pro-football-reference.com/teams/cin/2019.htm" TargetMode="External"/><Relationship Id="rId225" Type="http://schemas.openxmlformats.org/officeDocument/2006/relationships/hyperlink" Target="https://www.pro-football-reference.com/players/W/WillTy00.htm" TargetMode="External"/><Relationship Id="rId267" Type="http://schemas.openxmlformats.org/officeDocument/2006/relationships/hyperlink" Target="https://www.pro-football-reference.com/players/G/GreeA.00.htm" TargetMode="External"/><Relationship Id="rId432" Type="http://schemas.openxmlformats.org/officeDocument/2006/relationships/hyperlink" Target="https://www.pro-football-reference.com/players/D/DiggSt00.htm" TargetMode="External"/><Relationship Id="rId474" Type="http://schemas.openxmlformats.org/officeDocument/2006/relationships/hyperlink" Target="https://www.pro-football-reference.com/players/B/BenjTr00.htm" TargetMode="External"/><Relationship Id="rId877" Type="http://schemas.openxmlformats.org/officeDocument/2006/relationships/hyperlink" Target="https://www.pro-football-reference.com/players/K/KirkCh01.htm" TargetMode="External"/><Relationship Id="rId127" Type="http://schemas.openxmlformats.org/officeDocument/2006/relationships/hyperlink" Target="https://www.pro-football-reference.com/players/B/BrowPh00.htm" TargetMode="External"/><Relationship Id="rId681" Type="http://schemas.openxmlformats.org/officeDocument/2006/relationships/hyperlink" Target="https://www.pro-football-reference.com/teams/mia/2018.htm" TargetMode="External"/><Relationship Id="rId737" Type="http://schemas.openxmlformats.org/officeDocument/2006/relationships/hyperlink" Target="https://www.pro-football-reference.com/teams/mia/2018.htm" TargetMode="External"/><Relationship Id="rId779" Type="http://schemas.openxmlformats.org/officeDocument/2006/relationships/hyperlink" Target="https://www.pro-football-reference.com/players/S/SharTa00.htm" TargetMode="External"/><Relationship Id="rId902" Type="http://schemas.openxmlformats.org/officeDocument/2006/relationships/hyperlink" Target="https://www.pro-football-reference.com/teams/det/2019.htm" TargetMode="External"/><Relationship Id="rId944" Type="http://schemas.openxmlformats.org/officeDocument/2006/relationships/hyperlink" Target="https://www.pro-football-reference.com/players/E/EricAl01.htm" TargetMode="External"/><Relationship Id="rId31" Type="http://schemas.openxmlformats.org/officeDocument/2006/relationships/hyperlink" Target="https://www.pro-football-reference.com/players/W/WatkSa00.htm" TargetMode="External"/><Relationship Id="rId73" Type="http://schemas.openxmlformats.org/officeDocument/2006/relationships/hyperlink" Target="https://www.pro-football-reference.com/players/E/EdelJu00.htm" TargetMode="External"/><Relationship Id="rId169" Type="http://schemas.openxmlformats.org/officeDocument/2006/relationships/hyperlink" Target="https://www.pro-football-reference.com/players/W/WhitRo00.htm" TargetMode="External"/><Relationship Id="rId334" Type="http://schemas.openxmlformats.org/officeDocument/2006/relationships/hyperlink" Target="https://www.pro-football-reference.com/players/A/AndeRo04.htm" TargetMode="External"/><Relationship Id="rId376" Type="http://schemas.openxmlformats.org/officeDocument/2006/relationships/hyperlink" Target="https://www.pro-football-reference.com/players/A/AghoNe00.htm" TargetMode="External"/><Relationship Id="rId541" Type="http://schemas.openxmlformats.org/officeDocument/2006/relationships/hyperlink" Target="https://www.pro-football-reference.com/teams/rai/2017.htm" TargetMode="External"/><Relationship Id="rId583" Type="http://schemas.openxmlformats.org/officeDocument/2006/relationships/hyperlink" Target="https://www.pro-football-reference.com/teams/rav/2017.htm" TargetMode="External"/><Relationship Id="rId639" Type="http://schemas.openxmlformats.org/officeDocument/2006/relationships/hyperlink" Target="https://www.pro-football-reference.com/players/S/SandEm00.htm" TargetMode="External"/><Relationship Id="rId790" Type="http://schemas.openxmlformats.org/officeDocument/2006/relationships/hyperlink" Target="https://www.pro-football-reference.com/players/G/GollKe00.htm" TargetMode="External"/><Relationship Id="rId804" Type="http://schemas.openxmlformats.org/officeDocument/2006/relationships/hyperlink" Target="https://www.pro-football-reference.com/players/H/HopkDe00.htm" TargetMode="External"/><Relationship Id="rId4" Type="http://schemas.openxmlformats.org/officeDocument/2006/relationships/hyperlink" Target="https://www.pro-football-reference.com/teams/atl/2015.htm" TargetMode="External"/><Relationship Id="rId180" Type="http://schemas.openxmlformats.org/officeDocument/2006/relationships/hyperlink" Target="https://www.pro-football-reference.com/players/M/McDoVa00.htm" TargetMode="External"/><Relationship Id="rId236" Type="http://schemas.openxmlformats.org/officeDocument/2006/relationships/hyperlink" Target="https://www.pro-football-reference.com/teams/crd/2016.htm" TargetMode="External"/><Relationship Id="rId278" Type="http://schemas.openxmlformats.org/officeDocument/2006/relationships/hyperlink" Target="https://www.pro-football-reference.com/teams/rav/2016.htm" TargetMode="External"/><Relationship Id="rId401" Type="http://schemas.openxmlformats.org/officeDocument/2006/relationships/hyperlink" Target="https://www.pro-football-reference.com/teams/pit/2017.htm" TargetMode="External"/><Relationship Id="rId443" Type="http://schemas.openxmlformats.org/officeDocument/2006/relationships/hyperlink" Target="https://www.pro-football-reference.com/teams/den/2017.htm" TargetMode="External"/><Relationship Id="rId650" Type="http://schemas.openxmlformats.org/officeDocument/2006/relationships/hyperlink" Target="https://www.pro-football-reference.com/teams/crd/2018.htm" TargetMode="External"/><Relationship Id="rId846" Type="http://schemas.openxmlformats.org/officeDocument/2006/relationships/hyperlink" Target="https://www.pro-football-reference.com/players/B/BeckOd00.htm" TargetMode="External"/><Relationship Id="rId888" Type="http://schemas.openxmlformats.org/officeDocument/2006/relationships/hyperlink" Target="https://www.pro-football-reference.com/teams/kan/2019.htm" TargetMode="External"/><Relationship Id="rId303" Type="http://schemas.openxmlformats.org/officeDocument/2006/relationships/hyperlink" Target="https://www.pro-football-reference.com/players/M/MarsBr00.htm" TargetMode="External"/><Relationship Id="rId485" Type="http://schemas.openxmlformats.org/officeDocument/2006/relationships/hyperlink" Target="https://www.pro-football-reference.com/teams/jax/2017.htm" TargetMode="External"/><Relationship Id="rId692" Type="http://schemas.openxmlformats.org/officeDocument/2006/relationships/hyperlink" Target="https://www.pro-football-reference.com/players/M/MillAn02.htm" TargetMode="External"/><Relationship Id="rId706" Type="http://schemas.openxmlformats.org/officeDocument/2006/relationships/hyperlink" Target="https://www.pro-football-reference.com/players/C/CrabMi00.htm" TargetMode="External"/><Relationship Id="rId748" Type="http://schemas.openxmlformats.org/officeDocument/2006/relationships/hyperlink" Target="https://www.pro-football-reference.com/players/R/RobeSe00.htm" TargetMode="External"/><Relationship Id="rId913" Type="http://schemas.openxmlformats.org/officeDocument/2006/relationships/hyperlink" Target="https://www.pro-football-reference.com/players/D/DorsPh00.htm" TargetMode="External"/><Relationship Id="rId955" Type="http://schemas.openxmlformats.org/officeDocument/2006/relationships/hyperlink" Target="https://www.pro-football-reference.com/teams/nyj/2019.htm" TargetMode="External"/><Relationship Id="rId42" Type="http://schemas.openxmlformats.org/officeDocument/2006/relationships/hyperlink" Target="https://www.pro-football-reference.com/teams/crd/2015.htm" TargetMode="External"/><Relationship Id="rId84" Type="http://schemas.openxmlformats.org/officeDocument/2006/relationships/hyperlink" Target="https://www.pro-football-reference.com/teams/sfo/2015.htm" TargetMode="External"/><Relationship Id="rId138" Type="http://schemas.openxmlformats.org/officeDocument/2006/relationships/hyperlink" Target="https://www.pro-football-reference.com/teams/car/2015.htm" TargetMode="External"/><Relationship Id="rId345" Type="http://schemas.openxmlformats.org/officeDocument/2006/relationships/hyperlink" Target="https://www.pro-football-reference.com/teams/rav/2016.htm" TargetMode="External"/><Relationship Id="rId387" Type="http://schemas.openxmlformats.org/officeDocument/2006/relationships/hyperlink" Target="https://www.pro-football-reference.com/teams/nwe/2016.htm" TargetMode="External"/><Relationship Id="rId510" Type="http://schemas.openxmlformats.org/officeDocument/2006/relationships/hyperlink" Target="https://www.pro-football-reference.com/teams/cin/2017.htm" TargetMode="External"/><Relationship Id="rId552" Type="http://schemas.openxmlformats.org/officeDocument/2006/relationships/hyperlink" Target="https://www.pro-football-reference.com/players/B/ButlBr00.htm" TargetMode="External"/><Relationship Id="rId594" Type="http://schemas.openxmlformats.org/officeDocument/2006/relationships/hyperlink" Target="https://www.pro-football-reference.com/players/H/HillTy00.htm" TargetMode="External"/><Relationship Id="rId608" Type="http://schemas.openxmlformats.org/officeDocument/2006/relationships/hyperlink" Target="https://www.pro-football-reference.com/players/T/ThomMi05.htm" TargetMode="External"/><Relationship Id="rId815" Type="http://schemas.openxmlformats.org/officeDocument/2006/relationships/hyperlink" Target="https://www.pro-football-reference.com/teams/sea/2019.htm" TargetMode="External"/><Relationship Id="rId191" Type="http://schemas.openxmlformats.org/officeDocument/2006/relationships/hyperlink" Target="https://www.pro-football-reference.com/teams/pit/2015.htm" TargetMode="External"/><Relationship Id="rId205" Type="http://schemas.openxmlformats.org/officeDocument/2006/relationships/hyperlink" Target="https://www.pro-football-reference.com/players/B/BeckOd00.htm" TargetMode="External"/><Relationship Id="rId247" Type="http://schemas.openxmlformats.org/officeDocument/2006/relationships/hyperlink" Target="https://www.pro-football-reference.com/players/T/TateGo00.htm" TargetMode="External"/><Relationship Id="rId412" Type="http://schemas.openxmlformats.org/officeDocument/2006/relationships/hyperlink" Target="https://www.pro-football-reference.com/players/T/ThomMi05.htm" TargetMode="External"/><Relationship Id="rId857" Type="http://schemas.openxmlformats.org/officeDocument/2006/relationships/hyperlink" Target="https://www.pro-football-reference.com/players/W/WillMi07.htm" TargetMode="External"/><Relationship Id="rId899" Type="http://schemas.openxmlformats.org/officeDocument/2006/relationships/hyperlink" Target="https://www.pro-football-reference.com/players/S/StilKe00.htm" TargetMode="External"/><Relationship Id="rId107" Type="http://schemas.openxmlformats.org/officeDocument/2006/relationships/hyperlink" Target="https://www.pro-football-reference.com/players/A/AmenDa00.htm" TargetMode="External"/><Relationship Id="rId289" Type="http://schemas.openxmlformats.org/officeDocument/2006/relationships/hyperlink" Target="https://www.pro-football-reference.com/players/N/NelsJJ00.htm" TargetMode="External"/><Relationship Id="rId454" Type="http://schemas.openxmlformats.org/officeDocument/2006/relationships/hyperlink" Target="https://www.pro-football-reference.com/players/G/GoodMa00.htm" TargetMode="External"/><Relationship Id="rId496" Type="http://schemas.openxmlformats.org/officeDocument/2006/relationships/hyperlink" Target="https://www.pro-football-reference.com/teams/gnb/2017.htm" TargetMode="External"/><Relationship Id="rId661" Type="http://schemas.openxmlformats.org/officeDocument/2006/relationships/hyperlink" Target="https://www.pro-football-reference.com/teams/buf/2018.htm" TargetMode="External"/><Relationship Id="rId717" Type="http://schemas.openxmlformats.org/officeDocument/2006/relationships/hyperlink" Target="https://www.pro-football-reference.com/teams/kan/2018.htm" TargetMode="External"/><Relationship Id="rId759" Type="http://schemas.openxmlformats.org/officeDocument/2006/relationships/hyperlink" Target="https://www.pro-football-reference.com/teams/kan/2018.htm" TargetMode="External"/><Relationship Id="rId924" Type="http://schemas.openxmlformats.org/officeDocument/2006/relationships/hyperlink" Target="https://www.pro-football-reference.com/teams/cin/2019.htm" TargetMode="External"/><Relationship Id="rId966" Type="http://schemas.openxmlformats.org/officeDocument/2006/relationships/hyperlink" Target="https://www.pro-football-reference.com/teams/gnb/2019.htm" TargetMode="External"/><Relationship Id="rId11" Type="http://schemas.openxmlformats.org/officeDocument/2006/relationships/hyperlink" Target="https://www.pro-football-reference.com/players/H/HopkDe00.htm" TargetMode="External"/><Relationship Id="rId53" Type="http://schemas.openxmlformats.org/officeDocument/2006/relationships/hyperlink" Target="https://www.pro-football-reference.com/players/E/EvanMi00.htm" TargetMode="External"/><Relationship Id="rId149" Type="http://schemas.openxmlformats.org/officeDocument/2006/relationships/hyperlink" Target="https://www.pro-football-reference.com/players/T/TyexWi00.htm" TargetMode="External"/><Relationship Id="rId314" Type="http://schemas.openxmlformats.org/officeDocument/2006/relationships/hyperlink" Target="https://www.pro-football-reference.com/teams/gnb/2016.htm" TargetMode="External"/><Relationship Id="rId356" Type="http://schemas.openxmlformats.org/officeDocument/2006/relationships/hyperlink" Target="https://www.pro-football-reference.com/players/C/CruzVi00.htm" TargetMode="External"/><Relationship Id="rId398" Type="http://schemas.openxmlformats.org/officeDocument/2006/relationships/hyperlink" Target="https://www.pro-football-reference.com/players/H/HopkDe00.htm" TargetMode="External"/><Relationship Id="rId521" Type="http://schemas.openxmlformats.org/officeDocument/2006/relationships/hyperlink" Target="https://www.pro-football-reference.com/players/G/GollKe00.htm" TargetMode="External"/><Relationship Id="rId563" Type="http://schemas.openxmlformats.org/officeDocument/2006/relationships/hyperlink" Target="https://www.pro-football-reference.com/teams/atl/2017.htm" TargetMode="External"/><Relationship Id="rId619" Type="http://schemas.openxmlformats.org/officeDocument/2006/relationships/hyperlink" Target="https://www.pro-football-reference.com/teams/sdg/2018.htm" TargetMode="External"/><Relationship Id="rId770" Type="http://schemas.openxmlformats.org/officeDocument/2006/relationships/hyperlink" Target="https://www.pro-football-reference.com/players/C/CobbRa00.htm" TargetMode="External"/><Relationship Id="rId95" Type="http://schemas.openxmlformats.org/officeDocument/2006/relationships/hyperlink" Target="https://www.pro-football-reference.com/players/S/SproDa00.htm" TargetMode="External"/><Relationship Id="rId160" Type="http://schemas.openxmlformats.org/officeDocument/2006/relationships/hyperlink" Target="https://www.pro-football-reference.com/teams/cin/2015.htm" TargetMode="External"/><Relationship Id="rId216" Type="http://schemas.openxmlformats.org/officeDocument/2006/relationships/hyperlink" Target="https://www.pro-football-reference.com/teams/nor/2016.htm" TargetMode="External"/><Relationship Id="rId423" Type="http://schemas.openxmlformats.org/officeDocument/2006/relationships/hyperlink" Target="https://www.pro-football-reference.com/teams/sea/2017.htm" TargetMode="External"/><Relationship Id="rId826" Type="http://schemas.openxmlformats.org/officeDocument/2006/relationships/hyperlink" Target="https://www.pro-football-reference.com/players/M/MoorD.00.htm" TargetMode="External"/><Relationship Id="rId868" Type="http://schemas.openxmlformats.org/officeDocument/2006/relationships/hyperlink" Target="https://www.pro-football-reference.com/teams/crd/2019.htm" TargetMode="External"/><Relationship Id="rId258" Type="http://schemas.openxmlformats.org/officeDocument/2006/relationships/hyperlink" Target="https://www.pro-football-reference.com/teams/min/2016.htm" TargetMode="External"/><Relationship Id="rId465" Type="http://schemas.openxmlformats.org/officeDocument/2006/relationships/hyperlink" Target="https://www.pro-football-reference.com/teams/ram/2017.htm" TargetMode="External"/><Relationship Id="rId630" Type="http://schemas.openxmlformats.org/officeDocument/2006/relationships/hyperlink" Target="https://www.pro-football-reference.com/players/C/CoopAm00.htm" TargetMode="External"/><Relationship Id="rId672" Type="http://schemas.openxmlformats.org/officeDocument/2006/relationships/hyperlink" Target="https://www.pro-football-reference.com/players/R/RobiAl02.htm" TargetMode="External"/><Relationship Id="rId728" Type="http://schemas.openxmlformats.org/officeDocument/2006/relationships/hyperlink" Target="https://www.pro-football-reference.com/players/S/SneaWi00.htm" TargetMode="External"/><Relationship Id="rId935" Type="http://schemas.openxmlformats.org/officeDocument/2006/relationships/hyperlink" Target="https://www.pro-football-reference.com/teams/gnb/2019.htm" TargetMode="External"/><Relationship Id="rId22" Type="http://schemas.openxmlformats.org/officeDocument/2006/relationships/hyperlink" Target="https://www.pro-football-reference.com/teams/crd/2015.htm" TargetMode="External"/><Relationship Id="rId64" Type="http://schemas.openxmlformats.org/officeDocument/2006/relationships/hyperlink" Target="https://www.pro-football-reference.com/teams/crd/2015.htm" TargetMode="External"/><Relationship Id="rId118" Type="http://schemas.openxmlformats.org/officeDocument/2006/relationships/hyperlink" Target="https://www.pro-football-reference.com/teams/clt/2015.htm" TargetMode="External"/><Relationship Id="rId325" Type="http://schemas.openxmlformats.org/officeDocument/2006/relationships/hyperlink" Target="https://www.pro-football-reference.com/teams/tam/2016.htm" TargetMode="External"/><Relationship Id="rId367" Type="http://schemas.openxmlformats.org/officeDocument/2006/relationships/hyperlink" Target="https://www.pro-football-reference.com/teams/cle/2016.htm" TargetMode="External"/><Relationship Id="rId532" Type="http://schemas.openxmlformats.org/officeDocument/2006/relationships/hyperlink" Target="https://www.pro-football-reference.com/players/H/HurnAl01.htm" TargetMode="External"/><Relationship Id="rId574" Type="http://schemas.openxmlformats.org/officeDocument/2006/relationships/hyperlink" Target="https://www.pro-football-reference.com/players/C/ColeCo00.htm" TargetMode="External"/><Relationship Id="rId977" Type="http://schemas.openxmlformats.org/officeDocument/2006/relationships/hyperlink" Target="https://www.pro-football-reference.com/players/H/HarmKe00.htm" TargetMode="External"/><Relationship Id="rId171" Type="http://schemas.openxmlformats.org/officeDocument/2006/relationships/hyperlink" Target="https://www.pro-football-reference.com/players/M/MoorLa00.htm" TargetMode="External"/><Relationship Id="rId227" Type="http://schemas.openxmlformats.org/officeDocument/2006/relationships/hyperlink" Target="https://www.pro-football-reference.com/players/P/PoweBi00.htm" TargetMode="External"/><Relationship Id="rId781" Type="http://schemas.openxmlformats.org/officeDocument/2006/relationships/hyperlink" Target="https://www.pro-football-reference.com/players/B/BenjKe00.htm" TargetMode="External"/><Relationship Id="rId837" Type="http://schemas.openxmlformats.org/officeDocument/2006/relationships/hyperlink" Target="https://www.pro-football-reference.com/teams/sfo/2019.htm" TargetMode="External"/><Relationship Id="rId879" Type="http://schemas.openxmlformats.org/officeDocument/2006/relationships/hyperlink" Target="https://www.pro-football-reference.com/players/H/HardMe00.htm" TargetMode="External"/><Relationship Id="rId269" Type="http://schemas.openxmlformats.org/officeDocument/2006/relationships/hyperlink" Target="https://www.pro-football-reference.com/players/S/SneaWi00.htm" TargetMode="External"/><Relationship Id="rId434" Type="http://schemas.openxmlformats.org/officeDocument/2006/relationships/hyperlink" Target="https://www.pro-football-reference.com/players/T/TateGo00.htm" TargetMode="External"/><Relationship Id="rId476" Type="http://schemas.openxmlformats.org/officeDocument/2006/relationships/hyperlink" Target="https://www.pro-football-reference.com/players/W/WillTy00.htm" TargetMode="External"/><Relationship Id="rId641" Type="http://schemas.openxmlformats.org/officeDocument/2006/relationships/hyperlink" Target="https://www.pro-football-reference.com/players/G/GodwCh00.htm" TargetMode="External"/><Relationship Id="rId683" Type="http://schemas.openxmlformats.org/officeDocument/2006/relationships/hyperlink" Target="https://www.pro-football-reference.com/teams/ram/2018.htm" TargetMode="External"/><Relationship Id="rId739" Type="http://schemas.openxmlformats.org/officeDocument/2006/relationships/hyperlink" Target="https://www.pro-football-reference.com/teams/was/2018.htm" TargetMode="External"/><Relationship Id="rId890" Type="http://schemas.openxmlformats.org/officeDocument/2006/relationships/hyperlink" Target="https://www.pro-football-reference.com/teams/htx/2019.htm" TargetMode="External"/><Relationship Id="rId904" Type="http://schemas.openxmlformats.org/officeDocument/2006/relationships/hyperlink" Target="https://www.pro-football-reference.com/teams/phi/2019.htm" TargetMode="External"/><Relationship Id="rId33" Type="http://schemas.openxmlformats.org/officeDocument/2006/relationships/hyperlink" Target="https://www.pro-football-reference.com/players/M/MaclJe00.htm" TargetMode="External"/><Relationship Id="rId129" Type="http://schemas.openxmlformats.org/officeDocument/2006/relationships/hyperlink" Target="https://www.pro-football-reference.com/players/F/FloyMa00.htm" TargetMode="External"/><Relationship Id="rId280" Type="http://schemas.openxmlformats.org/officeDocument/2006/relationships/hyperlink" Target="https://www.pro-football-reference.com/teams/dal/2016.htm" TargetMode="External"/><Relationship Id="rId336" Type="http://schemas.openxmlformats.org/officeDocument/2006/relationships/hyperlink" Target="https://www.pro-football-reference.com/players/M/MoncDo00.htm" TargetMode="External"/><Relationship Id="rId501" Type="http://schemas.openxmlformats.org/officeDocument/2006/relationships/hyperlink" Target="https://www.pro-football-reference.com/players/L/LockTy00.htm" TargetMode="External"/><Relationship Id="rId543" Type="http://schemas.openxmlformats.org/officeDocument/2006/relationships/hyperlink" Target="https://www.pro-football-reference.com/teams/phi/2017.htm" TargetMode="External"/><Relationship Id="rId946" Type="http://schemas.openxmlformats.org/officeDocument/2006/relationships/hyperlink" Target="https://www.pro-football-reference.com/players/S/SmitTr03.htm" TargetMode="External"/><Relationship Id="rId75" Type="http://schemas.openxmlformats.org/officeDocument/2006/relationships/hyperlink" Target="https://www.pro-football-reference.com/players/J/JoneMa02.htm" TargetMode="External"/><Relationship Id="rId140" Type="http://schemas.openxmlformats.org/officeDocument/2006/relationships/hyperlink" Target="https://www.pro-football-reference.com/teams/sdg/2015.htm" TargetMode="External"/><Relationship Id="rId182" Type="http://schemas.openxmlformats.org/officeDocument/2006/relationships/hyperlink" Target="https://www.pro-football-reference.com/players/H/HuffJo00.htm" TargetMode="External"/><Relationship Id="rId378" Type="http://schemas.openxmlformats.org/officeDocument/2006/relationships/hyperlink" Target="https://www.pro-football-reference.com/players/G/GreeDo00.htm" TargetMode="External"/><Relationship Id="rId403" Type="http://schemas.openxmlformats.org/officeDocument/2006/relationships/hyperlink" Target="https://www.pro-football-reference.com/teams/sdg/2017.htm" TargetMode="External"/><Relationship Id="rId585" Type="http://schemas.openxmlformats.org/officeDocument/2006/relationships/hyperlink" Target="https://www.pro-football-reference.com/teams/cle/2017.htm" TargetMode="External"/><Relationship Id="rId750" Type="http://schemas.openxmlformats.org/officeDocument/2006/relationships/hyperlink" Target="https://www.pro-football-reference.com/players/C/ConlCh00.htm" TargetMode="External"/><Relationship Id="rId792" Type="http://schemas.openxmlformats.org/officeDocument/2006/relationships/hyperlink" Target="https://www.pro-football-reference.com/players/K/KuppCo00.htm" TargetMode="External"/><Relationship Id="rId806" Type="http://schemas.openxmlformats.org/officeDocument/2006/relationships/hyperlink" Target="https://www.pro-football-reference.com/players/A/AlleKe00.htm" TargetMode="External"/><Relationship Id="rId848" Type="http://schemas.openxmlformats.org/officeDocument/2006/relationships/hyperlink" Target="https://www.pro-football-reference.com/players/S/SandEm00.htm" TargetMode="External"/><Relationship Id="rId6" Type="http://schemas.openxmlformats.org/officeDocument/2006/relationships/hyperlink" Target="https://www.pro-football-reference.com/teams/nyj/2015.htm" TargetMode="External"/><Relationship Id="rId238" Type="http://schemas.openxmlformats.org/officeDocument/2006/relationships/hyperlink" Target="https://www.pro-football-reference.com/teams/den/2016.htm" TargetMode="External"/><Relationship Id="rId445" Type="http://schemas.openxmlformats.org/officeDocument/2006/relationships/hyperlink" Target="https://www.pro-football-reference.com/teams/clt/2017.htm" TargetMode="External"/><Relationship Id="rId487" Type="http://schemas.openxmlformats.org/officeDocument/2006/relationships/hyperlink" Target="https://www.pro-football-reference.com/teams/tam/2017.htm" TargetMode="External"/><Relationship Id="rId610" Type="http://schemas.openxmlformats.org/officeDocument/2006/relationships/hyperlink" Target="https://www.pro-football-reference.com/players/S/SmitJu00.htm" TargetMode="External"/><Relationship Id="rId652" Type="http://schemas.openxmlformats.org/officeDocument/2006/relationships/hyperlink" Target="https://www.pro-football-reference.com/teams/atl/2018.htm" TargetMode="External"/><Relationship Id="rId694" Type="http://schemas.openxmlformats.org/officeDocument/2006/relationships/hyperlink" Target="https://www.pro-football-reference.com/players/G/GabrTa00.htm" TargetMode="External"/><Relationship Id="rId708" Type="http://schemas.openxmlformats.org/officeDocument/2006/relationships/hyperlink" Target="https://www.pro-football-reference.com/players/F/FuncDe00.htm" TargetMode="External"/><Relationship Id="rId915" Type="http://schemas.openxmlformats.org/officeDocument/2006/relationships/hyperlink" Target="https://www.pro-football-reference.com/players/S/SmitJu00.htm" TargetMode="External"/><Relationship Id="rId291" Type="http://schemas.openxmlformats.org/officeDocument/2006/relationships/hyperlink" Target="https://www.pro-football-reference.com/players/B/BoldAn00.htm" TargetMode="External"/><Relationship Id="rId305" Type="http://schemas.openxmlformats.org/officeDocument/2006/relationships/hyperlink" Target="https://www.pro-football-reference.com/players/J/JeffAl00.htm" TargetMode="External"/><Relationship Id="rId347" Type="http://schemas.openxmlformats.org/officeDocument/2006/relationships/hyperlink" Target="https://www.pro-football-reference.com/teams/buf/2016.htm" TargetMode="External"/><Relationship Id="rId512" Type="http://schemas.openxmlformats.org/officeDocument/2006/relationships/hyperlink" Target="https://www.pro-football-reference.com/teams/mia/2017.htm" TargetMode="External"/><Relationship Id="rId957" Type="http://schemas.openxmlformats.org/officeDocument/2006/relationships/hyperlink" Target="https://www.pro-football-reference.com/teams/min/2019.htm" TargetMode="External"/><Relationship Id="rId44" Type="http://schemas.openxmlformats.org/officeDocument/2006/relationships/hyperlink" Target="https://www.pro-football-reference.com/teams/clt/2015.htm" TargetMode="External"/><Relationship Id="rId86" Type="http://schemas.openxmlformats.org/officeDocument/2006/relationships/hyperlink" Target="https://www.pro-football-reference.com/teams/sea/2015.htm" TargetMode="External"/><Relationship Id="rId151" Type="http://schemas.openxmlformats.org/officeDocument/2006/relationships/hyperlink" Target="https://www.pro-football-reference.com/players/M/McClDe00.htm" TargetMode="External"/><Relationship Id="rId389" Type="http://schemas.openxmlformats.org/officeDocument/2006/relationships/hyperlink" Target="https://www.pro-football-reference.com/teams/tam/2016.htm" TargetMode="External"/><Relationship Id="rId554" Type="http://schemas.openxmlformats.org/officeDocument/2006/relationships/hyperlink" Target="https://www.pro-football-reference.com/players/C/ColeBr00.htm" TargetMode="External"/><Relationship Id="rId596" Type="http://schemas.openxmlformats.org/officeDocument/2006/relationships/hyperlink" Target="https://www.pro-football-reference.com/players/B/BrowAn04.htm" TargetMode="External"/><Relationship Id="rId761" Type="http://schemas.openxmlformats.org/officeDocument/2006/relationships/hyperlink" Target="https://www.pro-football-reference.com/teams/jax/2018.htm" TargetMode="External"/><Relationship Id="rId817" Type="http://schemas.openxmlformats.org/officeDocument/2006/relationships/hyperlink" Target="https://www.pro-football-reference.com/teams/jax/2019.htm" TargetMode="External"/><Relationship Id="rId859" Type="http://schemas.openxmlformats.org/officeDocument/2006/relationships/hyperlink" Target="https://www.pro-football-reference.com/players/A/AndeRo04.htm" TargetMode="External"/><Relationship Id="rId193" Type="http://schemas.openxmlformats.org/officeDocument/2006/relationships/hyperlink" Target="https://www.pro-football-reference.com/teams/min/2015.htm" TargetMode="External"/><Relationship Id="rId207" Type="http://schemas.openxmlformats.org/officeDocument/2006/relationships/hyperlink" Target="https://www.pro-football-reference.com/players/H/HiltT.00.htm" TargetMode="External"/><Relationship Id="rId249" Type="http://schemas.openxmlformats.org/officeDocument/2006/relationships/hyperlink" Target="https://www.pro-football-reference.com/players/W/WallMi00.htm" TargetMode="External"/><Relationship Id="rId414" Type="http://schemas.openxmlformats.org/officeDocument/2006/relationships/hyperlink" Target="https://www.pro-football-reference.com/players/F/FitzLa00.htm" TargetMode="External"/><Relationship Id="rId456" Type="http://schemas.openxmlformats.org/officeDocument/2006/relationships/hyperlink" Target="https://www.pro-football-reference.com/players/K/KearJe01.htm" TargetMode="External"/><Relationship Id="rId498" Type="http://schemas.openxmlformats.org/officeDocument/2006/relationships/hyperlink" Target="https://www.pro-football-reference.com/teams/pit/2017.htm" TargetMode="External"/><Relationship Id="rId621" Type="http://schemas.openxmlformats.org/officeDocument/2006/relationships/hyperlink" Target="https://www.pro-football-reference.com/teams/ram/2018.htm" TargetMode="External"/><Relationship Id="rId663" Type="http://schemas.openxmlformats.org/officeDocument/2006/relationships/hyperlink" Target="https://www.pro-football-reference.com/teams/nyj/2018.htm" TargetMode="External"/><Relationship Id="rId870" Type="http://schemas.openxmlformats.org/officeDocument/2006/relationships/hyperlink" Target="https://www.pro-football-reference.com/teams/tam/2019.htm" TargetMode="External"/><Relationship Id="rId13" Type="http://schemas.openxmlformats.org/officeDocument/2006/relationships/hyperlink" Target="https://www.pro-football-reference.com/players/B/BaldDo00.htm" TargetMode="External"/><Relationship Id="rId109" Type="http://schemas.openxmlformats.org/officeDocument/2006/relationships/hyperlink" Target="https://www.pro-football-reference.com/players/G/GreeDo00.htm" TargetMode="External"/><Relationship Id="rId260" Type="http://schemas.openxmlformats.org/officeDocument/2006/relationships/hyperlink" Target="https://www.pro-football-reference.com/teams/was/2016.htm" TargetMode="External"/><Relationship Id="rId316" Type="http://schemas.openxmlformats.org/officeDocument/2006/relationships/hyperlink" Target="https://www.pro-football-reference.com/teams/sdg/2016.htm" TargetMode="External"/><Relationship Id="rId523" Type="http://schemas.openxmlformats.org/officeDocument/2006/relationships/hyperlink" Target="https://www.pro-football-reference.com/players/T/ThomDe04.htm" TargetMode="External"/><Relationship Id="rId719" Type="http://schemas.openxmlformats.org/officeDocument/2006/relationships/hyperlink" Target="https://www.pro-football-reference.com/teams/htx/2018.htm" TargetMode="External"/><Relationship Id="rId926" Type="http://schemas.openxmlformats.org/officeDocument/2006/relationships/hyperlink" Target="https://www.pro-football-reference.com/players/S/SneaWi00.htm" TargetMode="External"/><Relationship Id="rId968" Type="http://schemas.openxmlformats.org/officeDocument/2006/relationships/hyperlink" Target="https://www.pro-football-reference.com/teams/ram/2019.htm" TargetMode="External"/><Relationship Id="rId55" Type="http://schemas.openxmlformats.org/officeDocument/2006/relationships/hyperlink" Target="https://www.pro-football-reference.com/players/B/BenjTr00.htm" TargetMode="External"/><Relationship Id="rId97" Type="http://schemas.openxmlformats.org/officeDocument/2006/relationships/hyperlink" Target="https://www.pro-football-reference.com/players/S/SmitTo02.htm" TargetMode="External"/><Relationship Id="rId120" Type="http://schemas.openxmlformats.org/officeDocument/2006/relationships/hyperlink" Target="https://www.pro-football-reference.com/teams/was/2015.htm" TargetMode="External"/><Relationship Id="rId358" Type="http://schemas.openxmlformats.org/officeDocument/2006/relationships/hyperlink" Target="https://www.pro-football-reference.com/players/F/FuncDe00.htm" TargetMode="External"/><Relationship Id="rId565" Type="http://schemas.openxmlformats.org/officeDocument/2006/relationships/hyperlink" Target="https://www.pro-football-reference.com/teams/det/2017.htm" TargetMode="External"/><Relationship Id="rId730" Type="http://schemas.openxmlformats.org/officeDocument/2006/relationships/hyperlink" Target="https://www.pro-football-reference.com/players/H/HogaCh00.htm" TargetMode="External"/><Relationship Id="rId772" Type="http://schemas.openxmlformats.org/officeDocument/2006/relationships/hyperlink" Target="https://www.pro-football-reference.com/players/I/InmaDo00.htm" TargetMode="External"/><Relationship Id="rId828" Type="http://schemas.openxmlformats.org/officeDocument/2006/relationships/hyperlink" Target="https://www.pro-football-reference.com/players/W/WoodRo02.htm" TargetMode="External"/><Relationship Id="rId162" Type="http://schemas.openxmlformats.org/officeDocument/2006/relationships/hyperlink" Target="https://www.pro-football-reference.com/teams/gnb/2015.htm" TargetMode="External"/><Relationship Id="rId218" Type="http://schemas.openxmlformats.org/officeDocument/2006/relationships/hyperlink" Target="https://www.pro-football-reference.com/teams/sea/2016.htm" TargetMode="External"/><Relationship Id="rId425" Type="http://schemas.openxmlformats.org/officeDocument/2006/relationships/hyperlink" Target="https://www.pro-football-reference.com/teams/mia/2017.htm" TargetMode="External"/><Relationship Id="rId467" Type="http://schemas.openxmlformats.org/officeDocument/2006/relationships/hyperlink" Target="https://www.pro-football-reference.com/teams/ram/2017.htm" TargetMode="External"/><Relationship Id="rId632" Type="http://schemas.openxmlformats.org/officeDocument/2006/relationships/hyperlink" Target="https://www.pro-football-reference.com/teams/det/2018.htm" TargetMode="External"/><Relationship Id="rId271" Type="http://schemas.openxmlformats.org/officeDocument/2006/relationships/hyperlink" Target="https://www.pro-football-reference.com/players/H/HopkDe00.htm" TargetMode="External"/><Relationship Id="rId674" Type="http://schemas.openxmlformats.org/officeDocument/2006/relationships/hyperlink" Target="https://www.pro-football-reference.com/players/S/SamuCu00.htm" TargetMode="External"/><Relationship Id="rId881" Type="http://schemas.openxmlformats.org/officeDocument/2006/relationships/hyperlink" Target="https://www.pro-football-reference.com/players/P/PascZa00.htm" TargetMode="External"/><Relationship Id="rId937" Type="http://schemas.openxmlformats.org/officeDocument/2006/relationships/hyperlink" Target="https://www.pro-football-reference.com/teams/oti/2019.htm" TargetMode="External"/><Relationship Id="rId979" Type="http://schemas.openxmlformats.org/officeDocument/2006/relationships/hyperlink" Target="https://www.pro-football-reference.com/players/R/RichPa01.htm" TargetMode="External"/><Relationship Id="rId24" Type="http://schemas.openxmlformats.org/officeDocument/2006/relationships/hyperlink" Target="https://www.pro-football-reference.com/teams/nor/2015.htm" TargetMode="External"/><Relationship Id="rId66" Type="http://schemas.openxmlformats.org/officeDocument/2006/relationships/hyperlink" Target="https://www.pro-football-reference.com/teams/det/2015.htm" TargetMode="External"/><Relationship Id="rId131" Type="http://schemas.openxmlformats.org/officeDocument/2006/relationships/hyperlink" Target="https://www.pro-football-reference.com/players/W/WoodRo02.htm" TargetMode="External"/><Relationship Id="rId327" Type="http://schemas.openxmlformats.org/officeDocument/2006/relationships/hyperlink" Target="https://www.pro-football-reference.com/teams/pit/2016.htm" TargetMode="External"/><Relationship Id="rId369" Type="http://schemas.openxmlformats.org/officeDocument/2006/relationships/hyperlink" Target="https://www.pro-football-reference.com/teams/pit/2016.htm" TargetMode="External"/><Relationship Id="rId534" Type="http://schemas.openxmlformats.org/officeDocument/2006/relationships/hyperlink" Target="https://www.pro-football-reference.com/players/G/GodwCh00.htm" TargetMode="External"/><Relationship Id="rId576" Type="http://schemas.openxmlformats.org/officeDocument/2006/relationships/hyperlink" Target="https://www.pro-football-reference.com/players/L/LatiCo00.htm" TargetMode="External"/><Relationship Id="rId741" Type="http://schemas.openxmlformats.org/officeDocument/2006/relationships/hyperlink" Target="https://www.pro-football-reference.com/teams/dal/2018.htm" TargetMode="External"/><Relationship Id="rId783" Type="http://schemas.openxmlformats.org/officeDocument/2006/relationships/hyperlink" Target="https://www.pro-football-reference.com/teams/nyj/2018.htm" TargetMode="External"/><Relationship Id="rId839" Type="http://schemas.openxmlformats.org/officeDocument/2006/relationships/hyperlink" Target="https://www.pro-football-reference.com/teams/det/2019.htm" TargetMode="External"/><Relationship Id="rId173" Type="http://schemas.openxmlformats.org/officeDocument/2006/relationships/hyperlink" Target="https://www.pro-football-reference.com/players/L/LaFeBr00.htm" TargetMode="External"/><Relationship Id="rId229" Type="http://schemas.openxmlformats.org/officeDocument/2006/relationships/hyperlink" Target="https://www.pro-football-reference.com/players/P/PryoTe00.htm" TargetMode="External"/><Relationship Id="rId380" Type="http://schemas.openxmlformats.org/officeDocument/2006/relationships/hyperlink" Target="https://www.pro-football-reference.com/players/W/WilsAl02.htm" TargetMode="External"/><Relationship Id="rId436" Type="http://schemas.openxmlformats.org/officeDocument/2006/relationships/hyperlink" Target="https://www.pro-football-reference.com/players/E/EvanMi00.htm" TargetMode="External"/><Relationship Id="rId601" Type="http://schemas.openxmlformats.org/officeDocument/2006/relationships/hyperlink" Target="https://www.pro-football-reference.com/teams/gnb/2018.htm" TargetMode="External"/><Relationship Id="rId643" Type="http://schemas.openxmlformats.org/officeDocument/2006/relationships/hyperlink" Target="https://www.pro-football-reference.com/players/J/JeffAl00.htm" TargetMode="External"/><Relationship Id="rId240" Type="http://schemas.openxmlformats.org/officeDocument/2006/relationships/hyperlink" Target="https://www.pro-football-reference.com/teams/car/2016.htm" TargetMode="External"/><Relationship Id="rId478" Type="http://schemas.openxmlformats.org/officeDocument/2006/relationships/hyperlink" Target="https://www.pro-football-reference.com/players/C/CrowJa00.htm" TargetMode="External"/><Relationship Id="rId685" Type="http://schemas.openxmlformats.org/officeDocument/2006/relationships/hyperlink" Target="https://www.pro-football-reference.com/teams/rai/2018.htm" TargetMode="External"/><Relationship Id="rId850" Type="http://schemas.openxmlformats.org/officeDocument/2006/relationships/hyperlink" Target="https://www.pro-football-reference.com/teams/nyg/2019.htm" TargetMode="External"/><Relationship Id="rId892" Type="http://schemas.openxmlformats.org/officeDocument/2006/relationships/hyperlink" Target="https://www.pro-football-reference.com/teams/rai/2019.htm" TargetMode="External"/><Relationship Id="rId906" Type="http://schemas.openxmlformats.org/officeDocument/2006/relationships/hyperlink" Target="https://www.pro-football-reference.com/teams/ram/2019.htm" TargetMode="External"/><Relationship Id="rId948" Type="http://schemas.openxmlformats.org/officeDocument/2006/relationships/hyperlink" Target="https://www.pro-football-reference.com/players/H/HurnAl01.htm" TargetMode="External"/><Relationship Id="rId35" Type="http://schemas.openxmlformats.org/officeDocument/2006/relationships/hyperlink" Target="https://www.pro-football-reference.com/players/S/SandEm00.htm" TargetMode="External"/><Relationship Id="rId77" Type="http://schemas.openxmlformats.org/officeDocument/2006/relationships/hyperlink" Target="https://www.pro-football-reference.com/players/M/MoncDo00.htm" TargetMode="External"/><Relationship Id="rId100" Type="http://schemas.openxmlformats.org/officeDocument/2006/relationships/hyperlink" Target="https://www.pro-football-reference.com/teams/mia/2015.htm" TargetMode="External"/><Relationship Id="rId282" Type="http://schemas.openxmlformats.org/officeDocument/2006/relationships/hyperlink" Target="https://www.pro-football-reference.com/teams/chi/2016.htm" TargetMode="External"/><Relationship Id="rId338" Type="http://schemas.openxmlformats.org/officeDocument/2006/relationships/hyperlink" Target="https://www.pro-football-reference.com/players/B/BoydTy00.htm" TargetMode="External"/><Relationship Id="rId503" Type="http://schemas.openxmlformats.org/officeDocument/2006/relationships/hyperlink" Target="https://www.pro-football-reference.com/players/A/AmenDa00.htm" TargetMode="External"/><Relationship Id="rId545" Type="http://schemas.openxmlformats.org/officeDocument/2006/relationships/hyperlink" Target="https://www.pro-football-reference.com/teams/nyg/2017.htm" TargetMode="External"/><Relationship Id="rId587" Type="http://schemas.openxmlformats.org/officeDocument/2006/relationships/hyperlink" Target="https://www.pro-football-reference.com/teams/atl/2017.htm" TargetMode="External"/><Relationship Id="rId710" Type="http://schemas.openxmlformats.org/officeDocument/2006/relationships/hyperlink" Target="https://www.pro-football-reference.com/players/P/PettDa00.htm" TargetMode="External"/><Relationship Id="rId752" Type="http://schemas.openxmlformats.org/officeDocument/2006/relationships/hyperlink" Target="https://www.pro-football-reference.com/players/W/WrigJa02.htm" TargetMode="External"/><Relationship Id="rId808" Type="http://schemas.openxmlformats.org/officeDocument/2006/relationships/hyperlink" Target="https://www.pro-football-reference.com/players/R/RobiAl02.htm" TargetMode="External"/><Relationship Id="rId8" Type="http://schemas.openxmlformats.org/officeDocument/2006/relationships/hyperlink" Target="https://www.pro-football-reference.com/teams/jax/2015.htm" TargetMode="External"/><Relationship Id="rId142" Type="http://schemas.openxmlformats.org/officeDocument/2006/relationships/hyperlink" Target="https://www.pro-football-reference.com/teams/htx/2015.htm" TargetMode="External"/><Relationship Id="rId184" Type="http://schemas.openxmlformats.org/officeDocument/2006/relationships/hyperlink" Target="https://www.pro-football-reference.com/players/R/RobiDe00.htm" TargetMode="External"/><Relationship Id="rId391" Type="http://schemas.openxmlformats.org/officeDocument/2006/relationships/hyperlink" Target="https://www.pro-football-reference.com/teams/nor/2016.htm" TargetMode="External"/><Relationship Id="rId405" Type="http://schemas.openxmlformats.org/officeDocument/2006/relationships/hyperlink" Target="https://www.pro-football-reference.com/teams/kan/2017.htm" TargetMode="External"/><Relationship Id="rId447" Type="http://schemas.openxmlformats.org/officeDocument/2006/relationships/hyperlink" Target="https://www.pro-football-reference.com/teams/dal/2017.htm" TargetMode="External"/><Relationship Id="rId612" Type="http://schemas.openxmlformats.org/officeDocument/2006/relationships/hyperlink" Target="https://www.pro-football-reference.com/players/W/WoodRo02.htm" TargetMode="External"/><Relationship Id="rId794" Type="http://schemas.openxmlformats.org/officeDocument/2006/relationships/hyperlink" Target="https://www.pro-football-reference.com/players/J/JoneJu02.htm" TargetMode="External"/><Relationship Id="rId251" Type="http://schemas.openxmlformats.org/officeDocument/2006/relationships/hyperlink" Target="https://www.pro-football-reference.com/players/B/BritKe00.htm" TargetMode="External"/><Relationship Id="rId489" Type="http://schemas.openxmlformats.org/officeDocument/2006/relationships/hyperlink" Target="https://www.pro-football-reference.com/players/S/ShepSt00.htm" TargetMode="External"/><Relationship Id="rId654" Type="http://schemas.openxmlformats.org/officeDocument/2006/relationships/hyperlink" Target="https://www.pro-football-reference.com/teams/jax/2018.htm" TargetMode="External"/><Relationship Id="rId696" Type="http://schemas.openxmlformats.org/officeDocument/2006/relationships/hyperlink" Target="https://www.pro-football-reference.com/players/B/BeasCo00.htm" TargetMode="External"/><Relationship Id="rId861" Type="http://schemas.openxmlformats.org/officeDocument/2006/relationships/hyperlink" Target="https://www.pro-football-reference.com/players/C/ConlCh00.htm" TargetMode="External"/><Relationship Id="rId917" Type="http://schemas.openxmlformats.org/officeDocument/2006/relationships/hyperlink" Target="https://www.pro-football-reference.com/players/R/RobiDe01.htm" TargetMode="External"/><Relationship Id="rId959" Type="http://schemas.openxmlformats.org/officeDocument/2006/relationships/hyperlink" Target="https://www.pro-football-reference.com/players/W/WilsAl02.htm" TargetMode="External"/><Relationship Id="rId46" Type="http://schemas.openxmlformats.org/officeDocument/2006/relationships/hyperlink" Target="https://www.pro-football-reference.com/teams/gnb/2015.htm" TargetMode="External"/><Relationship Id="rId293" Type="http://schemas.openxmlformats.org/officeDocument/2006/relationships/hyperlink" Target="https://www.pro-football-reference.com/players/G/GabrTa00.htm" TargetMode="External"/><Relationship Id="rId307" Type="http://schemas.openxmlformats.org/officeDocument/2006/relationships/hyperlink" Target="https://www.pro-football-reference.com/players/H/HogaCh00.htm" TargetMode="External"/><Relationship Id="rId349" Type="http://schemas.openxmlformats.org/officeDocument/2006/relationships/hyperlink" Target="https://www.pro-football-reference.com/teams/clt/2016.htm" TargetMode="External"/><Relationship Id="rId514" Type="http://schemas.openxmlformats.org/officeDocument/2006/relationships/hyperlink" Target="https://www.pro-football-reference.com/teams/crd/2017.htm" TargetMode="External"/><Relationship Id="rId556" Type="http://schemas.openxmlformats.org/officeDocument/2006/relationships/hyperlink" Target="https://www.pro-football-reference.com/players/G/GarcPi00.htm" TargetMode="External"/><Relationship Id="rId721" Type="http://schemas.openxmlformats.org/officeDocument/2006/relationships/hyperlink" Target="https://www.pro-football-reference.com/teams/sfo/2018.htm" TargetMode="External"/><Relationship Id="rId763" Type="http://schemas.openxmlformats.org/officeDocument/2006/relationships/hyperlink" Target="https://www.pro-football-reference.com/teams/oti/2018.htm" TargetMode="External"/><Relationship Id="rId88" Type="http://schemas.openxmlformats.org/officeDocument/2006/relationships/hyperlink" Target="https://www.pro-football-reference.com/teams/dal/2015.htm" TargetMode="External"/><Relationship Id="rId111" Type="http://schemas.openxmlformats.org/officeDocument/2006/relationships/hyperlink" Target="https://www.pro-football-reference.com/players/B/BeasCo00.htm" TargetMode="External"/><Relationship Id="rId153" Type="http://schemas.openxmlformats.org/officeDocument/2006/relationships/hyperlink" Target="https://www.pro-football-reference.com/players/W/WrigKe01.htm" TargetMode="External"/><Relationship Id="rId195" Type="http://schemas.openxmlformats.org/officeDocument/2006/relationships/hyperlink" Target="https://www.pro-football-reference.com/teams/rai/2015.htm" TargetMode="External"/><Relationship Id="rId209" Type="http://schemas.openxmlformats.org/officeDocument/2006/relationships/hyperlink" Target="https://www.pro-football-reference.com/players/J/JoneJu02.htm" TargetMode="External"/><Relationship Id="rId360" Type="http://schemas.openxmlformats.org/officeDocument/2006/relationships/hyperlink" Target="https://www.pro-football-reference.com/players/P/PattCo00.htm" TargetMode="External"/><Relationship Id="rId416" Type="http://schemas.openxmlformats.org/officeDocument/2006/relationships/hyperlink" Target="https://www.pro-football-reference.com/players/G/GreeA.00.htm" TargetMode="External"/><Relationship Id="rId598" Type="http://schemas.openxmlformats.org/officeDocument/2006/relationships/hyperlink" Target="https://www.pro-football-reference.com/players/H/HopkDe00.htm" TargetMode="External"/><Relationship Id="rId819" Type="http://schemas.openxmlformats.org/officeDocument/2006/relationships/hyperlink" Target="https://www.pro-football-reference.com/teams/den/2019.htm" TargetMode="External"/><Relationship Id="rId970" Type="http://schemas.openxmlformats.org/officeDocument/2006/relationships/hyperlink" Target="https://www.pro-football-reference.com/teams/crd/2019.htm" TargetMode="External"/><Relationship Id="rId220" Type="http://schemas.openxmlformats.org/officeDocument/2006/relationships/hyperlink" Target="https://www.pro-football-reference.com/teams/rai/2016.htm" TargetMode="External"/><Relationship Id="rId458" Type="http://schemas.openxmlformats.org/officeDocument/2006/relationships/hyperlink" Target="https://www.pro-football-reference.com/players/C/CoopAm00.htm" TargetMode="External"/><Relationship Id="rId623" Type="http://schemas.openxmlformats.org/officeDocument/2006/relationships/hyperlink" Target="https://www.pro-football-reference.com/teams/clt/2018.htm" TargetMode="External"/><Relationship Id="rId665" Type="http://schemas.openxmlformats.org/officeDocument/2006/relationships/hyperlink" Target="https://www.pro-football-reference.com/teams/cin/2018.htm" TargetMode="External"/><Relationship Id="rId830" Type="http://schemas.openxmlformats.org/officeDocument/2006/relationships/hyperlink" Target="https://www.pro-football-reference.com/players/R/RidlCa00.htm" TargetMode="External"/><Relationship Id="rId872" Type="http://schemas.openxmlformats.org/officeDocument/2006/relationships/hyperlink" Target="https://www.pro-football-reference.com/teams/rai/2019.htm" TargetMode="External"/><Relationship Id="rId928" Type="http://schemas.openxmlformats.org/officeDocument/2006/relationships/hyperlink" Target="https://www.pro-football-reference.com/players/T/TateAu00.htm" TargetMode="External"/><Relationship Id="rId15" Type="http://schemas.openxmlformats.org/officeDocument/2006/relationships/hyperlink" Target="https://www.pro-football-reference.com/players/G/GreeA.00.htm" TargetMode="External"/><Relationship Id="rId57" Type="http://schemas.openxmlformats.org/officeDocument/2006/relationships/hyperlink" Target="https://www.pro-football-reference.com/players/R/RandRu00.htm" TargetMode="External"/><Relationship Id="rId262" Type="http://schemas.openxmlformats.org/officeDocument/2006/relationships/hyperlink" Target="https://www.pro-football-reference.com/teams/was/2016.htm" TargetMode="External"/><Relationship Id="rId318" Type="http://schemas.openxmlformats.org/officeDocument/2006/relationships/hyperlink" Target="https://www.pro-football-reference.com/teams/sfo/2016.htm" TargetMode="External"/><Relationship Id="rId525" Type="http://schemas.openxmlformats.org/officeDocument/2006/relationships/hyperlink" Target="https://www.pro-football-reference.com/teams/chi/2017.htm" TargetMode="External"/><Relationship Id="rId567" Type="http://schemas.openxmlformats.org/officeDocument/2006/relationships/hyperlink" Target="https://www.pro-football-reference.com/teams/rai/2017.htm" TargetMode="External"/><Relationship Id="rId732" Type="http://schemas.openxmlformats.org/officeDocument/2006/relationships/hyperlink" Target="https://www.pro-football-reference.com/players/R/ReynJo00.htm" TargetMode="External"/><Relationship Id="rId99" Type="http://schemas.openxmlformats.org/officeDocument/2006/relationships/hyperlink" Target="https://www.pro-football-reference.com/players/M/MattRi00.htm" TargetMode="External"/><Relationship Id="rId122" Type="http://schemas.openxmlformats.org/officeDocument/2006/relationships/hyperlink" Target="https://www.pro-football-reference.com/teams/car/2015.htm" TargetMode="External"/><Relationship Id="rId164" Type="http://schemas.openxmlformats.org/officeDocument/2006/relationships/hyperlink" Target="https://www.pro-football-reference.com/teams/dal/2015.htm" TargetMode="External"/><Relationship Id="rId371" Type="http://schemas.openxmlformats.org/officeDocument/2006/relationships/hyperlink" Target="https://www.pro-football-reference.com/teams/sea/2016.htm" TargetMode="External"/><Relationship Id="rId774" Type="http://schemas.openxmlformats.org/officeDocument/2006/relationships/hyperlink" Target="https://www.pro-football-reference.com/players/B/BrowJa03.htm" TargetMode="External"/><Relationship Id="rId981" Type="http://schemas.openxmlformats.org/officeDocument/2006/relationships/hyperlink" Target="https://www.pro-football-reference.com/players/H/HamiDa01.htm" TargetMode="External"/><Relationship Id="rId427" Type="http://schemas.openxmlformats.org/officeDocument/2006/relationships/hyperlink" Target="https://www.pro-football-reference.com/teams/pit/2017.htm" TargetMode="External"/><Relationship Id="rId469" Type="http://schemas.openxmlformats.org/officeDocument/2006/relationships/hyperlink" Target="https://www.pro-football-reference.com/teams/sea/2017.htm" TargetMode="External"/><Relationship Id="rId634" Type="http://schemas.openxmlformats.org/officeDocument/2006/relationships/hyperlink" Target="https://www.pro-football-reference.com/teams/sdg/2018.htm" TargetMode="External"/><Relationship Id="rId676" Type="http://schemas.openxmlformats.org/officeDocument/2006/relationships/hyperlink" Target="https://www.pro-football-reference.com/players/G/GordJo02.htm" TargetMode="External"/><Relationship Id="rId841" Type="http://schemas.openxmlformats.org/officeDocument/2006/relationships/hyperlink" Target="https://www.pro-football-reference.com/teams/kan/2019.htm" TargetMode="External"/><Relationship Id="rId883" Type="http://schemas.openxmlformats.org/officeDocument/2006/relationships/hyperlink" Target="https://www.pro-football-reference.com/players/W/WestDe00.htm" TargetMode="External"/><Relationship Id="rId26" Type="http://schemas.openxmlformats.org/officeDocument/2006/relationships/hyperlink" Target="https://www.pro-football-reference.com/teams/den/2015.htm" TargetMode="External"/><Relationship Id="rId231" Type="http://schemas.openxmlformats.org/officeDocument/2006/relationships/hyperlink" Target="https://www.pro-football-reference.com/players/H/HillTy00.htm" TargetMode="External"/><Relationship Id="rId273" Type="http://schemas.openxmlformats.org/officeDocument/2006/relationships/hyperlink" Target="https://www.pro-football-reference.com/players/S/ShepSt00.htm" TargetMode="External"/><Relationship Id="rId329" Type="http://schemas.openxmlformats.org/officeDocument/2006/relationships/hyperlink" Target="https://www.pro-football-reference.com/teams/htx/2016.htm" TargetMode="External"/><Relationship Id="rId480" Type="http://schemas.openxmlformats.org/officeDocument/2006/relationships/hyperlink" Target="https://www.pro-football-reference.com/players/C/CobbRa00.htm" TargetMode="External"/><Relationship Id="rId536" Type="http://schemas.openxmlformats.org/officeDocument/2006/relationships/hyperlink" Target="https://www.pro-football-reference.com/players/W/WillTe01.htm" TargetMode="External"/><Relationship Id="rId701" Type="http://schemas.openxmlformats.org/officeDocument/2006/relationships/hyperlink" Target="https://www.pro-football-reference.com/teams/det/2018.htm" TargetMode="External"/><Relationship Id="rId939" Type="http://schemas.openxmlformats.org/officeDocument/2006/relationships/hyperlink" Target="https://www.pro-football-reference.com/teams/nor/2019.htm" TargetMode="External"/><Relationship Id="rId68" Type="http://schemas.openxmlformats.org/officeDocument/2006/relationships/hyperlink" Target="https://www.pro-football-reference.com/teams/pit/2015.htm" TargetMode="External"/><Relationship Id="rId133" Type="http://schemas.openxmlformats.org/officeDocument/2006/relationships/hyperlink" Target="https://www.pro-football-reference.com/players/F/FleeCo00.htm" TargetMode="External"/><Relationship Id="rId175" Type="http://schemas.openxmlformats.org/officeDocument/2006/relationships/hyperlink" Target="https://www.pro-football-reference.com/players/W/WilsMa02.htm" TargetMode="External"/><Relationship Id="rId340" Type="http://schemas.openxmlformats.org/officeDocument/2006/relationships/hyperlink" Target="https://www.pro-football-reference.com/players/D/DaviVe00.htm" TargetMode="External"/><Relationship Id="rId578" Type="http://schemas.openxmlformats.org/officeDocument/2006/relationships/hyperlink" Target="https://www.pro-football-reference.com/players/H/HiggRa00.htm" TargetMode="External"/><Relationship Id="rId743" Type="http://schemas.openxmlformats.org/officeDocument/2006/relationships/hyperlink" Target="https://www.pro-football-reference.com/teams/sfo/2018.htm" TargetMode="External"/><Relationship Id="rId785" Type="http://schemas.openxmlformats.org/officeDocument/2006/relationships/hyperlink" Target="https://www.pro-football-reference.com/teams/gnb/2018.htm" TargetMode="External"/><Relationship Id="rId950" Type="http://schemas.openxmlformats.org/officeDocument/2006/relationships/hyperlink" Target="https://www.pro-football-reference.com/players/G/GageRu00.htm" TargetMode="External"/><Relationship Id="rId200" Type="http://schemas.openxmlformats.org/officeDocument/2006/relationships/hyperlink" Target="https://www.pro-football-reference.com/teams/tam/2016.htm" TargetMode="External"/><Relationship Id="rId382" Type="http://schemas.openxmlformats.org/officeDocument/2006/relationships/hyperlink" Target="https://www.pro-football-reference.com/players/H/HawkAn00.htm" TargetMode="External"/><Relationship Id="rId438" Type="http://schemas.openxmlformats.org/officeDocument/2006/relationships/hyperlink" Target="https://www.pro-football-reference.com/players/F/FuncDe00.htm" TargetMode="External"/><Relationship Id="rId603" Type="http://schemas.openxmlformats.org/officeDocument/2006/relationships/hyperlink" Target="https://www.pro-football-reference.com/teams/atl/2018.htm" TargetMode="External"/><Relationship Id="rId645" Type="http://schemas.openxmlformats.org/officeDocument/2006/relationships/hyperlink" Target="https://www.pro-football-reference.com/players/D/DaviCo03.htm" TargetMode="External"/><Relationship Id="rId687" Type="http://schemas.openxmlformats.org/officeDocument/2006/relationships/hyperlink" Target="https://www.pro-football-reference.com/teams/den/2018.htm" TargetMode="External"/><Relationship Id="rId810" Type="http://schemas.openxmlformats.org/officeDocument/2006/relationships/hyperlink" Target="https://www.pro-football-reference.com/players/E/EdelJu00.htm" TargetMode="External"/><Relationship Id="rId852" Type="http://schemas.openxmlformats.org/officeDocument/2006/relationships/hyperlink" Target="https://www.pro-football-reference.com/teams/nyj/2019.htm" TargetMode="External"/><Relationship Id="rId908" Type="http://schemas.openxmlformats.org/officeDocument/2006/relationships/hyperlink" Target="https://www.pro-football-reference.com/teams/chi/2019.htm" TargetMode="External"/><Relationship Id="rId242" Type="http://schemas.openxmlformats.org/officeDocument/2006/relationships/hyperlink" Target="https://www.pro-football-reference.com/teams/dal/2016.htm" TargetMode="External"/><Relationship Id="rId284" Type="http://schemas.openxmlformats.org/officeDocument/2006/relationships/hyperlink" Target="https://www.pro-football-reference.com/teams/nyj/2016.htm" TargetMode="External"/><Relationship Id="rId491" Type="http://schemas.openxmlformats.org/officeDocument/2006/relationships/hyperlink" Target="https://www.pro-football-reference.com/players/D/DoctJo00.htm" TargetMode="External"/><Relationship Id="rId505" Type="http://schemas.openxmlformats.org/officeDocument/2006/relationships/hyperlink" Target="https://www.pro-football-reference.com/players/H/HogaCh00.htm" TargetMode="External"/><Relationship Id="rId712" Type="http://schemas.openxmlformats.org/officeDocument/2006/relationships/hyperlink" Target="https://www.pro-football-reference.com/players/P/PattCo00.htm" TargetMode="External"/><Relationship Id="rId894" Type="http://schemas.openxmlformats.org/officeDocument/2006/relationships/hyperlink" Target="https://www.pro-football-reference.com/teams/nyg/2019.htm" TargetMode="External"/><Relationship Id="rId37" Type="http://schemas.openxmlformats.org/officeDocument/2006/relationships/hyperlink" Target="https://www.pro-football-reference.com/players/C/CrabMi00.htm" TargetMode="External"/><Relationship Id="rId79" Type="http://schemas.openxmlformats.org/officeDocument/2006/relationships/hyperlink" Target="https://www.pro-football-reference.com/players/W/WheaMa00.htm" TargetMode="External"/><Relationship Id="rId102" Type="http://schemas.openxmlformats.org/officeDocument/2006/relationships/hyperlink" Target="https://www.pro-football-reference.com/teams/htx/2015.htm" TargetMode="External"/><Relationship Id="rId144" Type="http://schemas.openxmlformats.org/officeDocument/2006/relationships/hyperlink" Target="https://www.pro-football-reference.com/teams/sdg/2015.htm" TargetMode="External"/><Relationship Id="rId547" Type="http://schemas.openxmlformats.org/officeDocument/2006/relationships/hyperlink" Target="https://www.pro-football-reference.com/teams/den/2017.htm" TargetMode="External"/><Relationship Id="rId589" Type="http://schemas.openxmlformats.org/officeDocument/2006/relationships/hyperlink" Target="https://www.pro-football-reference.com/players/W/WestDe00.htm" TargetMode="External"/><Relationship Id="rId754" Type="http://schemas.openxmlformats.org/officeDocument/2006/relationships/hyperlink" Target="https://www.pro-football-reference.com/players/C/CrowJa00.htm" TargetMode="External"/><Relationship Id="rId796" Type="http://schemas.openxmlformats.org/officeDocument/2006/relationships/hyperlink" Target="https://www.pro-football-reference.com/players/P/ParkDe01.htm" TargetMode="External"/><Relationship Id="rId961" Type="http://schemas.openxmlformats.org/officeDocument/2006/relationships/hyperlink" Target="https://www.pro-football-reference.com/players/M/MoorDa03.htm" TargetMode="External"/><Relationship Id="rId90" Type="http://schemas.openxmlformats.org/officeDocument/2006/relationships/hyperlink" Target="https://www.pro-football-reference.com/teams/sea/2015.htm" TargetMode="External"/><Relationship Id="rId186" Type="http://schemas.openxmlformats.org/officeDocument/2006/relationships/hyperlink" Target="https://www.pro-football-reference.com/players/P/PattQu00.htm" TargetMode="External"/><Relationship Id="rId351" Type="http://schemas.openxmlformats.org/officeDocument/2006/relationships/hyperlink" Target="https://www.pro-football-reference.com/teams/jax/2016.htm" TargetMode="External"/><Relationship Id="rId393" Type="http://schemas.openxmlformats.org/officeDocument/2006/relationships/hyperlink" Target="https://www.pro-football-reference.com/teams/sfo/2016.htm" TargetMode="External"/><Relationship Id="rId407" Type="http://schemas.openxmlformats.org/officeDocument/2006/relationships/hyperlink" Target="https://www.pro-football-reference.com/teams/det/2017.htm" TargetMode="External"/><Relationship Id="rId449" Type="http://schemas.openxmlformats.org/officeDocument/2006/relationships/hyperlink" Target="https://www.pro-football-reference.com/teams/mia/2017.htm" TargetMode="External"/><Relationship Id="rId614" Type="http://schemas.openxmlformats.org/officeDocument/2006/relationships/hyperlink" Target="https://www.pro-football-reference.com/players/L/LockTy00.htm" TargetMode="External"/><Relationship Id="rId656" Type="http://schemas.openxmlformats.org/officeDocument/2006/relationships/hyperlink" Target="https://www.pro-football-reference.com/teams/tam/2018.htm" TargetMode="External"/><Relationship Id="rId821" Type="http://schemas.openxmlformats.org/officeDocument/2006/relationships/hyperlink" Target="https://www.pro-football-reference.com/teams/min/2019.htm" TargetMode="External"/><Relationship Id="rId863" Type="http://schemas.openxmlformats.org/officeDocument/2006/relationships/hyperlink" Target="https://www.pro-football-reference.com/players/J/JohnDi01.htm" TargetMode="External"/><Relationship Id="rId211" Type="http://schemas.openxmlformats.org/officeDocument/2006/relationships/hyperlink" Target="https://www.pro-football-reference.com/players/A/AdamDa01.htm" TargetMode="External"/><Relationship Id="rId253" Type="http://schemas.openxmlformats.org/officeDocument/2006/relationships/hyperlink" Target="https://www.pro-football-reference.com/players/S/StilKe00.htm" TargetMode="External"/><Relationship Id="rId295" Type="http://schemas.openxmlformats.org/officeDocument/2006/relationships/hyperlink" Target="https://www.pro-football-reference.com/players/G/GinnTe00.htm" TargetMode="External"/><Relationship Id="rId309" Type="http://schemas.openxmlformats.org/officeDocument/2006/relationships/hyperlink" Target="https://www.pro-football-reference.com/players/S/SanuMo00.htm" TargetMode="External"/><Relationship Id="rId460" Type="http://schemas.openxmlformats.org/officeDocument/2006/relationships/hyperlink" Target="https://www.pro-football-reference.com/players/G/GinnTe00.htm" TargetMode="External"/><Relationship Id="rId516" Type="http://schemas.openxmlformats.org/officeDocument/2006/relationships/hyperlink" Target="https://www.pro-football-reference.com/teams/gnb/2017.htm" TargetMode="External"/><Relationship Id="rId698" Type="http://schemas.openxmlformats.org/officeDocument/2006/relationships/hyperlink" Target="https://www.pro-football-reference.com/players/M/MoncDo00.htm" TargetMode="External"/><Relationship Id="rId919" Type="http://schemas.openxmlformats.org/officeDocument/2006/relationships/hyperlink" Target="https://www.pro-football-reference.com/players/B/BourKe00.htm" TargetMode="External"/><Relationship Id="rId48" Type="http://schemas.openxmlformats.org/officeDocument/2006/relationships/hyperlink" Target="https://www.pro-football-reference.com/teams/rai/2015.htm" TargetMode="External"/><Relationship Id="rId113" Type="http://schemas.openxmlformats.org/officeDocument/2006/relationships/hyperlink" Target="https://www.pro-football-reference.com/players/R/RobeSe00.htm" TargetMode="External"/><Relationship Id="rId320" Type="http://schemas.openxmlformats.org/officeDocument/2006/relationships/hyperlink" Target="https://www.pro-football-reference.com/teams/sea/2016.htm" TargetMode="External"/><Relationship Id="rId558" Type="http://schemas.openxmlformats.org/officeDocument/2006/relationships/hyperlink" Target="https://www.pro-football-reference.com/players/B/BeckOd00.htm" TargetMode="External"/><Relationship Id="rId723" Type="http://schemas.openxmlformats.org/officeDocument/2006/relationships/hyperlink" Target="https://www.pro-football-reference.com/teams/nor/2018.htm" TargetMode="External"/><Relationship Id="rId765" Type="http://schemas.openxmlformats.org/officeDocument/2006/relationships/hyperlink" Target="https://www.pro-football-reference.com/teams/mia/2018.htm" TargetMode="External"/><Relationship Id="rId930" Type="http://schemas.openxmlformats.org/officeDocument/2006/relationships/hyperlink" Target="https://www.pro-football-reference.com/players/G/GabrTa00.htm" TargetMode="External"/><Relationship Id="rId972" Type="http://schemas.openxmlformats.org/officeDocument/2006/relationships/hyperlink" Target="https://www.pro-football-reference.com/teams/clt/2019.htm" TargetMode="External"/><Relationship Id="rId155" Type="http://schemas.openxmlformats.org/officeDocument/2006/relationships/hyperlink" Target="https://www.pro-football-reference.com/players/W/WallMi00.htm" TargetMode="External"/><Relationship Id="rId197" Type="http://schemas.openxmlformats.org/officeDocument/2006/relationships/hyperlink" Target="https://www.pro-football-reference.com/players/W/WaltBr00.htm" TargetMode="External"/><Relationship Id="rId362" Type="http://schemas.openxmlformats.org/officeDocument/2006/relationships/hyperlink" Target="https://www.pro-football-reference.com/players/G/GoodMa00.htm" TargetMode="External"/><Relationship Id="rId418" Type="http://schemas.openxmlformats.org/officeDocument/2006/relationships/hyperlink" Target="https://www.pro-football-reference.com/players/T/ThieAd00.htm" TargetMode="External"/><Relationship Id="rId625" Type="http://schemas.openxmlformats.org/officeDocument/2006/relationships/hyperlink" Target="https://www.pro-football-reference.com/teams/nyg/2018.htm" TargetMode="External"/><Relationship Id="rId832" Type="http://schemas.openxmlformats.org/officeDocument/2006/relationships/hyperlink" Target="https://www.pro-football-reference.com/players/M/McLaTe00.htm" TargetMode="External"/><Relationship Id="rId222" Type="http://schemas.openxmlformats.org/officeDocument/2006/relationships/hyperlink" Target="https://www.pro-football-reference.com/teams/rai/2016.htm" TargetMode="External"/><Relationship Id="rId264" Type="http://schemas.openxmlformats.org/officeDocument/2006/relationships/hyperlink" Target="https://www.pro-football-reference.com/teams/was/2016.htm" TargetMode="External"/><Relationship Id="rId471" Type="http://schemas.openxmlformats.org/officeDocument/2006/relationships/hyperlink" Target="https://www.pro-football-reference.com/teams/oti/2017.htm" TargetMode="External"/><Relationship Id="rId667" Type="http://schemas.openxmlformats.org/officeDocument/2006/relationships/hyperlink" Target="https://www.pro-football-reference.com/teams/car/2018.htm" TargetMode="External"/><Relationship Id="rId874" Type="http://schemas.openxmlformats.org/officeDocument/2006/relationships/hyperlink" Target="https://www.pro-football-reference.com/teams/rav/2019.htm" TargetMode="External"/><Relationship Id="rId17" Type="http://schemas.openxmlformats.org/officeDocument/2006/relationships/hyperlink" Target="https://www.pro-football-reference.com/players/J/JohnCa00.htm" TargetMode="External"/><Relationship Id="rId59" Type="http://schemas.openxmlformats.org/officeDocument/2006/relationships/hyperlink" Target="https://www.pro-football-reference.com/players/A/AikeKa00.htm" TargetMode="External"/><Relationship Id="rId124" Type="http://schemas.openxmlformats.org/officeDocument/2006/relationships/hyperlink" Target="https://www.pro-football-reference.com/teams/was/2015.htm" TargetMode="External"/><Relationship Id="rId527" Type="http://schemas.openxmlformats.org/officeDocument/2006/relationships/hyperlink" Target="https://www.pro-football-reference.com/teams/crd/2017.htm" TargetMode="External"/><Relationship Id="rId569" Type="http://schemas.openxmlformats.org/officeDocument/2006/relationships/hyperlink" Target="https://www.pro-football-reference.com/teams/htx/2017.htm" TargetMode="External"/><Relationship Id="rId734" Type="http://schemas.openxmlformats.org/officeDocument/2006/relationships/hyperlink" Target="https://www.pro-football-reference.com/players/W/WilsAl02.htm" TargetMode="External"/><Relationship Id="rId776" Type="http://schemas.openxmlformats.org/officeDocument/2006/relationships/hyperlink" Target="https://www.pro-football-reference.com/players/M/MontTy01.htm" TargetMode="External"/><Relationship Id="rId941" Type="http://schemas.openxmlformats.org/officeDocument/2006/relationships/hyperlink" Target="https://www.pro-football-reference.com/teams/phi/2019.htm" TargetMode="External"/><Relationship Id="rId983" Type="http://schemas.openxmlformats.org/officeDocument/2006/relationships/hyperlink" Target="https://www.pro-football-reference.com/players/M/McKeIs00.htm" TargetMode="External"/><Relationship Id="rId70" Type="http://schemas.openxmlformats.org/officeDocument/2006/relationships/hyperlink" Target="https://www.pro-football-reference.com/teams/was/2015.htm" TargetMode="External"/><Relationship Id="rId166" Type="http://schemas.openxmlformats.org/officeDocument/2006/relationships/hyperlink" Target="https://www.pro-football-reference.com/teams/buf/2015.htm" TargetMode="External"/><Relationship Id="rId331" Type="http://schemas.openxmlformats.org/officeDocument/2006/relationships/hyperlink" Target="https://www.pro-football-reference.com/teams/ram/2016.htm" TargetMode="External"/><Relationship Id="rId373" Type="http://schemas.openxmlformats.org/officeDocument/2006/relationships/hyperlink" Target="https://www.pro-football-reference.com/teams/buf/2016.htm" TargetMode="External"/><Relationship Id="rId429" Type="http://schemas.openxmlformats.org/officeDocument/2006/relationships/hyperlink" Target="https://www.pro-football-reference.com/teams/phi/2017.htm" TargetMode="External"/><Relationship Id="rId580" Type="http://schemas.openxmlformats.org/officeDocument/2006/relationships/hyperlink" Target="https://www.pro-football-reference.com/players/K/KingTa00.htm" TargetMode="External"/><Relationship Id="rId636" Type="http://schemas.openxmlformats.org/officeDocument/2006/relationships/hyperlink" Target="https://www.pro-football-reference.com/teams/cle/2018.htm" TargetMode="External"/><Relationship Id="rId801" Type="http://schemas.openxmlformats.org/officeDocument/2006/relationships/hyperlink" Target="https://www.pro-football-reference.com/teams/tam/2019.htm" TargetMode="External"/><Relationship Id="rId1" Type="http://schemas.openxmlformats.org/officeDocument/2006/relationships/hyperlink" Target="https://www.pro-football-reference.com/players/B/BrowAn04.htm" TargetMode="External"/><Relationship Id="rId233" Type="http://schemas.openxmlformats.org/officeDocument/2006/relationships/hyperlink" Target="https://www.pro-football-reference.com/players/L/LandJa00.htm" TargetMode="External"/><Relationship Id="rId440" Type="http://schemas.openxmlformats.org/officeDocument/2006/relationships/hyperlink" Target="https://www.pro-football-reference.com/players/A/AghoNe00.htm" TargetMode="External"/><Relationship Id="rId678" Type="http://schemas.openxmlformats.org/officeDocument/2006/relationships/hyperlink" Target="https://www.pro-football-reference.com/players/W/WillTy00.htm" TargetMode="External"/><Relationship Id="rId843" Type="http://schemas.openxmlformats.org/officeDocument/2006/relationships/hyperlink" Target="https://www.pro-football-reference.com/teams/gnb/2019.htm" TargetMode="External"/><Relationship Id="rId885" Type="http://schemas.openxmlformats.org/officeDocument/2006/relationships/hyperlink" Target="https://www.pro-football-reference.com/players/W/WashJa00.htm" TargetMode="External"/><Relationship Id="rId28" Type="http://schemas.openxmlformats.org/officeDocument/2006/relationships/hyperlink" Target="https://www.pro-football-reference.com/teams/jax/2015.htm" TargetMode="External"/><Relationship Id="rId275" Type="http://schemas.openxmlformats.org/officeDocument/2006/relationships/hyperlink" Target="https://www.pro-football-reference.com/players/J/JoneMa02.htm" TargetMode="External"/><Relationship Id="rId300" Type="http://schemas.openxmlformats.org/officeDocument/2006/relationships/hyperlink" Target="https://www.pro-football-reference.com/teams/phi/2016.htm" TargetMode="External"/><Relationship Id="rId482" Type="http://schemas.openxmlformats.org/officeDocument/2006/relationships/hyperlink" Target="https://www.pro-football-reference.com/players/L/LeexMa00.htm" TargetMode="External"/><Relationship Id="rId538" Type="http://schemas.openxmlformats.org/officeDocument/2006/relationships/hyperlink" Target="https://www.pro-football-reference.com/players/B/BeasCo00.htm" TargetMode="External"/><Relationship Id="rId703" Type="http://schemas.openxmlformats.org/officeDocument/2006/relationships/hyperlink" Target="https://www.pro-football-reference.com/teams/crd/2018.htm" TargetMode="External"/><Relationship Id="rId745" Type="http://schemas.openxmlformats.org/officeDocument/2006/relationships/hyperlink" Target="https://www.pro-football-reference.com/teams/clt/2018.htm" TargetMode="External"/><Relationship Id="rId910" Type="http://schemas.openxmlformats.org/officeDocument/2006/relationships/hyperlink" Target="https://www.pro-football-reference.com/teams/was/2019.htm" TargetMode="External"/><Relationship Id="rId952" Type="http://schemas.openxmlformats.org/officeDocument/2006/relationships/hyperlink" Target="https://www.pro-football-reference.com/players/H/HumpAd00.htm" TargetMode="External"/><Relationship Id="rId81" Type="http://schemas.openxmlformats.org/officeDocument/2006/relationships/hyperlink" Target="https://www.pro-football-reference.com/players/J/JeffAl00.htm" TargetMode="External"/><Relationship Id="rId135" Type="http://schemas.openxmlformats.org/officeDocument/2006/relationships/hyperlink" Target="https://www.pro-football-reference.com/players/P/ParkDe01.htm" TargetMode="External"/><Relationship Id="rId177" Type="http://schemas.openxmlformats.org/officeDocument/2006/relationships/hyperlink" Target="https://www.pro-football-reference.com/players/D/DougHa00.htm" TargetMode="External"/><Relationship Id="rId342" Type="http://schemas.openxmlformats.org/officeDocument/2006/relationships/hyperlink" Target="https://www.pro-football-reference.com/players/M/MaclJe00.htm" TargetMode="External"/><Relationship Id="rId384" Type="http://schemas.openxmlformats.org/officeDocument/2006/relationships/hyperlink" Target="https://www.pro-football-reference.com/players/R/RoyaEd00.htm" TargetMode="External"/><Relationship Id="rId591" Type="http://schemas.openxmlformats.org/officeDocument/2006/relationships/hyperlink" Target="https://www.pro-football-reference.com/players/B/BritKe00.htm" TargetMode="External"/><Relationship Id="rId605" Type="http://schemas.openxmlformats.org/officeDocument/2006/relationships/hyperlink" Target="https://www.pro-football-reference.com/teams/tam/2018.htm" TargetMode="External"/><Relationship Id="rId787" Type="http://schemas.openxmlformats.org/officeDocument/2006/relationships/hyperlink" Target="https://www.pro-football-reference.com/teams/nor/2019.htm" TargetMode="External"/><Relationship Id="rId812" Type="http://schemas.openxmlformats.org/officeDocument/2006/relationships/hyperlink" Target="https://www.pro-football-reference.com/players/L/LandJa00.htm" TargetMode="External"/><Relationship Id="rId202" Type="http://schemas.openxmlformats.org/officeDocument/2006/relationships/hyperlink" Target="https://www.pro-football-reference.com/teams/gnb/2016.htm" TargetMode="External"/><Relationship Id="rId244" Type="http://schemas.openxmlformats.org/officeDocument/2006/relationships/hyperlink" Target="https://www.pro-football-reference.com/teams/den/2016.htm" TargetMode="External"/><Relationship Id="rId647" Type="http://schemas.openxmlformats.org/officeDocument/2006/relationships/hyperlink" Target="https://www.pro-football-reference.com/players/S/ShepSt00.htm" TargetMode="External"/><Relationship Id="rId689" Type="http://schemas.openxmlformats.org/officeDocument/2006/relationships/hyperlink" Target="https://www.pro-football-reference.com/teams/sea/2018.htm" TargetMode="External"/><Relationship Id="rId854" Type="http://schemas.openxmlformats.org/officeDocument/2006/relationships/hyperlink" Target="https://www.pro-football-reference.com/teams/buf/2019.htm" TargetMode="External"/><Relationship Id="rId896" Type="http://schemas.openxmlformats.org/officeDocument/2006/relationships/hyperlink" Target="https://www.pro-football-reference.com/teams/min/2019.htm" TargetMode="External"/><Relationship Id="rId39" Type="http://schemas.openxmlformats.org/officeDocument/2006/relationships/hyperlink" Target="https://www.pro-football-reference.com/players/M/MattJo00.htm" TargetMode="External"/><Relationship Id="rId286" Type="http://schemas.openxmlformats.org/officeDocument/2006/relationships/hyperlink" Target="https://www.pro-football-reference.com/teams/min/2016.htm" TargetMode="External"/><Relationship Id="rId451" Type="http://schemas.openxmlformats.org/officeDocument/2006/relationships/hyperlink" Target="https://www.pro-football-reference.com/teams/ram/2017.htm" TargetMode="External"/><Relationship Id="rId493" Type="http://schemas.openxmlformats.org/officeDocument/2006/relationships/hyperlink" Target="https://www.pro-football-reference.com/players/F/FullWi01.htm" TargetMode="External"/><Relationship Id="rId507" Type="http://schemas.openxmlformats.org/officeDocument/2006/relationships/hyperlink" Target="https://www.pro-football-reference.com/players/W/WilsAl02.htm" TargetMode="External"/><Relationship Id="rId549" Type="http://schemas.openxmlformats.org/officeDocument/2006/relationships/hyperlink" Target="https://www.pro-football-reference.com/teams/sfo/2017.htm" TargetMode="External"/><Relationship Id="rId714" Type="http://schemas.openxmlformats.org/officeDocument/2006/relationships/hyperlink" Target="https://www.pro-football-reference.com/players/M/MoorDa03.htm" TargetMode="External"/><Relationship Id="rId756" Type="http://schemas.openxmlformats.org/officeDocument/2006/relationships/hyperlink" Target="https://www.pro-football-reference.com/players/R/RobiAl00.htm" TargetMode="External"/><Relationship Id="rId921" Type="http://schemas.openxmlformats.org/officeDocument/2006/relationships/hyperlink" Target="https://www.pro-football-reference.com/players/L/LazaAl00.htm" TargetMode="External"/><Relationship Id="rId50" Type="http://schemas.openxmlformats.org/officeDocument/2006/relationships/hyperlink" Target="https://www.pro-football-reference.com/teams/ram/2015.htm" TargetMode="External"/><Relationship Id="rId104" Type="http://schemas.openxmlformats.org/officeDocument/2006/relationships/hyperlink" Target="https://www.pro-football-reference.com/teams/ram/2015.htm" TargetMode="External"/><Relationship Id="rId146" Type="http://schemas.openxmlformats.org/officeDocument/2006/relationships/hyperlink" Target="https://www.pro-football-reference.com/teams/cle/2015.htm" TargetMode="External"/><Relationship Id="rId188" Type="http://schemas.openxmlformats.org/officeDocument/2006/relationships/hyperlink" Target="https://www.pro-football-reference.com/players/C/CoopRi00.htm" TargetMode="External"/><Relationship Id="rId311" Type="http://schemas.openxmlformats.org/officeDocument/2006/relationships/hyperlink" Target="https://www.pro-football-reference.com/players/A/AustTa00.htm" TargetMode="External"/><Relationship Id="rId353" Type="http://schemas.openxmlformats.org/officeDocument/2006/relationships/hyperlink" Target="https://www.pro-football-reference.com/teams/crd/2016.htm" TargetMode="External"/><Relationship Id="rId395" Type="http://schemas.openxmlformats.org/officeDocument/2006/relationships/hyperlink" Target="https://www.pro-football-reference.com/teams/atl/2016.htm" TargetMode="External"/><Relationship Id="rId409" Type="http://schemas.openxmlformats.org/officeDocument/2006/relationships/hyperlink" Target="https://www.pro-football-reference.com/teams/atl/2017.htm" TargetMode="External"/><Relationship Id="rId560" Type="http://schemas.openxmlformats.org/officeDocument/2006/relationships/hyperlink" Target="https://www.pro-football-reference.com/players/B/BrowJo02.htm" TargetMode="External"/><Relationship Id="rId798" Type="http://schemas.openxmlformats.org/officeDocument/2006/relationships/hyperlink" Target="https://www.pro-football-reference.com/players/C/CoopAm00.htm" TargetMode="External"/><Relationship Id="rId963" Type="http://schemas.openxmlformats.org/officeDocument/2006/relationships/hyperlink" Target="https://www.pro-football-reference.com/players/L/LatiCo00.htm" TargetMode="External"/><Relationship Id="rId92" Type="http://schemas.openxmlformats.org/officeDocument/2006/relationships/hyperlink" Target="https://www.pro-football-reference.com/teams/sdg/2015.htm" TargetMode="External"/><Relationship Id="rId213" Type="http://schemas.openxmlformats.org/officeDocument/2006/relationships/hyperlink" Target="https://www.pro-football-reference.com/players/C/CookBr00.htm" TargetMode="External"/><Relationship Id="rId420" Type="http://schemas.openxmlformats.org/officeDocument/2006/relationships/hyperlink" Target="https://www.pro-football-reference.com/players/A/AdamDa01.htm" TargetMode="External"/><Relationship Id="rId616" Type="http://schemas.openxmlformats.org/officeDocument/2006/relationships/hyperlink" Target="https://www.pro-football-reference.com/players/D/DiggSt00.htm" TargetMode="External"/><Relationship Id="rId658" Type="http://schemas.openxmlformats.org/officeDocument/2006/relationships/hyperlink" Target="https://www.pro-football-reference.com/teams/tam/2018.htm" TargetMode="External"/><Relationship Id="rId823" Type="http://schemas.openxmlformats.org/officeDocument/2006/relationships/hyperlink" Target="https://www.pro-football-reference.com/teams/buf/2019.htm" TargetMode="External"/><Relationship Id="rId865" Type="http://schemas.openxmlformats.org/officeDocument/2006/relationships/hyperlink" Target="https://www.pro-football-reference.com/players/T/TateGo00.htm" TargetMode="External"/><Relationship Id="rId255" Type="http://schemas.openxmlformats.org/officeDocument/2006/relationships/hyperlink" Target="https://www.pro-football-reference.com/players/R/RobiAl02.htm" TargetMode="External"/><Relationship Id="rId297" Type="http://schemas.openxmlformats.org/officeDocument/2006/relationships/hyperlink" Target="https://www.pro-football-reference.com/players/I/InmaDo00.htm" TargetMode="External"/><Relationship Id="rId462" Type="http://schemas.openxmlformats.org/officeDocument/2006/relationships/hyperlink" Target="https://www.pro-football-reference.com/players/S/SanuMo00.htm" TargetMode="External"/><Relationship Id="rId518" Type="http://schemas.openxmlformats.org/officeDocument/2006/relationships/hyperlink" Target="https://www.pro-football-reference.com/teams/tam/2017.htm" TargetMode="External"/><Relationship Id="rId725" Type="http://schemas.openxmlformats.org/officeDocument/2006/relationships/hyperlink" Target="https://www.pro-football-reference.com/teams/gnb/2018.htm" TargetMode="External"/><Relationship Id="rId932" Type="http://schemas.openxmlformats.org/officeDocument/2006/relationships/hyperlink" Target="https://www.pro-football-reference.com/players/W/WillPr01.htm" TargetMode="External"/><Relationship Id="rId115" Type="http://schemas.openxmlformats.org/officeDocument/2006/relationships/hyperlink" Target="https://www.pro-football-reference.com/players/C/ColsMa00.htm" TargetMode="External"/><Relationship Id="rId157" Type="http://schemas.openxmlformats.org/officeDocument/2006/relationships/hyperlink" Target="https://www.pro-football-reference.com/players/W/WilsAl02.htm" TargetMode="External"/><Relationship Id="rId322" Type="http://schemas.openxmlformats.org/officeDocument/2006/relationships/hyperlink" Target="https://www.pro-football-reference.com/players/W/WillTe01.htm" TargetMode="External"/><Relationship Id="rId364" Type="http://schemas.openxmlformats.org/officeDocument/2006/relationships/hyperlink" Target="https://www.pro-football-reference.com/players/W/WrigKe01.htm" TargetMode="External"/><Relationship Id="rId767" Type="http://schemas.openxmlformats.org/officeDocument/2006/relationships/hyperlink" Target="https://www.pro-football-reference.com/teams/nwe/2018.htm" TargetMode="External"/><Relationship Id="rId974" Type="http://schemas.openxmlformats.org/officeDocument/2006/relationships/hyperlink" Target="https://www.pro-football-reference.com/teams/rav/2019.htm" TargetMode="External"/><Relationship Id="rId61" Type="http://schemas.openxmlformats.org/officeDocument/2006/relationships/hyperlink" Target="https://www.pro-football-reference.com/players/C/CobbRa00.htm" TargetMode="External"/><Relationship Id="rId199" Type="http://schemas.openxmlformats.org/officeDocument/2006/relationships/hyperlink" Target="https://www.pro-football-reference.com/players/E/EvanMi00.htm" TargetMode="External"/><Relationship Id="rId571" Type="http://schemas.openxmlformats.org/officeDocument/2006/relationships/hyperlink" Target="https://www.pro-football-reference.com/teams/chi/2017.htm" TargetMode="External"/><Relationship Id="rId627" Type="http://schemas.openxmlformats.org/officeDocument/2006/relationships/hyperlink" Target="https://www.pro-football-reference.com/teams/cin/2018.htm" TargetMode="External"/><Relationship Id="rId669" Type="http://schemas.openxmlformats.org/officeDocument/2006/relationships/hyperlink" Target="https://www.pro-football-reference.com/teams/rav/2018.htm" TargetMode="External"/><Relationship Id="rId834" Type="http://schemas.openxmlformats.org/officeDocument/2006/relationships/hyperlink" Target="https://www.pro-football-reference.com/players/B/BoydTy00.htm" TargetMode="External"/><Relationship Id="rId876" Type="http://schemas.openxmlformats.org/officeDocument/2006/relationships/hyperlink" Target="https://www.pro-football-reference.com/teams/dal/2019.htm" TargetMode="External"/><Relationship Id="rId19" Type="http://schemas.openxmlformats.org/officeDocument/2006/relationships/hyperlink" Target="https://www.pro-football-reference.com/players/D/DeckEr00.htm" TargetMode="External"/><Relationship Id="rId224" Type="http://schemas.openxmlformats.org/officeDocument/2006/relationships/hyperlink" Target="https://www.pro-football-reference.com/teams/oti/2016.htm" TargetMode="External"/><Relationship Id="rId266" Type="http://schemas.openxmlformats.org/officeDocument/2006/relationships/hyperlink" Target="https://www.pro-football-reference.com/teams/cin/2016.htm" TargetMode="External"/><Relationship Id="rId431" Type="http://schemas.openxmlformats.org/officeDocument/2006/relationships/hyperlink" Target="https://www.pro-football-reference.com/teams/nyj/2017.htm" TargetMode="External"/><Relationship Id="rId473" Type="http://schemas.openxmlformats.org/officeDocument/2006/relationships/hyperlink" Target="https://www.pro-football-reference.com/teams/rav/2017.htm" TargetMode="External"/><Relationship Id="rId529" Type="http://schemas.openxmlformats.org/officeDocument/2006/relationships/hyperlink" Target="https://www.pro-football-reference.com/teams/oti/2017.htm" TargetMode="External"/><Relationship Id="rId680" Type="http://schemas.openxmlformats.org/officeDocument/2006/relationships/hyperlink" Target="https://www.pro-football-reference.com/players/S/StilKe00.htm" TargetMode="External"/><Relationship Id="rId736" Type="http://schemas.openxmlformats.org/officeDocument/2006/relationships/hyperlink" Target="https://www.pro-football-reference.com/players/A/AmenDa00.htm" TargetMode="External"/><Relationship Id="rId901" Type="http://schemas.openxmlformats.org/officeDocument/2006/relationships/hyperlink" Target="https://www.pro-football-reference.com/players/A/AmenDa00.htm" TargetMode="External"/><Relationship Id="rId30" Type="http://schemas.openxmlformats.org/officeDocument/2006/relationships/hyperlink" Target="https://www.pro-football-reference.com/teams/mia/2015.htm" TargetMode="External"/><Relationship Id="rId126" Type="http://schemas.openxmlformats.org/officeDocument/2006/relationships/hyperlink" Target="https://www.pro-football-reference.com/teams/tam/2015.htm" TargetMode="External"/><Relationship Id="rId168" Type="http://schemas.openxmlformats.org/officeDocument/2006/relationships/hyperlink" Target="https://www.pro-football-reference.com/teams/nor/2015.htm" TargetMode="External"/><Relationship Id="rId333" Type="http://schemas.openxmlformats.org/officeDocument/2006/relationships/hyperlink" Target="https://www.pro-football-reference.com/teams/rai/2016.htm" TargetMode="External"/><Relationship Id="rId540" Type="http://schemas.openxmlformats.org/officeDocument/2006/relationships/hyperlink" Target="https://www.pro-football-reference.com/players/P/PattCo00.htm" TargetMode="External"/><Relationship Id="rId778" Type="http://schemas.openxmlformats.org/officeDocument/2006/relationships/hyperlink" Target="https://www.pro-football-reference.com/teams/cle/2018.htm" TargetMode="External"/><Relationship Id="rId943" Type="http://schemas.openxmlformats.org/officeDocument/2006/relationships/hyperlink" Target="https://www.pro-football-reference.com/teams/jax/2019.htm" TargetMode="External"/><Relationship Id="rId72" Type="http://schemas.openxmlformats.org/officeDocument/2006/relationships/hyperlink" Target="https://www.pro-football-reference.com/teams/nor/2015.htm" TargetMode="External"/><Relationship Id="rId375" Type="http://schemas.openxmlformats.org/officeDocument/2006/relationships/hyperlink" Target="https://www.pro-football-reference.com/teams/kan/2016.htm" TargetMode="External"/><Relationship Id="rId582" Type="http://schemas.openxmlformats.org/officeDocument/2006/relationships/hyperlink" Target="https://www.pro-football-reference.com/players/M/MoorCh00.htm" TargetMode="External"/><Relationship Id="rId638" Type="http://schemas.openxmlformats.org/officeDocument/2006/relationships/hyperlink" Target="https://www.pro-football-reference.com/teams/nwe/2018.htm" TargetMode="External"/><Relationship Id="rId803" Type="http://schemas.openxmlformats.org/officeDocument/2006/relationships/hyperlink" Target="https://www.pro-football-reference.com/teams/oti/2019.htm" TargetMode="External"/><Relationship Id="rId845" Type="http://schemas.openxmlformats.org/officeDocument/2006/relationships/hyperlink" Target="https://www.pro-football-reference.com/teams/sea/2019.htm" TargetMode="External"/><Relationship Id="rId3" Type="http://schemas.openxmlformats.org/officeDocument/2006/relationships/hyperlink" Target="https://www.pro-football-reference.com/players/J/JoneJu02.htm" TargetMode="External"/><Relationship Id="rId235" Type="http://schemas.openxmlformats.org/officeDocument/2006/relationships/hyperlink" Target="https://www.pro-football-reference.com/players/F/FitzLa00.htm" TargetMode="External"/><Relationship Id="rId277" Type="http://schemas.openxmlformats.org/officeDocument/2006/relationships/hyperlink" Target="https://www.pro-football-reference.com/players/S/SmitSt01.htm" TargetMode="External"/><Relationship Id="rId400" Type="http://schemas.openxmlformats.org/officeDocument/2006/relationships/hyperlink" Target="https://www.pro-football-reference.com/players/B/BrowAn04.htm" TargetMode="External"/><Relationship Id="rId442" Type="http://schemas.openxmlformats.org/officeDocument/2006/relationships/hyperlink" Target="https://www.pro-football-reference.com/players/T/ThomDe03.htm" TargetMode="External"/><Relationship Id="rId484" Type="http://schemas.openxmlformats.org/officeDocument/2006/relationships/hyperlink" Target="https://www.pro-football-reference.com/players/C/ColeKe00.htm" TargetMode="External"/><Relationship Id="rId705" Type="http://schemas.openxmlformats.org/officeDocument/2006/relationships/hyperlink" Target="https://www.pro-football-reference.com/teams/cle/2018.htm" TargetMode="External"/><Relationship Id="rId887" Type="http://schemas.openxmlformats.org/officeDocument/2006/relationships/hyperlink" Target="https://www.pro-football-reference.com/players/W/WatkSa00.htm" TargetMode="External"/><Relationship Id="rId137" Type="http://schemas.openxmlformats.org/officeDocument/2006/relationships/hyperlink" Target="https://www.pro-football-reference.com/players/C/CotcJe00.htm" TargetMode="External"/><Relationship Id="rId302" Type="http://schemas.openxmlformats.org/officeDocument/2006/relationships/hyperlink" Target="https://www.pro-football-reference.com/teams/mia/2016.htm" TargetMode="External"/><Relationship Id="rId344" Type="http://schemas.openxmlformats.org/officeDocument/2006/relationships/hyperlink" Target="https://www.pro-football-reference.com/players/P/PerrBr02.htm" TargetMode="External"/><Relationship Id="rId691" Type="http://schemas.openxmlformats.org/officeDocument/2006/relationships/hyperlink" Target="https://www.pro-football-reference.com/teams/cle/2018.htm" TargetMode="External"/><Relationship Id="rId747" Type="http://schemas.openxmlformats.org/officeDocument/2006/relationships/hyperlink" Target="https://www.pro-football-reference.com/teams/cin/2018.htm" TargetMode="External"/><Relationship Id="rId789" Type="http://schemas.openxmlformats.org/officeDocument/2006/relationships/hyperlink" Target="https://www.pro-football-reference.com/teams/tam/2019.htm" TargetMode="External"/><Relationship Id="rId912" Type="http://schemas.openxmlformats.org/officeDocument/2006/relationships/hyperlink" Target="https://www.pro-football-reference.com/teams/oti/2019.htm" TargetMode="External"/><Relationship Id="rId954" Type="http://schemas.openxmlformats.org/officeDocument/2006/relationships/hyperlink" Target="https://www.pro-football-reference.com/players/T/ThomDe03.htm" TargetMode="External"/><Relationship Id="rId41" Type="http://schemas.openxmlformats.org/officeDocument/2006/relationships/hyperlink" Target="https://www.pro-football-reference.com/players/B/BrowJo02.htm" TargetMode="External"/><Relationship Id="rId83" Type="http://schemas.openxmlformats.org/officeDocument/2006/relationships/hyperlink" Target="https://www.pro-football-reference.com/players/B/BoldAn00.htm" TargetMode="External"/><Relationship Id="rId179" Type="http://schemas.openxmlformats.org/officeDocument/2006/relationships/hyperlink" Target="https://www.pro-football-reference.com/players/H/HankLe00.htm" TargetMode="External"/><Relationship Id="rId386" Type="http://schemas.openxmlformats.org/officeDocument/2006/relationships/hyperlink" Target="https://www.pro-football-reference.com/players/A/AmenDa00.htm" TargetMode="External"/><Relationship Id="rId551" Type="http://schemas.openxmlformats.org/officeDocument/2006/relationships/hyperlink" Target="https://www.pro-football-reference.com/teams/clt/2017.htm" TargetMode="External"/><Relationship Id="rId593" Type="http://schemas.openxmlformats.org/officeDocument/2006/relationships/hyperlink" Target="https://www.pro-football-reference.com/teams/sfo/2017.htm" TargetMode="External"/><Relationship Id="rId607" Type="http://schemas.openxmlformats.org/officeDocument/2006/relationships/hyperlink" Target="https://www.pro-football-reference.com/teams/min/2018.htm" TargetMode="External"/><Relationship Id="rId649" Type="http://schemas.openxmlformats.org/officeDocument/2006/relationships/hyperlink" Target="https://www.pro-football-reference.com/players/F/FitzLa00.htm" TargetMode="External"/><Relationship Id="rId814" Type="http://schemas.openxmlformats.org/officeDocument/2006/relationships/hyperlink" Target="https://www.pro-football-reference.com/players/L/LockTy00.htm" TargetMode="External"/><Relationship Id="rId856" Type="http://schemas.openxmlformats.org/officeDocument/2006/relationships/hyperlink" Target="https://www.pro-football-reference.com/teams/car/2019.htm" TargetMode="External"/><Relationship Id="rId190" Type="http://schemas.openxmlformats.org/officeDocument/2006/relationships/hyperlink" Target="https://www.pro-football-reference.com/players/H/HeywDa00.htm" TargetMode="External"/><Relationship Id="rId204" Type="http://schemas.openxmlformats.org/officeDocument/2006/relationships/hyperlink" Target="https://www.pro-football-reference.com/teams/pit/2016.htm" TargetMode="External"/><Relationship Id="rId246" Type="http://schemas.openxmlformats.org/officeDocument/2006/relationships/hyperlink" Target="https://www.pro-football-reference.com/teams/nwe/2016.htm" TargetMode="External"/><Relationship Id="rId288" Type="http://schemas.openxmlformats.org/officeDocument/2006/relationships/hyperlink" Target="https://www.pro-football-reference.com/teams/jax/2016.htm" TargetMode="External"/><Relationship Id="rId411" Type="http://schemas.openxmlformats.org/officeDocument/2006/relationships/hyperlink" Target="https://www.pro-football-reference.com/teams/nwe/2017.htm" TargetMode="External"/><Relationship Id="rId453" Type="http://schemas.openxmlformats.org/officeDocument/2006/relationships/hyperlink" Target="https://www.pro-football-reference.com/teams/rai/2017.htm" TargetMode="External"/><Relationship Id="rId509" Type="http://schemas.openxmlformats.org/officeDocument/2006/relationships/hyperlink" Target="https://www.pro-football-reference.com/players/L/LaFeBr00.htm" TargetMode="External"/><Relationship Id="rId660" Type="http://schemas.openxmlformats.org/officeDocument/2006/relationships/hyperlink" Target="https://www.pro-football-reference.com/players/J/JoneZa00.htm" TargetMode="External"/><Relationship Id="rId898" Type="http://schemas.openxmlformats.org/officeDocument/2006/relationships/hyperlink" Target="https://www.pro-football-reference.com/teams/clt/2019.htm" TargetMode="External"/><Relationship Id="rId106" Type="http://schemas.openxmlformats.org/officeDocument/2006/relationships/hyperlink" Target="https://www.pro-football-reference.com/teams/rav/2015.htm" TargetMode="External"/><Relationship Id="rId313" Type="http://schemas.openxmlformats.org/officeDocument/2006/relationships/hyperlink" Target="https://www.pro-football-reference.com/players/C/CobbRa00.htm" TargetMode="External"/><Relationship Id="rId495" Type="http://schemas.openxmlformats.org/officeDocument/2006/relationships/hyperlink" Target="https://www.pro-football-reference.com/players/N/NelsJo00.htm" TargetMode="External"/><Relationship Id="rId716" Type="http://schemas.openxmlformats.org/officeDocument/2006/relationships/hyperlink" Target="https://www.pro-football-reference.com/players/W/WatkSa00.htm" TargetMode="External"/><Relationship Id="rId758" Type="http://schemas.openxmlformats.org/officeDocument/2006/relationships/hyperlink" Target="https://www.pro-football-reference.com/players/R/RobiDe01.htm" TargetMode="External"/><Relationship Id="rId923" Type="http://schemas.openxmlformats.org/officeDocument/2006/relationships/hyperlink" Target="https://www.pro-football-reference.com/players/R/RossJo00.htm" TargetMode="External"/><Relationship Id="rId965" Type="http://schemas.openxmlformats.org/officeDocument/2006/relationships/hyperlink" Target="https://www.pro-football-reference.com/players/A/AlliGe01.htm" TargetMode="External"/><Relationship Id="rId10" Type="http://schemas.openxmlformats.org/officeDocument/2006/relationships/hyperlink" Target="https://www.pro-football-reference.com/teams/nyg/2015.htm" TargetMode="External"/><Relationship Id="rId52" Type="http://schemas.openxmlformats.org/officeDocument/2006/relationships/hyperlink" Target="https://www.pro-football-reference.com/teams/car/2015.htm" TargetMode="External"/><Relationship Id="rId94" Type="http://schemas.openxmlformats.org/officeDocument/2006/relationships/hyperlink" Target="https://www.pro-football-reference.com/teams/min/2015.htm" TargetMode="External"/><Relationship Id="rId148" Type="http://schemas.openxmlformats.org/officeDocument/2006/relationships/hyperlink" Target="https://www.pro-football-reference.com/teams/mia/2015.htm" TargetMode="External"/><Relationship Id="rId355" Type="http://schemas.openxmlformats.org/officeDocument/2006/relationships/hyperlink" Target="https://www.pro-football-reference.com/teams/oti/2016.htm" TargetMode="External"/><Relationship Id="rId397" Type="http://schemas.openxmlformats.org/officeDocument/2006/relationships/hyperlink" Target="https://www.pro-football-reference.com/teams/atl/2016.htm" TargetMode="External"/><Relationship Id="rId520" Type="http://schemas.openxmlformats.org/officeDocument/2006/relationships/hyperlink" Target="https://www.pro-football-reference.com/teams/den/2017.htm" TargetMode="External"/><Relationship Id="rId562" Type="http://schemas.openxmlformats.org/officeDocument/2006/relationships/hyperlink" Target="https://www.pro-football-reference.com/players/G/GabrTa00.htm" TargetMode="External"/><Relationship Id="rId618" Type="http://schemas.openxmlformats.org/officeDocument/2006/relationships/hyperlink" Target="https://www.pro-football-reference.com/players/A/AlleKe00.htm" TargetMode="External"/><Relationship Id="rId825" Type="http://schemas.openxmlformats.org/officeDocument/2006/relationships/hyperlink" Target="https://www.pro-football-reference.com/teams/dal/2019.htm" TargetMode="External"/><Relationship Id="rId215" Type="http://schemas.openxmlformats.org/officeDocument/2006/relationships/hyperlink" Target="https://www.pro-football-reference.com/players/T/ThomMi05.htm" TargetMode="External"/><Relationship Id="rId257" Type="http://schemas.openxmlformats.org/officeDocument/2006/relationships/hyperlink" Target="https://www.pro-football-reference.com/players/T/ThieAd00.htm" TargetMode="External"/><Relationship Id="rId422" Type="http://schemas.openxmlformats.org/officeDocument/2006/relationships/hyperlink" Target="https://www.pro-football-reference.com/players/B/BaldDo00.htm" TargetMode="External"/><Relationship Id="rId464" Type="http://schemas.openxmlformats.org/officeDocument/2006/relationships/hyperlink" Target="https://www.pro-football-reference.com/players/W/WatkSa00.htm" TargetMode="External"/><Relationship Id="rId867" Type="http://schemas.openxmlformats.org/officeDocument/2006/relationships/hyperlink" Target="https://www.pro-football-reference.com/players/F/FitzLa00.htm" TargetMode="External"/><Relationship Id="rId299" Type="http://schemas.openxmlformats.org/officeDocument/2006/relationships/hyperlink" Target="https://www.pro-football-reference.com/players/M/MattJo00.htm" TargetMode="External"/><Relationship Id="rId727" Type="http://schemas.openxmlformats.org/officeDocument/2006/relationships/hyperlink" Target="https://www.pro-football-reference.com/teams/buf/2018.htm" TargetMode="External"/><Relationship Id="rId934" Type="http://schemas.openxmlformats.org/officeDocument/2006/relationships/hyperlink" Target="https://www.pro-football-reference.com/players/V/ValdMa00.htm" TargetMode="External"/><Relationship Id="rId63" Type="http://schemas.openxmlformats.org/officeDocument/2006/relationships/hyperlink" Target="https://www.pro-football-reference.com/players/F/FloyMi00.htm" TargetMode="External"/><Relationship Id="rId159" Type="http://schemas.openxmlformats.org/officeDocument/2006/relationships/hyperlink" Target="https://www.pro-football-reference.com/players/S/SanuMo00.htm" TargetMode="External"/><Relationship Id="rId366" Type="http://schemas.openxmlformats.org/officeDocument/2006/relationships/hyperlink" Target="https://www.pro-football-reference.com/players/C/ColeCo00.htm" TargetMode="External"/><Relationship Id="rId573" Type="http://schemas.openxmlformats.org/officeDocument/2006/relationships/hyperlink" Target="https://www.pro-football-reference.com/teams/buf/2017.htm" TargetMode="External"/><Relationship Id="rId780" Type="http://schemas.openxmlformats.org/officeDocument/2006/relationships/hyperlink" Target="https://www.pro-football-reference.com/teams/oti/2018.htm" TargetMode="External"/><Relationship Id="rId226" Type="http://schemas.openxmlformats.org/officeDocument/2006/relationships/hyperlink" Target="https://www.pro-football-reference.com/teams/sdg/2016.htm" TargetMode="External"/><Relationship Id="rId433" Type="http://schemas.openxmlformats.org/officeDocument/2006/relationships/hyperlink" Target="https://www.pro-football-reference.com/teams/min/2017.htm" TargetMode="External"/><Relationship Id="rId878" Type="http://schemas.openxmlformats.org/officeDocument/2006/relationships/hyperlink" Target="https://www.pro-football-reference.com/teams/crd/2019.htm" TargetMode="External"/><Relationship Id="rId640" Type="http://schemas.openxmlformats.org/officeDocument/2006/relationships/hyperlink" Target="https://www.pro-football-reference.com/teams/den/2018.htm" TargetMode="External"/><Relationship Id="rId738" Type="http://schemas.openxmlformats.org/officeDocument/2006/relationships/hyperlink" Target="https://www.pro-football-reference.com/players/D/DoctJo00.htm" TargetMode="External"/><Relationship Id="rId945" Type="http://schemas.openxmlformats.org/officeDocument/2006/relationships/hyperlink" Target="https://www.pro-football-reference.com/teams/cin/2019.htm" TargetMode="External"/><Relationship Id="rId74" Type="http://schemas.openxmlformats.org/officeDocument/2006/relationships/hyperlink" Target="https://www.pro-football-reference.com/teams/nwe/2015.htm" TargetMode="External"/><Relationship Id="rId377" Type="http://schemas.openxmlformats.org/officeDocument/2006/relationships/hyperlink" Target="https://www.pro-football-reference.com/teams/phi/2016.htm" TargetMode="External"/><Relationship Id="rId500" Type="http://schemas.openxmlformats.org/officeDocument/2006/relationships/hyperlink" Target="https://www.pro-football-reference.com/teams/was/2017.htm" TargetMode="External"/><Relationship Id="rId584" Type="http://schemas.openxmlformats.org/officeDocument/2006/relationships/hyperlink" Target="https://www.pro-football-reference.com/players/G/GordJo02.htm" TargetMode="External"/><Relationship Id="rId805" Type="http://schemas.openxmlformats.org/officeDocument/2006/relationships/hyperlink" Target="https://www.pro-football-reference.com/teams/htx/2019.htm" TargetMode="External"/><Relationship Id="rId5" Type="http://schemas.openxmlformats.org/officeDocument/2006/relationships/hyperlink" Target="https://www.pro-football-reference.com/players/M/MarsBr00.htm" TargetMode="External"/><Relationship Id="rId237" Type="http://schemas.openxmlformats.org/officeDocument/2006/relationships/hyperlink" Target="https://www.pro-football-reference.com/players/T/ThomDe03.htm" TargetMode="External"/><Relationship Id="rId791" Type="http://schemas.openxmlformats.org/officeDocument/2006/relationships/hyperlink" Target="https://www.pro-football-reference.com/teams/det/2019.htm" TargetMode="External"/><Relationship Id="rId889" Type="http://schemas.openxmlformats.org/officeDocument/2006/relationships/hyperlink" Target="https://www.pro-football-reference.com/players/F/FullWi01.htm" TargetMode="External"/><Relationship Id="rId444" Type="http://schemas.openxmlformats.org/officeDocument/2006/relationships/hyperlink" Target="https://www.pro-football-reference.com/players/H/HiltT.00.htm" TargetMode="External"/><Relationship Id="rId651" Type="http://schemas.openxmlformats.org/officeDocument/2006/relationships/hyperlink" Target="https://www.pro-football-reference.com/players/S/SanuMo00.htm" TargetMode="External"/><Relationship Id="rId749" Type="http://schemas.openxmlformats.org/officeDocument/2006/relationships/hyperlink" Target="https://www.pro-football-reference.com/teams/rai/2018.htm" TargetMode="External"/><Relationship Id="rId290" Type="http://schemas.openxmlformats.org/officeDocument/2006/relationships/hyperlink" Target="https://www.pro-football-reference.com/teams/crd/2016.htm" TargetMode="External"/><Relationship Id="rId304" Type="http://schemas.openxmlformats.org/officeDocument/2006/relationships/hyperlink" Target="https://www.pro-football-reference.com/teams/nyj/2016.htm" TargetMode="External"/><Relationship Id="rId388" Type="http://schemas.openxmlformats.org/officeDocument/2006/relationships/hyperlink" Target="https://www.pro-football-reference.com/players/S/ShepRu00.htm" TargetMode="External"/><Relationship Id="rId511" Type="http://schemas.openxmlformats.org/officeDocument/2006/relationships/hyperlink" Target="https://www.pro-football-reference.com/players/P/ParkDe01.htm" TargetMode="External"/><Relationship Id="rId609" Type="http://schemas.openxmlformats.org/officeDocument/2006/relationships/hyperlink" Target="https://www.pro-football-reference.com/teams/nor/2018.htm" TargetMode="External"/><Relationship Id="rId956" Type="http://schemas.openxmlformats.org/officeDocument/2006/relationships/hyperlink" Target="https://www.pro-football-reference.com/players/J/JohnOl00.htm" TargetMode="External"/><Relationship Id="rId85" Type="http://schemas.openxmlformats.org/officeDocument/2006/relationships/hyperlink" Target="https://www.pro-football-reference.com/players/L/LockTy00.htm" TargetMode="External"/><Relationship Id="rId150" Type="http://schemas.openxmlformats.org/officeDocument/2006/relationships/hyperlink" Target="https://www.pro-football-reference.com/teams/nyg/2015.htm" TargetMode="External"/><Relationship Id="rId595" Type="http://schemas.openxmlformats.org/officeDocument/2006/relationships/hyperlink" Target="https://www.pro-football-reference.com/teams/kan/2018.htm" TargetMode="External"/><Relationship Id="rId816" Type="http://schemas.openxmlformats.org/officeDocument/2006/relationships/hyperlink" Target="https://www.pro-football-reference.com/players/C/CharDJ00.htm" TargetMode="External"/><Relationship Id="rId248" Type="http://schemas.openxmlformats.org/officeDocument/2006/relationships/hyperlink" Target="https://www.pro-football-reference.com/teams/det/2016.htm" TargetMode="External"/><Relationship Id="rId455" Type="http://schemas.openxmlformats.org/officeDocument/2006/relationships/hyperlink" Target="https://www.pro-football-reference.com/teams/sfo/2017.htm" TargetMode="External"/><Relationship Id="rId662" Type="http://schemas.openxmlformats.org/officeDocument/2006/relationships/hyperlink" Target="https://www.pro-football-reference.com/players/A/AndeRo04.htm" TargetMode="External"/><Relationship Id="rId12" Type="http://schemas.openxmlformats.org/officeDocument/2006/relationships/hyperlink" Target="https://www.pro-football-reference.com/teams/htx/2015.htm" TargetMode="External"/><Relationship Id="rId108" Type="http://schemas.openxmlformats.org/officeDocument/2006/relationships/hyperlink" Target="https://www.pro-football-reference.com/teams/nwe/2015.htm" TargetMode="External"/><Relationship Id="rId315" Type="http://schemas.openxmlformats.org/officeDocument/2006/relationships/hyperlink" Target="https://www.pro-football-reference.com/players/B/BenjTr00.htm" TargetMode="External"/><Relationship Id="rId522" Type="http://schemas.openxmlformats.org/officeDocument/2006/relationships/hyperlink" Target="https://www.pro-football-reference.com/teams/det/2017.htm" TargetMode="External"/><Relationship Id="rId967" Type="http://schemas.openxmlformats.org/officeDocument/2006/relationships/hyperlink" Target="https://www.pro-football-reference.com/players/R/ReynJo00.htm" TargetMode="External"/><Relationship Id="rId96" Type="http://schemas.openxmlformats.org/officeDocument/2006/relationships/hyperlink" Target="https://www.pro-football-reference.com/teams/phi/2015.htm" TargetMode="External"/><Relationship Id="rId161" Type="http://schemas.openxmlformats.org/officeDocument/2006/relationships/hyperlink" Target="https://www.pro-football-reference.com/players/A/AdamDa01.htm" TargetMode="External"/><Relationship Id="rId399" Type="http://schemas.openxmlformats.org/officeDocument/2006/relationships/hyperlink" Target="https://www.pro-football-reference.com/teams/htx/2017.htm" TargetMode="External"/><Relationship Id="rId827" Type="http://schemas.openxmlformats.org/officeDocument/2006/relationships/hyperlink" Target="https://www.pro-football-reference.com/teams/car/2019.htm" TargetMode="External"/><Relationship Id="rId259" Type="http://schemas.openxmlformats.org/officeDocument/2006/relationships/hyperlink" Target="https://www.pro-football-reference.com/players/C/CrowJa00.htm" TargetMode="External"/><Relationship Id="rId466" Type="http://schemas.openxmlformats.org/officeDocument/2006/relationships/hyperlink" Target="https://www.pro-football-reference.com/players/W/WoodRo02.htm" TargetMode="External"/><Relationship Id="rId673" Type="http://schemas.openxmlformats.org/officeDocument/2006/relationships/hyperlink" Target="https://www.pro-football-reference.com/teams/chi/2018.htm" TargetMode="External"/><Relationship Id="rId880" Type="http://schemas.openxmlformats.org/officeDocument/2006/relationships/hyperlink" Target="https://www.pro-football-reference.com/teams/kan/2019.htm" TargetMode="External"/><Relationship Id="rId23" Type="http://schemas.openxmlformats.org/officeDocument/2006/relationships/hyperlink" Target="https://www.pro-football-reference.com/players/C/CookBr00.htm" TargetMode="External"/><Relationship Id="rId119" Type="http://schemas.openxmlformats.org/officeDocument/2006/relationships/hyperlink" Target="https://www.pro-football-reference.com/players/C/CrowJa00.htm" TargetMode="External"/><Relationship Id="rId326" Type="http://schemas.openxmlformats.org/officeDocument/2006/relationships/hyperlink" Target="https://www.pro-football-reference.com/players/R/RogeEl00.htm" TargetMode="External"/><Relationship Id="rId533" Type="http://schemas.openxmlformats.org/officeDocument/2006/relationships/hyperlink" Target="https://www.pro-football-reference.com/teams/jax/2017.htm" TargetMode="External"/><Relationship Id="rId978" Type="http://schemas.openxmlformats.org/officeDocument/2006/relationships/hyperlink" Target="https://www.pro-football-reference.com/teams/was/2019.htm" TargetMode="External"/><Relationship Id="rId740" Type="http://schemas.openxmlformats.org/officeDocument/2006/relationships/hyperlink" Target="https://www.pro-football-reference.com/players/G/GallMi00.htm" TargetMode="External"/><Relationship Id="rId838" Type="http://schemas.openxmlformats.org/officeDocument/2006/relationships/hyperlink" Target="https://www.pro-football-reference.com/players/J/JoneMa02.htm" TargetMode="External"/><Relationship Id="rId172" Type="http://schemas.openxmlformats.org/officeDocument/2006/relationships/hyperlink" Target="https://www.pro-football-reference.com/teams/det/2015.htm" TargetMode="External"/><Relationship Id="rId477" Type="http://schemas.openxmlformats.org/officeDocument/2006/relationships/hyperlink" Target="https://www.pro-football-reference.com/teams/sdg/2017.htm" TargetMode="External"/><Relationship Id="rId600" Type="http://schemas.openxmlformats.org/officeDocument/2006/relationships/hyperlink" Target="https://www.pro-football-reference.com/players/A/AdamDa01.htm" TargetMode="External"/><Relationship Id="rId684" Type="http://schemas.openxmlformats.org/officeDocument/2006/relationships/hyperlink" Target="https://www.pro-football-reference.com/players/N/NelsJo00.htm" TargetMode="External"/><Relationship Id="rId337" Type="http://schemas.openxmlformats.org/officeDocument/2006/relationships/hyperlink" Target="https://www.pro-football-reference.com/teams/clt/2016.htm" TargetMode="External"/><Relationship Id="rId891" Type="http://schemas.openxmlformats.org/officeDocument/2006/relationships/hyperlink" Target="https://www.pro-football-reference.com/players/R/RenfHu00.htm" TargetMode="External"/><Relationship Id="rId905" Type="http://schemas.openxmlformats.org/officeDocument/2006/relationships/hyperlink" Target="https://www.pro-football-reference.com/players/C/CookBr00.htm" TargetMode="External"/><Relationship Id="rId34" Type="http://schemas.openxmlformats.org/officeDocument/2006/relationships/hyperlink" Target="https://www.pro-football-reference.com/teams/kan/2015.htm" TargetMode="External"/><Relationship Id="rId544" Type="http://schemas.openxmlformats.org/officeDocument/2006/relationships/hyperlink" Target="https://www.pro-football-reference.com/players/L/LewiRo03.htm" TargetMode="External"/><Relationship Id="rId751" Type="http://schemas.openxmlformats.org/officeDocument/2006/relationships/hyperlink" Target="https://www.pro-football-reference.com/teams/kan/2018.htm" TargetMode="External"/><Relationship Id="rId849" Type="http://schemas.openxmlformats.org/officeDocument/2006/relationships/hyperlink" Target="https://www.pro-football-reference.com/players/S/SlayDa01.htm" TargetMode="External"/><Relationship Id="rId183" Type="http://schemas.openxmlformats.org/officeDocument/2006/relationships/hyperlink" Target="https://www.pro-football-reference.com/teams/phi/2015.htm" TargetMode="External"/><Relationship Id="rId390" Type="http://schemas.openxmlformats.org/officeDocument/2006/relationships/hyperlink" Target="https://www.pro-football-reference.com/players/C/ColeBr00.htm" TargetMode="External"/><Relationship Id="rId404" Type="http://schemas.openxmlformats.org/officeDocument/2006/relationships/hyperlink" Target="https://www.pro-football-reference.com/players/H/HillTy00.htm" TargetMode="External"/><Relationship Id="rId611" Type="http://schemas.openxmlformats.org/officeDocument/2006/relationships/hyperlink" Target="https://www.pro-football-reference.com/teams/pit/2018.htm" TargetMode="External"/><Relationship Id="rId250" Type="http://schemas.openxmlformats.org/officeDocument/2006/relationships/hyperlink" Target="https://www.pro-football-reference.com/teams/rav/2016.htm" TargetMode="External"/><Relationship Id="rId488" Type="http://schemas.openxmlformats.org/officeDocument/2006/relationships/hyperlink" Target="https://www.pro-football-reference.com/players/B/BenjKe00.htm" TargetMode="External"/><Relationship Id="rId695" Type="http://schemas.openxmlformats.org/officeDocument/2006/relationships/hyperlink" Target="https://www.pro-football-reference.com/teams/chi/2018.htm" TargetMode="External"/><Relationship Id="rId709" Type="http://schemas.openxmlformats.org/officeDocument/2006/relationships/hyperlink" Target="https://www.pro-football-reference.com/teams/car/2018.htm" TargetMode="External"/><Relationship Id="rId916" Type="http://schemas.openxmlformats.org/officeDocument/2006/relationships/hyperlink" Target="https://www.pro-football-reference.com/teams/pit/2019.htm" TargetMode="External"/><Relationship Id="rId45" Type="http://schemas.openxmlformats.org/officeDocument/2006/relationships/hyperlink" Target="https://www.pro-football-reference.com/players/J/JoneJa04.htm" TargetMode="External"/><Relationship Id="rId110" Type="http://schemas.openxmlformats.org/officeDocument/2006/relationships/hyperlink" Target="https://www.pro-football-reference.com/teams/oti/2015.htm" TargetMode="External"/><Relationship Id="rId348" Type="http://schemas.openxmlformats.org/officeDocument/2006/relationships/hyperlink" Target="https://www.pro-football-reference.com/players/D/DorsPh00.htm" TargetMode="External"/><Relationship Id="rId555" Type="http://schemas.openxmlformats.org/officeDocument/2006/relationships/hyperlink" Target="https://www.pro-football-reference.com/teams/nor/2017.htm" TargetMode="External"/><Relationship Id="rId762" Type="http://schemas.openxmlformats.org/officeDocument/2006/relationships/hyperlink" Target="https://www.pro-football-reference.com/players/T/TaylTa00.htm" TargetMode="External"/><Relationship Id="rId194" Type="http://schemas.openxmlformats.org/officeDocument/2006/relationships/hyperlink" Target="https://www.pro-football-reference.com/players/H/HolmAn00.htm" TargetMode="External"/><Relationship Id="rId208" Type="http://schemas.openxmlformats.org/officeDocument/2006/relationships/hyperlink" Target="https://www.pro-football-reference.com/teams/clt/2016.htm" TargetMode="External"/><Relationship Id="rId415" Type="http://schemas.openxmlformats.org/officeDocument/2006/relationships/hyperlink" Target="https://www.pro-football-reference.com/teams/crd/2017.htm" TargetMode="External"/><Relationship Id="rId622" Type="http://schemas.openxmlformats.org/officeDocument/2006/relationships/hyperlink" Target="https://www.pro-football-reference.com/players/H/HiltT.00.htm" TargetMode="External"/><Relationship Id="rId261" Type="http://schemas.openxmlformats.org/officeDocument/2006/relationships/hyperlink" Target="https://www.pro-football-reference.com/players/J/JackDe00.htm" TargetMode="External"/><Relationship Id="rId499" Type="http://schemas.openxmlformats.org/officeDocument/2006/relationships/hyperlink" Target="https://www.pro-football-reference.com/players/G/GranRy01.htm" TargetMode="External"/><Relationship Id="rId927" Type="http://schemas.openxmlformats.org/officeDocument/2006/relationships/hyperlink" Target="https://www.pro-football-reference.com/teams/rav/2019.htm" TargetMode="External"/><Relationship Id="rId56" Type="http://schemas.openxmlformats.org/officeDocument/2006/relationships/hyperlink" Target="https://www.pro-football-reference.com/teams/cle/2015.htm" TargetMode="External"/><Relationship Id="rId359" Type="http://schemas.openxmlformats.org/officeDocument/2006/relationships/hyperlink" Target="https://www.pro-football-reference.com/teams/car/2016.htm" TargetMode="External"/><Relationship Id="rId566" Type="http://schemas.openxmlformats.org/officeDocument/2006/relationships/hyperlink" Target="https://www.pro-football-reference.com/players/R/RobeSe00.htm" TargetMode="External"/><Relationship Id="rId773" Type="http://schemas.openxmlformats.org/officeDocument/2006/relationships/hyperlink" Target="https://www.pro-football-reference.com/teams/clt/2018.htm" TargetMode="External"/><Relationship Id="rId121" Type="http://schemas.openxmlformats.org/officeDocument/2006/relationships/hyperlink" Target="https://www.pro-football-reference.com/players/F/FuncDe00.htm" TargetMode="External"/><Relationship Id="rId219" Type="http://schemas.openxmlformats.org/officeDocument/2006/relationships/hyperlink" Target="https://www.pro-football-reference.com/players/C/CrabMi00.htm" TargetMode="External"/><Relationship Id="rId426" Type="http://schemas.openxmlformats.org/officeDocument/2006/relationships/hyperlink" Target="https://www.pro-football-reference.com/players/S/SmitJu00.htm" TargetMode="External"/><Relationship Id="rId633" Type="http://schemas.openxmlformats.org/officeDocument/2006/relationships/hyperlink" Target="https://www.pro-football-reference.com/players/W/WillMi07.htm" TargetMode="External"/><Relationship Id="rId980" Type="http://schemas.openxmlformats.org/officeDocument/2006/relationships/hyperlink" Target="https://www.pro-football-reference.com/teams/was/2019.htm" TargetMode="External"/><Relationship Id="rId840" Type="http://schemas.openxmlformats.org/officeDocument/2006/relationships/hyperlink" Target="https://www.pro-football-reference.com/players/H/HillTy00.htm" TargetMode="External"/><Relationship Id="rId938" Type="http://schemas.openxmlformats.org/officeDocument/2006/relationships/hyperlink" Target="https://www.pro-football-reference.com/players/G/GinnTe00.htm" TargetMode="External"/><Relationship Id="rId67" Type="http://schemas.openxmlformats.org/officeDocument/2006/relationships/hyperlink" Target="https://www.pro-football-reference.com/players/B/BryaMa00.htm" TargetMode="External"/><Relationship Id="rId272" Type="http://schemas.openxmlformats.org/officeDocument/2006/relationships/hyperlink" Target="https://www.pro-football-reference.com/teams/htx/2016.htm" TargetMode="External"/><Relationship Id="rId577" Type="http://schemas.openxmlformats.org/officeDocument/2006/relationships/hyperlink" Target="https://www.pro-football-reference.com/teams/den/2017.htm" TargetMode="External"/><Relationship Id="rId700" Type="http://schemas.openxmlformats.org/officeDocument/2006/relationships/hyperlink" Target="https://www.pro-football-reference.com/players/J/JoneMa02.htm" TargetMode="External"/><Relationship Id="rId132" Type="http://schemas.openxmlformats.org/officeDocument/2006/relationships/hyperlink" Target="https://www.pro-football-reference.com/teams/buf/2015.htm" TargetMode="External"/><Relationship Id="rId784" Type="http://schemas.openxmlformats.org/officeDocument/2006/relationships/hyperlink" Target="https://www.pro-football-reference.com/players/A/AlliGe01.htm" TargetMode="External"/><Relationship Id="rId437" Type="http://schemas.openxmlformats.org/officeDocument/2006/relationships/hyperlink" Target="https://www.pro-football-reference.com/teams/tam/2017.htm" TargetMode="External"/><Relationship Id="rId644" Type="http://schemas.openxmlformats.org/officeDocument/2006/relationships/hyperlink" Target="https://www.pro-football-reference.com/teams/phi/2018.htm" TargetMode="External"/><Relationship Id="rId851" Type="http://schemas.openxmlformats.org/officeDocument/2006/relationships/hyperlink" Target="https://www.pro-football-reference.com/players/C/CrowJa00.htm" TargetMode="External"/><Relationship Id="rId283" Type="http://schemas.openxmlformats.org/officeDocument/2006/relationships/hyperlink" Target="https://www.pro-football-reference.com/players/E/EnunQu00.htm" TargetMode="External"/><Relationship Id="rId490" Type="http://schemas.openxmlformats.org/officeDocument/2006/relationships/hyperlink" Target="https://www.pro-football-reference.com/teams/nyg/2017.htm" TargetMode="External"/><Relationship Id="rId504" Type="http://schemas.openxmlformats.org/officeDocument/2006/relationships/hyperlink" Target="https://www.pro-football-reference.com/teams/nwe/2017.htm" TargetMode="External"/><Relationship Id="rId711" Type="http://schemas.openxmlformats.org/officeDocument/2006/relationships/hyperlink" Target="https://www.pro-football-reference.com/teams/sfo/2018.htm" TargetMode="External"/><Relationship Id="rId949" Type="http://schemas.openxmlformats.org/officeDocument/2006/relationships/hyperlink" Target="https://www.pro-football-reference.com/teams/mia/2019.htm" TargetMode="External"/><Relationship Id="rId78" Type="http://schemas.openxmlformats.org/officeDocument/2006/relationships/hyperlink" Target="https://www.pro-football-reference.com/teams/clt/2015.htm" TargetMode="External"/><Relationship Id="rId143" Type="http://schemas.openxmlformats.org/officeDocument/2006/relationships/hyperlink" Target="https://www.pro-football-reference.com/players/I/InmaDo00.htm" TargetMode="External"/><Relationship Id="rId350" Type="http://schemas.openxmlformats.org/officeDocument/2006/relationships/hyperlink" Target="https://www.pro-football-reference.com/players/H/HurnAl01.htm" TargetMode="External"/><Relationship Id="rId588" Type="http://schemas.openxmlformats.org/officeDocument/2006/relationships/hyperlink" Target="https://www.pro-football-reference.com/players/I/InmaDo00.htm" TargetMode="External"/><Relationship Id="rId795" Type="http://schemas.openxmlformats.org/officeDocument/2006/relationships/hyperlink" Target="https://www.pro-football-reference.com/teams/atl/2019.htm" TargetMode="External"/><Relationship Id="rId809" Type="http://schemas.openxmlformats.org/officeDocument/2006/relationships/hyperlink" Target="https://www.pro-football-reference.com/teams/chi/2019.htm" TargetMode="External"/><Relationship Id="rId9" Type="http://schemas.openxmlformats.org/officeDocument/2006/relationships/hyperlink" Target="https://www.pro-football-reference.com/players/B/BeckOd00.htm" TargetMode="External"/><Relationship Id="rId210" Type="http://schemas.openxmlformats.org/officeDocument/2006/relationships/hyperlink" Target="https://www.pro-football-reference.com/teams/atl/2016.htm" TargetMode="External"/><Relationship Id="rId448" Type="http://schemas.openxmlformats.org/officeDocument/2006/relationships/hyperlink" Target="https://www.pro-football-reference.com/players/S/StilKe00.htm" TargetMode="External"/><Relationship Id="rId655" Type="http://schemas.openxmlformats.org/officeDocument/2006/relationships/hyperlink" Target="https://www.pro-football-reference.com/players/H/HumpAd00.htm" TargetMode="External"/><Relationship Id="rId862" Type="http://schemas.openxmlformats.org/officeDocument/2006/relationships/hyperlink" Target="https://www.pro-football-reference.com/teams/jax/2019.htm" TargetMode="External"/><Relationship Id="rId294" Type="http://schemas.openxmlformats.org/officeDocument/2006/relationships/hyperlink" Target="https://www.pro-football-reference.com/teams/atl/2016.htm" TargetMode="External"/><Relationship Id="rId308" Type="http://schemas.openxmlformats.org/officeDocument/2006/relationships/hyperlink" Target="https://www.pro-football-reference.com/teams/nwe/2016.htm" TargetMode="External"/><Relationship Id="rId515" Type="http://schemas.openxmlformats.org/officeDocument/2006/relationships/hyperlink" Target="https://www.pro-football-reference.com/players/M/MontTy01.htm" TargetMode="External"/><Relationship Id="rId722" Type="http://schemas.openxmlformats.org/officeDocument/2006/relationships/hyperlink" Target="https://www.pro-football-reference.com/players/S/SmitTr03.htm" TargetMode="External"/><Relationship Id="rId89" Type="http://schemas.openxmlformats.org/officeDocument/2006/relationships/hyperlink" Target="https://www.pro-football-reference.com/players/K/KearJe01.htm" TargetMode="External"/><Relationship Id="rId154" Type="http://schemas.openxmlformats.org/officeDocument/2006/relationships/hyperlink" Target="https://www.pro-football-reference.com/teams/oti/2015.htm" TargetMode="External"/><Relationship Id="rId361" Type="http://schemas.openxmlformats.org/officeDocument/2006/relationships/hyperlink" Target="https://www.pro-football-reference.com/teams/min/2016.htm" TargetMode="External"/><Relationship Id="rId599" Type="http://schemas.openxmlformats.org/officeDocument/2006/relationships/hyperlink" Target="https://www.pro-football-reference.com/teams/htx/2018.htm" TargetMode="External"/><Relationship Id="rId459" Type="http://schemas.openxmlformats.org/officeDocument/2006/relationships/hyperlink" Target="https://www.pro-football-reference.com/teams/rai/2017.htm" TargetMode="External"/><Relationship Id="rId666" Type="http://schemas.openxmlformats.org/officeDocument/2006/relationships/hyperlink" Target="https://www.pro-football-reference.com/players/M/MoorD.00.htm" TargetMode="External"/><Relationship Id="rId873" Type="http://schemas.openxmlformats.org/officeDocument/2006/relationships/hyperlink" Target="https://www.pro-football-reference.com/players/B/BrowMa04.htm" TargetMode="External"/><Relationship Id="rId16" Type="http://schemas.openxmlformats.org/officeDocument/2006/relationships/hyperlink" Target="https://www.pro-football-reference.com/teams/cin/2015.htm" TargetMode="External"/><Relationship Id="rId221" Type="http://schemas.openxmlformats.org/officeDocument/2006/relationships/hyperlink" Target="https://www.pro-football-reference.com/players/C/CoopAm00.htm" TargetMode="External"/><Relationship Id="rId319" Type="http://schemas.openxmlformats.org/officeDocument/2006/relationships/hyperlink" Target="https://www.pro-football-reference.com/players/L/LockTy00.htm" TargetMode="External"/><Relationship Id="rId526" Type="http://schemas.openxmlformats.org/officeDocument/2006/relationships/hyperlink" Target="https://www.pro-football-reference.com/players/N/NelsJJ00.ht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T/ThomJu00.htm" TargetMode="External"/><Relationship Id="rId299" Type="http://schemas.openxmlformats.org/officeDocument/2006/relationships/hyperlink" Target="https://www.pro-football-reference.com/players/D/DissWi00.htm" TargetMode="External"/><Relationship Id="rId303" Type="http://schemas.openxmlformats.org/officeDocument/2006/relationships/hyperlink" Target="https://www.pro-football-reference.com/players/H/HockTJ00.htm" TargetMode="External"/><Relationship Id="rId21" Type="http://schemas.openxmlformats.org/officeDocument/2006/relationships/hyperlink" Target="https://www.pro-football-reference.com/players/G/GateAn00.htm" TargetMode="External"/><Relationship Id="rId42" Type="http://schemas.openxmlformats.org/officeDocument/2006/relationships/hyperlink" Target="https://www.pro-football-reference.com/teams/den/2015.htm" TargetMode="External"/><Relationship Id="rId63" Type="http://schemas.openxmlformats.org/officeDocument/2006/relationships/hyperlink" Target="https://www.pro-football-reference.com/players/O/OlseGr00.htm" TargetMode="External"/><Relationship Id="rId84" Type="http://schemas.openxmlformats.org/officeDocument/2006/relationships/hyperlink" Target="https://www.pro-football-reference.com/teams/nor/2016.htm" TargetMode="External"/><Relationship Id="rId138" Type="http://schemas.openxmlformats.org/officeDocument/2006/relationships/hyperlink" Target="https://www.pro-football-reference.com/teams/clt/2017.htm" TargetMode="External"/><Relationship Id="rId159" Type="http://schemas.openxmlformats.org/officeDocument/2006/relationships/hyperlink" Target="https://www.pro-football-reference.com/players/K/KittGe00.htm" TargetMode="External"/><Relationship Id="rId170" Type="http://schemas.openxmlformats.org/officeDocument/2006/relationships/hyperlink" Target="https://www.pro-football-reference.com/teams/mia/2017.htm" TargetMode="External"/><Relationship Id="rId191" Type="http://schemas.openxmlformats.org/officeDocument/2006/relationships/hyperlink" Target="https://www.pro-football-reference.com/players/B/BurtTr01.htm" TargetMode="External"/><Relationship Id="rId205" Type="http://schemas.openxmlformats.org/officeDocument/2006/relationships/hyperlink" Target="https://www.pro-football-reference.com/players/E/EngrEv00.htm" TargetMode="External"/><Relationship Id="rId226" Type="http://schemas.openxmlformats.org/officeDocument/2006/relationships/hyperlink" Target="https://www.pro-football-reference.com/teams/car/2018.htm" TargetMode="External"/><Relationship Id="rId247" Type="http://schemas.openxmlformats.org/officeDocument/2006/relationships/hyperlink" Target="https://www.pro-football-reference.com/players/W/WallDa01.htm" TargetMode="External"/><Relationship Id="rId107" Type="http://schemas.openxmlformats.org/officeDocument/2006/relationships/hyperlink" Target="https://www.pro-football-reference.com/players/M/McDoVa00.htm" TargetMode="External"/><Relationship Id="rId268" Type="http://schemas.openxmlformats.org/officeDocument/2006/relationships/hyperlink" Target="https://www.pro-football-reference.com/teams/min/2019.htm" TargetMode="External"/><Relationship Id="rId289" Type="http://schemas.openxmlformats.org/officeDocument/2006/relationships/hyperlink" Target="https://www.pro-football-reference.com/players/J/JarwBl00.htm" TargetMode="External"/><Relationship Id="rId11" Type="http://schemas.openxmlformats.org/officeDocument/2006/relationships/hyperlink" Target="https://www.pro-football-reference.com/players/E/EifeTy00.htm" TargetMode="External"/><Relationship Id="rId32" Type="http://schemas.openxmlformats.org/officeDocument/2006/relationships/hyperlink" Target="https://www.pro-football-reference.com/teams/sea/2015.htm" TargetMode="External"/><Relationship Id="rId53" Type="http://schemas.openxmlformats.org/officeDocument/2006/relationships/hyperlink" Target="https://www.pro-football-reference.com/players/C/CameJo00.htm" TargetMode="External"/><Relationship Id="rId74" Type="http://schemas.openxmlformats.org/officeDocument/2006/relationships/hyperlink" Target="https://www.pro-football-reference.com/teams/nwe/2016.htm" TargetMode="External"/><Relationship Id="rId128" Type="http://schemas.openxmlformats.org/officeDocument/2006/relationships/hyperlink" Target="https://www.pro-football-reference.com/teams/sea/2017.htm" TargetMode="External"/><Relationship Id="rId149" Type="http://schemas.openxmlformats.org/officeDocument/2006/relationships/hyperlink" Target="https://www.pro-football-reference.com/players/E/EbroEr00.htm" TargetMode="External"/><Relationship Id="rId5" Type="http://schemas.openxmlformats.org/officeDocument/2006/relationships/hyperlink" Target="https://www.pro-football-reference.com/players/R/ReedJo02.htm" TargetMode="External"/><Relationship Id="rId95" Type="http://schemas.openxmlformats.org/officeDocument/2006/relationships/hyperlink" Target="https://www.pro-football-reference.com/players/A/AlleDw00.htm" TargetMode="External"/><Relationship Id="rId160" Type="http://schemas.openxmlformats.org/officeDocument/2006/relationships/hyperlink" Target="https://www.pro-football-reference.com/teams/sfo/2017.htm" TargetMode="External"/><Relationship Id="rId181" Type="http://schemas.openxmlformats.org/officeDocument/2006/relationships/hyperlink" Target="https://www.pro-football-reference.com/players/K/KelcTr00.htm" TargetMode="External"/><Relationship Id="rId216" Type="http://schemas.openxmlformats.org/officeDocument/2006/relationships/hyperlink" Target="https://www.pro-football-reference.com/teams/tam/2018.htm" TargetMode="External"/><Relationship Id="rId237" Type="http://schemas.openxmlformats.org/officeDocument/2006/relationships/hyperlink" Target="https://www.pro-football-reference.com/players/T/ThomIa00.htm" TargetMode="External"/><Relationship Id="rId258" Type="http://schemas.openxmlformats.org/officeDocument/2006/relationships/hyperlink" Target="https://www.pro-football-reference.com/teams/ram/2019.htm" TargetMode="External"/><Relationship Id="rId279" Type="http://schemas.openxmlformats.org/officeDocument/2006/relationships/hyperlink" Target="https://www.pro-football-reference.com/players/E/EifeTy00.htm" TargetMode="External"/><Relationship Id="rId22" Type="http://schemas.openxmlformats.org/officeDocument/2006/relationships/hyperlink" Target="https://www.pro-football-reference.com/teams/sdg/2015.htm" TargetMode="External"/><Relationship Id="rId43" Type="http://schemas.openxmlformats.org/officeDocument/2006/relationships/hyperlink" Target="https://www.pro-football-reference.com/players/M/MillHe00.htm" TargetMode="External"/><Relationship Id="rId64" Type="http://schemas.openxmlformats.org/officeDocument/2006/relationships/hyperlink" Target="https://www.pro-football-reference.com/teams/car/2016.htm" TargetMode="External"/><Relationship Id="rId118" Type="http://schemas.openxmlformats.org/officeDocument/2006/relationships/hyperlink" Target="https://www.pro-football-reference.com/teams/jax/2016.htm" TargetMode="External"/><Relationship Id="rId139" Type="http://schemas.openxmlformats.org/officeDocument/2006/relationships/hyperlink" Target="https://www.pro-football-reference.com/players/W/WittJa00.htm" TargetMode="External"/><Relationship Id="rId290" Type="http://schemas.openxmlformats.org/officeDocument/2006/relationships/hyperlink" Target="https://www.pro-football-reference.com/teams/dal/2019.htm" TargetMode="External"/><Relationship Id="rId304" Type="http://schemas.openxmlformats.org/officeDocument/2006/relationships/hyperlink" Target="https://www.pro-football-reference.com/teams/det/2019.htm" TargetMode="External"/><Relationship Id="rId85" Type="http://schemas.openxmlformats.org/officeDocument/2006/relationships/hyperlink" Target="https://www.pro-football-reference.com/players/D/DoylJa00.htm" TargetMode="External"/><Relationship Id="rId150" Type="http://schemas.openxmlformats.org/officeDocument/2006/relationships/hyperlink" Target="https://www.pro-football-reference.com/teams/det/2017.htm" TargetMode="External"/><Relationship Id="rId171" Type="http://schemas.openxmlformats.org/officeDocument/2006/relationships/hyperlink" Target="https://www.pro-football-reference.com/players/J/JameJe00.htm" TargetMode="External"/><Relationship Id="rId192" Type="http://schemas.openxmlformats.org/officeDocument/2006/relationships/hyperlink" Target="https://www.pro-football-reference.com/teams/chi/2018.htm" TargetMode="External"/><Relationship Id="rId206" Type="http://schemas.openxmlformats.org/officeDocument/2006/relationships/hyperlink" Target="https://www.pro-football-reference.com/teams/nyg/2018.htm" TargetMode="External"/><Relationship Id="rId227" Type="http://schemas.openxmlformats.org/officeDocument/2006/relationships/hyperlink" Target="https://www.pro-football-reference.com/players/W/WatsBe00.htm" TargetMode="External"/><Relationship Id="rId248" Type="http://schemas.openxmlformats.org/officeDocument/2006/relationships/hyperlink" Target="https://www.pro-football-reference.com/teams/rai/2019.htm" TargetMode="External"/><Relationship Id="rId269" Type="http://schemas.openxmlformats.org/officeDocument/2006/relationships/hyperlink" Target="https://www.pro-football-reference.com/players/O/OlseGr00.htm" TargetMode="External"/><Relationship Id="rId12" Type="http://schemas.openxmlformats.org/officeDocument/2006/relationships/hyperlink" Target="https://www.pro-football-reference.com/teams/cin/2015.htm" TargetMode="External"/><Relationship Id="rId33" Type="http://schemas.openxmlformats.org/officeDocument/2006/relationships/hyperlink" Target="https://www.pro-football-reference.com/players/M/MillZa02.htm" TargetMode="External"/><Relationship Id="rId108" Type="http://schemas.openxmlformats.org/officeDocument/2006/relationships/hyperlink" Target="https://www.pro-football-reference.com/teams/sfo/2016.htm" TargetMode="External"/><Relationship Id="rId129" Type="http://schemas.openxmlformats.org/officeDocument/2006/relationships/hyperlink" Target="https://www.pro-football-reference.com/players/E/EngrEv00.htm" TargetMode="External"/><Relationship Id="rId280" Type="http://schemas.openxmlformats.org/officeDocument/2006/relationships/hyperlink" Target="https://www.pro-football-reference.com/teams/cin/2019.htm" TargetMode="External"/><Relationship Id="rId54" Type="http://schemas.openxmlformats.org/officeDocument/2006/relationships/hyperlink" Target="https://www.pro-football-reference.com/teams/mia/2015.htm" TargetMode="External"/><Relationship Id="rId75" Type="http://schemas.openxmlformats.org/officeDocument/2006/relationships/hyperlink" Target="https://www.pro-football-reference.com/players/E/ErtzZa00.htm" TargetMode="External"/><Relationship Id="rId96" Type="http://schemas.openxmlformats.org/officeDocument/2006/relationships/hyperlink" Target="https://www.pro-football-reference.com/teams/clt/2016.htm" TargetMode="External"/><Relationship Id="rId140" Type="http://schemas.openxmlformats.org/officeDocument/2006/relationships/hyperlink" Target="https://www.pro-football-reference.com/teams/dal/2017.htm" TargetMode="External"/><Relationship Id="rId161" Type="http://schemas.openxmlformats.org/officeDocument/2006/relationships/hyperlink" Target="https://www.pro-football-reference.com/players/L/LewiMa00.htm" TargetMode="External"/><Relationship Id="rId182" Type="http://schemas.openxmlformats.org/officeDocument/2006/relationships/hyperlink" Target="https://www.pro-football-reference.com/teams/kan/2018.htm" TargetMode="External"/><Relationship Id="rId217" Type="http://schemas.openxmlformats.org/officeDocument/2006/relationships/hyperlink" Target="https://www.pro-football-reference.com/players/U/UzomC.00.htm" TargetMode="External"/><Relationship Id="rId6" Type="http://schemas.openxmlformats.org/officeDocument/2006/relationships/hyperlink" Target="https://www.pro-football-reference.com/teams/was/2015.htm" TargetMode="External"/><Relationship Id="rId238" Type="http://schemas.openxmlformats.org/officeDocument/2006/relationships/hyperlink" Target="https://www.pro-football-reference.com/teams/car/2018.htm" TargetMode="External"/><Relationship Id="rId259" Type="http://schemas.openxmlformats.org/officeDocument/2006/relationships/hyperlink" Target="https://www.pro-football-reference.com/players/G/GoedDa00.htm" TargetMode="External"/><Relationship Id="rId23" Type="http://schemas.openxmlformats.org/officeDocument/2006/relationships/hyperlink" Target="https://www.pro-football-reference.com/players/W/WittJa00.htm" TargetMode="External"/><Relationship Id="rId119" Type="http://schemas.openxmlformats.org/officeDocument/2006/relationships/hyperlink" Target="https://www.pro-football-reference.com/players/C/CeleGa00.htm" TargetMode="External"/><Relationship Id="rId270" Type="http://schemas.openxmlformats.org/officeDocument/2006/relationships/hyperlink" Target="https://www.pro-football-reference.com/teams/car/2019.htm" TargetMode="External"/><Relationship Id="rId291" Type="http://schemas.openxmlformats.org/officeDocument/2006/relationships/hyperlink" Target="https://www.pro-football-reference.com/players/A/AkinJo00.htm" TargetMode="External"/><Relationship Id="rId305" Type="http://schemas.openxmlformats.org/officeDocument/2006/relationships/hyperlink" Target="https://www.pro-football-reference.com/players/H/HursHa00.htm" TargetMode="External"/><Relationship Id="rId44" Type="http://schemas.openxmlformats.org/officeDocument/2006/relationships/hyperlink" Target="https://www.pro-football-reference.com/teams/pit/2015.htm" TargetMode="External"/><Relationship Id="rId65" Type="http://schemas.openxmlformats.org/officeDocument/2006/relationships/hyperlink" Target="https://www.pro-football-reference.com/players/R/RudoKy00.htm" TargetMode="External"/><Relationship Id="rId86" Type="http://schemas.openxmlformats.org/officeDocument/2006/relationships/hyperlink" Target="https://www.pro-football-reference.com/teams/clt/2016.htm" TargetMode="External"/><Relationship Id="rId130" Type="http://schemas.openxmlformats.org/officeDocument/2006/relationships/hyperlink" Target="https://www.pro-football-reference.com/teams/nyg/2017.htm" TargetMode="External"/><Relationship Id="rId151" Type="http://schemas.openxmlformats.org/officeDocument/2006/relationships/hyperlink" Target="https://www.pro-football-reference.com/players/W/WatsBe00.htm" TargetMode="External"/><Relationship Id="rId172" Type="http://schemas.openxmlformats.org/officeDocument/2006/relationships/hyperlink" Target="https://www.pro-football-reference.com/teams/pit/2017.htm" TargetMode="External"/><Relationship Id="rId193" Type="http://schemas.openxmlformats.org/officeDocument/2006/relationships/hyperlink" Target="https://www.pro-football-reference.com/players/H/HoopAu00.htm" TargetMode="External"/><Relationship Id="rId207" Type="http://schemas.openxmlformats.org/officeDocument/2006/relationships/hyperlink" Target="https://www.pro-football-reference.com/players/G/GrahJi00.htm" TargetMode="External"/><Relationship Id="rId228" Type="http://schemas.openxmlformats.org/officeDocument/2006/relationships/hyperlink" Target="https://www.pro-football-reference.com/teams/nor/2018.htm" TargetMode="External"/><Relationship Id="rId249" Type="http://schemas.openxmlformats.org/officeDocument/2006/relationships/hyperlink" Target="https://www.pro-football-reference.com/players/E/ErtzZa00.htm" TargetMode="External"/><Relationship Id="rId13" Type="http://schemas.openxmlformats.org/officeDocument/2006/relationships/hyperlink" Target="https://www.pro-football-reference.com/players/K/KelcTr00.htm" TargetMode="External"/><Relationship Id="rId109" Type="http://schemas.openxmlformats.org/officeDocument/2006/relationships/hyperlink" Target="https://www.pro-football-reference.com/players/K/KendLa00.htm" TargetMode="External"/><Relationship Id="rId260" Type="http://schemas.openxmlformats.org/officeDocument/2006/relationships/hyperlink" Target="https://www.pro-football-reference.com/teams/phi/2019.htm" TargetMode="External"/><Relationship Id="rId281" Type="http://schemas.openxmlformats.org/officeDocument/2006/relationships/hyperlink" Target="https://www.pro-football-reference.com/players/G/GrifRy00.htm" TargetMode="External"/><Relationship Id="rId34" Type="http://schemas.openxmlformats.org/officeDocument/2006/relationships/hyperlink" Target="https://www.pro-football-reference.com/teams/chi/2015.htm" TargetMode="External"/><Relationship Id="rId55" Type="http://schemas.openxmlformats.org/officeDocument/2006/relationships/hyperlink" Target="https://www.pro-football-reference.com/players/W/WalfCl00.htm" TargetMode="External"/><Relationship Id="rId76" Type="http://schemas.openxmlformats.org/officeDocument/2006/relationships/hyperlink" Target="https://www.pro-football-reference.com/teams/phi/2016.htm" TargetMode="External"/><Relationship Id="rId97" Type="http://schemas.openxmlformats.org/officeDocument/2006/relationships/hyperlink" Target="https://www.pro-football-reference.com/players/C/ClayCh00.htm" TargetMode="External"/><Relationship Id="rId120" Type="http://schemas.openxmlformats.org/officeDocument/2006/relationships/hyperlink" Target="https://www.pro-football-reference.com/teams/sfo/2016.htm" TargetMode="External"/><Relationship Id="rId141" Type="http://schemas.openxmlformats.org/officeDocument/2006/relationships/hyperlink" Target="https://www.pro-football-reference.com/players/K/KrofTy00.htm" TargetMode="External"/><Relationship Id="rId7" Type="http://schemas.openxmlformats.org/officeDocument/2006/relationships/hyperlink" Target="https://www.pro-football-reference.com/players/O/OlseGr00.htm" TargetMode="External"/><Relationship Id="rId162" Type="http://schemas.openxmlformats.org/officeDocument/2006/relationships/hyperlink" Target="https://www.pro-football-reference.com/teams/jax/2017.htm" TargetMode="External"/><Relationship Id="rId183" Type="http://schemas.openxmlformats.org/officeDocument/2006/relationships/hyperlink" Target="https://www.pro-football-reference.com/players/K/KittGe00.htm" TargetMode="External"/><Relationship Id="rId218" Type="http://schemas.openxmlformats.org/officeDocument/2006/relationships/hyperlink" Target="https://www.pro-football-reference.com/teams/cin/2018.htm" TargetMode="External"/><Relationship Id="rId239" Type="http://schemas.openxmlformats.org/officeDocument/2006/relationships/hyperlink" Target="https://www.pro-football-reference.com/players/V/VannNi00.htm" TargetMode="External"/><Relationship Id="rId250" Type="http://schemas.openxmlformats.org/officeDocument/2006/relationships/hyperlink" Target="https://www.pro-football-reference.com/teams/phi/2019.htm" TargetMode="External"/><Relationship Id="rId271" Type="http://schemas.openxmlformats.org/officeDocument/2006/relationships/hyperlink" Target="https://www.pro-football-reference.com/players/F/FantNo00.htm" TargetMode="External"/><Relationship Id="rId292" Type="http://schemas.openxmlformats.org/officeDocument/2006/relationships/hyperlink" Target="https://www.pro-football-reference.com/teams/htx/2019.htm" TargetMode="External"/><Relationship Id="rId306" Type="http://schemas.openxmlformats.org/officeDocument/2006/relationships/hyperlink" Target="https://www.pro-football-reference.com/teams/rav/2019.htm" TargetMode="External"/><Relationship Id="rId24" Type="http://schemas.openxmlformats.org/officeDocument/2006/relationships/hyperlink" Target="https://www.pro-football-reference.com/teams/dal/2015.htm" TargetMode="External"/><Relationship Id="rId40" Type="http://schemas.openxmlformats.org/officeDocument/2006/relationships/hyperlink" Target="https://www.pro-football-reference.com/teams/sdg/2015.htm" TargetMode="External"/><Relationship Id="rId45" Type="http://schemas.openxmlformats.org/officeDocument/2006/relationships/hyperlink" Target="https://www.pro-football-reference.com/players/G/GillCr00.htm" TargetMode="External"/><Relationship Id="rId66" Type="http://schemas.openxmlformats.org/officeDocument/2006/relationships/hyperlink" Target="https://www.pro-football-reference.com/teams/min/2016.htm" TargetMode="External"/><Relationship Id="rId87" Type="http://schemas.openxmlformats.org/officeDocument/2006/relationships/hyperlink" Target="https://www.pro-football-reference.com/players/E/EbroEr00.htm" TargetMode="External"/><Relationship Id="rId110" Type="http://schemas.openxmlformats.org/officeDocument/2006/relationships/hyperlink" Target="https://www.pro-football-reference.com/teams/ram/2016.htm" TargetMode="External"/><Relationship Id="rId115" Type="http://schemas.openxmlformats.org/officeDocument/2006/relationships/hyperlink" Target="https://www.pro-football-reference.com/players/W/WalfCl00.htm" TargetMode="External"/><Relationship Id="rId131" Type="http://schemas.openxmlformats.org/officeDocument/2006/relationships/hyperlink" Target="https://www.pro-football-reference.com/players/R/RudoKy00.htm" TargetMode="External"/><Relationship Id="rId136" Type="http://schemas.openxmlformats.org/officeDocument/2006/relationships/hyperlink" Target="https://www.pro-football-reference.com/teams/tam/2017.htm" TargetMode="External"/><Relationship Id="rId157" Type="http://schemas.openxmlformats.org/officeDocument/2006/relationships/hyperlink" Target="https://www.pro-football-reference.com/players/C/ClayCh00.htm" TargetMode="External"/><Relationship Id="rId178" Type="http://schemas.openxmlformats.org/officeDocument/2006/relationships/hyperlink" Target="https://www.pro-football-reference.com/teams/sdg/2017.htm" TargetMode="External"/><Relationship Id="rId301" Type="http://schemas.openxmlformats.org/officeDocument/2006/relationships/hyperlink" Target="https://www.pro-football-reference.com/players/H/HowaO.00.htm" TargetMode="External"/><Relationship Id="rId61" Type="http://schemas.openxmlformats.org/officeDocument/2006/relationships/hyperlink" Target="https://www.pro-football-reference.com/players/K/KelcTr00.htm" TargetMode="External"/><Relationship Id="rId82" Type="http://schemas.openxmlformats.org/officeDocument/2006/relationships/hyperlink" Target="https://www.pro-football-reference.com/teams/sdg/2016.htm" TargetMode="External"/><Relationship Id="rId152" Type="http://schemas.openxmlformats.org/officeDocument/2006/relationships/hyperlink" Target="https://www.pro-football-reference.com/teams/rav/2017.htm" TargetMode="External"/><Relationship Id="rId173" Type="http://schemas.openxmlformats.org/officeDocument/2006/relationships/hyperlink" Target="https://www.pro-football-reference.com/players/S/SefeAu00.htm" TargetMode="External"/><Relationship Id="rId194" Type="http://schemas.openxmlformats.org/officeDocument/2006/relationships/hyperlink" Target="https://www.pro-football-reference.com/teams/atl/2018.htm" TargetMode="External"/><Relationship Id="rId199" Type="http://schemas.openxmlformats.org/officeDocument/2006/relationships/hyperlink" Target="https://www.pro-football-reference.com/players/H/HowaO.00.htm" TargetMode="External"/><Relationship Id="rId203" Type="http://schemas.openxmlformats.org/officeDocument/2006/relationships/hyperlink" Target="https://www.pro-football-reference.com/players/M/McDoVa00.htm" TargetMode="External"/><Relationship Id="rId208" Type="http://schemas.openxmlformats.org/officeDocument/2006/relationships/hyperlink" Target="https://www.pro-football-reference.com/teams/gnb/2018.htm" TargetMode="External"/><Relationship Id="rId229" Type="http://schemas.openxmlformats.org/officeDocument/2006/relationships/hyperlink" Target="https://www.pro-football-reference.com/players/D/DaviVe00.htm" TargetMode="External"/><Relationship Id="rId19" Type="http://schemas.openxmlformats.org/officeDocument/2006/relationships/hyperlink" Target="https://www.pro-football-reference.com/players/E/ErtzZa00.htm" TargetMode="External"/><Relationship Id="rId224" Type="http://schemas.openxmlformats.org/officeDocument/2006/relationships/hyperlink" Target="https://www.pro-football-reference.com/teams/pit/2018.htm" TargetMode="External"/><Relationship Id="rId240" Type="http://schemas.openxmlformats.org/officeDocument/2006/relationships/hyperlink" Target="https://www.pro-football-reference.com/teams/sea/2018.htm" TargetMode="External"/><Relationship Id="rId245" Type="http://schemas.openxmlformats.org/officeDocument/2006/relationships/hyperlink" Target="https://www.pro-football-reference.com/players/K/KittGe00.htm" TargetMode="External"/><Relationship Id="rId261" Type="http://schemas.openxmlformats.org/officeDocument/2006/relationships/hyperlink" Target="https://www.pro-football-reference.com/players/G/GesiMi00.htm" TargetMode="External"/><Relationship Id="rId266" Type="http://schemas.openxmlformats.org/officeDocument/2006/relationships/hyperlink" Target="https://www.pro-football-reference.com/teams/htx/2019.htm" TargetMode="External"/><Relationship Id="rId287" Type="http://schemas.openxmlformats.org/officeDocument/2006/relationships/hyperlink" Target="https://www.pro-football-reference.com/players/B/BratCa00.htm" TargetMode="External"/><Relationship Id="rId14" Type="http://schemas.openxmlformats.org/officeDocument/2006/relationships/hyperlink" Target="https://www.pro-football-reference.com/teams/kan/2015.htm" TargetMode="External"/><Relationship Id="rId30" Type="http://schemas.openxmlformats.org/officeDocument/2006/relationships/hyperlink" Target="https://www.pro-football-reference.com/teams/jax/2015.htm" TargetMode="External"/><Relationship Id="rId35" Type="http://schemas.openxmlformats.org/officeDocument/2006/relationships/hyperlink" Target="https://www.pro-football-reference.com/players/T/TammJa00.htm" TargetMode="External"/><Relationship Id="rId56" Type="http://schemas.openxmlformats.org/officeDocument/2006/relationships/hyperlink" Target="https://www.pro-football-reference.com/teams/rai/2015.htm" TargetMode="External"/><Relationship Id="rId77" Type="http://schemas.openxmlformats.org/officeDocument/2006/relationships/hyperlink" Target="https://www.pro-football-reference.com/players/R/ReedJo02.htm" TargetMode="External"/><Relationship Id="rId100" Type="http://schemas.openxmlformats.org/officeDocument/2006/relationships/hyperlink" Target="https://www.pro-football-reference.com/teams/cle/2016.htm" TargetMode="External"/><Relationship Id="rId105" Type="http://schemas.openxmlformats.org/officeDocument/2006/relationships/hyperlink" Target="https://www.pro-football-reference.com/players/E/EifeTy00.htm" TargetMode="External"/><Relationship Id="rId126" Type="http://schemas.openxmlformats.org/officeDocument/2006/relationships/hyperlink" Target="https://www.pro-football-reference.com/teams/phi/2017.htm" TargetMode="External"/><Relationship Id="rId147" Type="http://schemas.openxmlformats.org/officeDocument/2006/relationships/hyperlink" Target="https://www.pro-football-reference.com/players/D/DaviVe00.htm" TargetMode="External"/><Relationship Id="rId168" Type="http://schemas.openxmlformats.org/officeDocument/2006/relationships/hyperlink" Target="https://www.pro-football-reference.com/teams/phi/2017.htm" TargetMode="External"/><Relationship Id="rId282" Type="http://schemas.openxmlformats.org/officeDocument/2006/relationships/hyperlink" Target="https://www.pro-football-reference.com/teams/nyj/2019.htm" TargetMode="External"/><Relationship Id="rId8" Type="http://schemas.openxmlformats.org/officeDocument/2006/relationships/hyperlink" Target="https://www.pro-football-reference.com/teams/car/2015.htm" TargetMode="External"/><Relationship Id="rId51" Type="http://schemas.openxmlformats.org/officeDocument/2006/relationships/hyperlink" Target="https://www.pro-football-reference.com/players/S/SefeAu00.htm" TargetMode="External"/><Relationship Id="rId72" Type="http://schemas.openxmlformats.org/officeDocument/2006/relationships/hyperlink" Target="https://www.pro-football-reference.com/teams/tam/2016.htm" TargetMode="External"/><Relationship Id="rId93" Type="http://schemas.openxmlformats.org/officeDocument/2006/relationships/hyperlink" Target="https://www.pro-football-reference.com/players/F/FiedC.00.htm" TargetMode="External"/><Relationship Id="rId98" Type="http://schemas.openxmlformats.org/officeDocument/2006/relationships/hyperlink" Target="https://www.pro-football-reference.com/teams/buf/2016.htm" TargetMode="External"/><Relationship Id="rId121" Type="http://schemas.openxmlformats.org/officeDocument/2006/relationships/hyperlink" Target="https://www.pro-football-reference.com/players/G/GronRo00.htm" TargetMode="External"/><Relationship Id="rId142" Type="http://schemas.openxmlformats.org/officeDocument/2006/relationships/hyperlink" Target="https://www.pro-football-reference.com/teams/cin/2017.htm" TargetMode="External"/><Relationship Id="rId163" Type="http://schemas.openxmlformats.org/officeDocument/2006/relationships/hyperlink" Target="https://www.pro-football-reference.com/players/N/NjokDa00.htm" TargetMode="External"/><Relationship Id="rId184" Type="http://schemas.openxmlformats.org/officeDocument/2006/relationships/hyperlink" Target="https://www.pro-football-reference.com/teams/sfo/2018.htm" TargetMode="External"/><Relationship Id="rId189" Type="http://schemas.openxmlformats.org/officeDocument/2006/relationships/hyperlink" Target="https://www.pro-football-reference.com/players/C/CookJa02.htm" TargetMode="External"/><Relationship Id="rId219" Type="http://schemas.openxmlformats.org/officeDocument/2006/relationships/hyperlink" Target="https://www.pro-football-reference.com/players/G/GoedDa00.htm" TargetMode="External"/><Relationship Id="rId3" Type="http://schemas.openxmlformats.org/officeDocument/2006/relationships/hyperlink" Target="https://www.pro-football-reference.com/players/B/BarnGa01.htm" TargetMode="External"/><Relationship Id="rId214" Type="http://schemas.openxmlformats.org/officeDocument/2006/relationships/hyperlink" Target="https://www.pro-football-reference.com/teams/was/2018.htm" TargetMode="External"/><Relationship Id="rId230" Type="http://schemas.openxmlformats.org/officeDocument/2006/relationships/hyperlink" Target="https://www.pro-football-reference.com/teams/was/2018.htm" TargetMode="External"/><Relationship Id="rId235" Type="http://schemas.openxmlformats.org/officeDocument/2006/relationships/hyperlink" Target="https://www.pro-football-reference.com/players/T/ThomJo05.htm" TargetMode="External"/><Relationship Id="rId251" Type="http://schemas.openxmlformats.org/officeDocument/2006/relationships/hyperlink" Target="https://www.pro-football-reference.com/players/C/CookJa02.htm" TargetMode="External"/><Relationship Id="rId256" Type="http://schemas.openxmlformats.org/officeDocument/2006/relationships/hyperlink" Target="https://www.pro-football-reference.com/teams/sdg/2019.htm" TargetMode="External"/><Relationship Id="rId277" Type="http://schemas.openxmlformats.org/officeDocument/2006/relationships/hyperlink" Target="https://www.pro-football-reference.com/players/E/EngrEv00.htm" TargetMode="External"/><Relationship Id="rId298" Type="http://schemas.openxmlformats.org/officeDocument/2006/relationships/hyperlink" Target="https://www.pro-football-reference.com/teams/buf/2019.htm" TargetMode="External"/><Relationship Id="rId25" Type="http://schemas.openxmlformats.org/officeDocument/2006/relationships/hyperlink" Target="https://www.pro-football-reference.com/players/E/EbroEr00.htm" TargetMode="External"/><Relationship Id="rId46" Type="http://schemas.openxmlformats.org/officeDocument/2006/relationships/hyperlink" Target="https://www.pro-football-reference.com/teams/rav/2015.htm" TargetMode="External"/><Relationship Id="rId67" Type="http://schemas.openxmlformats.org/officeDocument/2006/relationships/hyperlink" Target="https://www.pro-football-reference.com/players/G/GrahJi00.htm" TargetMode="External"/><Relationship Id="rId116" Type="http://schemas.openxmlformats.org/officeDocument/2006/relationships/hyperlink" Target="https://www.pro-football-reference.com/teams/rai/2016.htm" TargetMode="External"/><Relationship Id="rId137" Type="http://schemas.openxmlformats.org/officeDocument/2006/relationships/hyperlink" Target="https://www.pro-football-reference.com/players/D/DoylJa00.htm" TargetMode="External"/><Relationship Id="rId158" Type="http://schemas.openxmlformats.org/officeDocument/2006/relationships/hyperlink" Target="https://www.pro-football-reference.com/teams/buf/2017.htm" TargetMode="External"/><Relationship Id="rId272" Type="http://schemas.openxmlformats.org/officeDocument/2006/relationships/hyperlink" Target="https://www.pro-football-reference.com/teams/den/2019.htm" TargetMode="External"/><Relationship Id="rId293" Type="http://schemas.openxmlformats.org/officeDocument/2006/relationships/hyperlink" Target="https://www.pro-football-reference.com/players/E/EverGe00.htm" TargetMode="External"/><Relationship Id="rId302" Type="http://schemas.openxmlformats.org/officeDocument/2006/relationships/hyperlink" Target="https://www.pro-football-reference.com/teams/tam/2019.htm" TargetMode="External"/><Relationship Id="rId307" Type="http://schemas.openxmlformats.org/officeDocument/2006/relationships/hyperlink" Target="https://www.pro-football-reference.com/players/M/MoreFo00.htm" TargetMode="External"/><Relationship Id="rId20" Type="http://schemas.openxmlformats.org/officeDocument/2006/relationships/hyperlink" Target="https://www.pro-football-reference.com/teams/phi/2015.htm" TargetMode="External"/><Relationship Id="rId41" Type="http://schemas.openxmlformats.org/officeDocument/2006/relationships/hyperlink" Target="https://www.pro-football-reference.com/players/D/DaniOw00.htm" TargetMode="External"/><Relationship Id="rId62" Type="http://schemas.openxmlformats.org/officeDocument/2006/relationships/hyperlink" Target="https://www.pro-football-reference.com/teams/kan/2016.htm" TargetMode="External"/><Relationship Id="rId83" Type="http://schemas.openxmlformats.org/officeDocument/2006/relationships/hyperlink" Target="https://www.pro-football-reference.com/players/F/FleeCo00.htm" TargetMode="External"/><Relationship Id="rId88" Type="http://schemas.openxmlformats.org/officeDocument/2006/relationships/hyperlink" Target="https://www.pro-football-reference.com/teams/det/2016.htm" TargetMode="External"/><Relationship Id="rId111" Type="http://schemas.openxmlformats.org/officeDocument/2006/relationships/hyperlink" Target="https://www.pro-football-reference.com/players/J/JameJe00.htm" TargetMode="External"/><Relationship Id="rId132" Type="http://schemas.openxmlformats.org/officeDocument/2006/relationships/hyperlink" Target="https://www.pro-football-reference.com/teams/min/2017.htm" TargetMode="External"/><Relationship Id="rId153" Type="http://schemas.openxmlformats.org/officeDocument/2006/relationships/hyperlink" Target="https://www.pro-football-reference.com/players/H/HowaO.00.htm" TargetMode="External"/><Relationship Id="rId174" Type="http://schemas.openxmlformats.org/officeDocument/2006/relationships/hyperlink" Target="https://www.pro-football-reference.com/teams/nyj/2017.htm" TargetMode="External"/><Relationship Id="rId179" Type="http://schemas.openxmlformats.org/officeDocument/2006/relationships/hyperlink" Target="https://www.pro-football-reference.com/players/D/DevaSe00.htm" TargetMode="External"/><Relationship Id="rId195" Type="http://schemas.openxmlformats.org/officeDocument/2006/relationships/hyperlink" Target="https://www.pro-football-reference.com/players/N/NjokDa00.htm" TargetMode="External"/><Relationship Id="rId209" Type="http://schemas.openxmlformats.org/officeDocument/2006/relationships/hyperlink" Target="https://www.pro-football-reference.com/players/H/HernCh00.htm" TargetMode="External"/><Relationship Id="rId190" Type="http://schemas.openxmlformats.org/officeDocument/2006/relationships/hyperlink" Target="https://www.pro-football-reference.com/teams/rai/2018.htm" TargetMode="External"/><Relationship Id="rId204" Type="http://schemas.openxmlformats.org/officeDocument/2006/relationships/hyperlink" Target="https://www.pro-football-reference.com/teams/pit/2018.htm" TargetMode="External"/><Relationship Id="rId220" Type="http://schemas.openxmlformats.org/officeDocument/2006/relationships/hyperlink" Target="https://www.pro-football-reference.com/teams/phi/2018.htm" TargetMode="External"/><Relationship Id="rId225" Type="http://schemas.openxmlformats.org/officeDocument/2006/relationships/hyperlink" Target="https://www.pro-football-reference.com/players/O/OlseGr00.htm" TargetMode="External"/><Relationship Id="rId241" Type="http://schemas.openxmlformats.org/officeDocument/2006/relationships/hyperlink" Target="https://www.pro-football-reference.com/players/K/KelcTr00.htm" TargetMode="External"/><Relationship Id="rId246" Type="http://schemas.openxmlformats.org/officeDocument/2006/relationships/hyperlink" Target="https://www.pro-football-reference.com/teams/sfo/2019.htm" TargetMode="External"/><Relationship Id="rId267" Type="http://schemas.openxmlformats.org/officeDocument/2006/relationships/hyperlink" Target="https://www.pro-football-reference.com/players/R/RudoKy00.htm" TargetMode="External"/><Relationship Id="rId288" Type="http://schemas.openxmlformats.org/officeDocument/2006/relationships/hyperlink" Target="https://www.pro-football-reference.com/teams/tam/2019.htm" TargetMode="External"/><Relationship Id="rId15" Type="http://schemas.openxmlformats.org/officeDocument/2006/relationships/hyperlink" Target="https://www.pro-football-reference.com/players/W/WatsBe00.htm" TargetMode="External"/><Relationship Id="rId36" Type="http://schemas.openxmlformats.org/officeDocument/2006/relationships/hyperlink" Target="https://www.pro-football-reference.com/teams/atl/2015.htm" TargetMode="External"/><Relationship Id="rId57" Type="http://schemas.openxmlformats.org/officeDocument/2006/relationships/hyperlink" Target="https://www.pro-football-reference.com/players/C/ChanSc00.htm" TargetMode="External"/><Relationship Id="rId106" Type="http://schemas.openxmlformats.org/officeDocument/2006/relationships/hyperlink" Target="https://www.pro-football-reference.com/teams/cin/2016.htm" TargetMode="External"/><Relationship Id="rId127" Type="http://schemas.openxmlformats.org/officeDocument/2006/relationships/hyperlink" Target="https://www.pro-football-reference.com/players/G/GrahJi00.htm" TargetMode="External"/><Relationship Id="rId262" Type="http://schemas.openxmlformats.org/officeDocument/2006/relationships/hyperlink" Target="https://www.pro-football-reference.com/teams/mia/2019.htm" TargetMode="External"/><Relationship Id="rId283" Type="http://schemas.openxmlformats.org/officeDocument/2006/relationships/hyperlink" Target="https://www.pro-football-reference.com/players/G/GrahJi00.htm" TargetMode="External"/><Relationship Id="rId10" Type="http://schemas.openxmlformats.org/officeDocument/2006/relationships/hyperlink" Target="https://www.pro-football-reference.com/teams/oti/2015.htm" TargetMode="External"/><Relationship Id="rId31" Type="http://schemas.openxmlformats.org/officeDocument/2006/relationships/hyperlink" Target="https://www.pro-football-reference.com/players/G/GrahJi00.htm" TargetMode="External"/><Relationship Id="rId52" Type="http://schemas.openxmlformats.org/officeDocument/2006/relationships/hyperlink" Target="https://www.pro-football-reference.com/teams/tam/2015.htm" TargetMode="External"/><Relationship Id="rId73" Type="http://schemas.openxmlformats.org/officeDocument/2006/relationships/hyperlink" Target="https://www.pro-football-reference.com/players/B/BennMa00.htm" TargetMode="External"/><Relationship Id="rId78" Type="http://schemas.openxmlformats.org/officeDocument/2006/relationships/hyperlink" Target="https://www.pro-football-reference.com/teams/was/2016.htm" TargetMode="External"/><Relationship Id="rId94" Type="http://schemas.openxmlformats.org/officeDocument/2006/relationships/hyperlink" Target="https://www.pro-football-reference.com/teams/htx/2016.htm" TargetMode="External"/><Relationship Id="rId99" Type="http://schemas.openxmlformats.org/officeDocument/2006/relationships/hyperlink" Target="https://www.pro-football-reference.com/players/B/BarnGa01.htm" TargetMode="External"/><Relationship Id="rId101" Type="http://schemas.openxmlformats.org/officeDocument/2006/relationships/hyperlink" Target="https://www.pro-football-reference.com/players/M/MillZa02.htm" TargetMode="External"/><Relationship Id="rId122" Type="http://schemas.openxmlformats.org/officeDocument/2006/relationships/hyperlink" Target="https://www.pro-football-reference.com/teams/nwe/2017.htm" TargetMode="External"/><Relationship Id="rId143" Type="http://schemas.openxmlformats.org/officeDocument/2006/relationships/hyperlink" Target="https://www.pro-football-reference.com/players/H/HenrHu00.htm" TargetMode="External"/><Relationship Id="rId148" Type="http://schemas.openxmlformats.org/officeDocument/2006/relationships/hyperlink" Target="https://www.pro-football-reference.com/teams/was/2017.htm" TargetMode="External"/><Relationship Id="rId164" Type="http://schemas.openxmlformats.org/officeDocument/2006/relationships/hyperlink" Target="https://www.pro-football-reference.com/teams/cle/2017.htm" TargetMode="External"/><Relationship Id="rId169" Type="http://schemas.openxmlformats.org/officeDocument/2006/relationships/hyperlink" Target="https://www.pro-football-reference.com/players/T/ThomJu00.htm" TargetMode="External"/><Relationship Id="rId185" Type="http://schemas.openxmlformats.org/officeDocument/2006/relationships/hyperlink" Target="https://www.pro-football-reference.com/players/E/ErtzZa00.htm" TargetMode="External"/><Relationship Id="rId4" Type="http://schemas.openxmlformats.org/officeDocument/2006/relationships/hyperlink" Target="https://www.pro-football-reference.com/teams/cle/2015.htm" TargetMode="External"/><Relationship Id="rId9" Type="http://schemas.openxmlformats.org/officeDocument/2006/relationships/hyperlink" Target="https://www.pro-football-reference.com/players/W/WalkHu00.htm" TargetMode="External"/><Relationship Id="rId180" Type="http://schemas.openxmlformats.org/officeDocument/2006/relationships/hyperlink" Target="https://www.pro-football-reference.com/teams/cle/2017.htm" TargetMode="External"/><Relationship Id="rId210" Type="http://schemas.openxmlformats.org/officeDocument/2006/relationships/hyperlink" Target="https://www.pro-football-reference.com/teams/nyj/2018.htm" TargetMode="External"/><Relationship Id="rId215" Type="http://schemas.openxmlformats.org/officeDocument/2006/relationships/hyperlink" Target="https://www.pro-football-reference.com/players/B/BratCa00.htm" TargetMode="External"/><Relationship Id="rId236" Type="http://schemas.openxmlformats.org/officeDocument/2006/relationships/hyperlink" Target="https://www.pro-football-reference.com/teams/htx/2018.htm" TargetMode="External"/><Relationship Id="rId257" Type="http://schemas.openxmlformats.org/officeDocument/2006/relationships/hyperlink" Target="https://www.pro-football-reference.com/players/H/HigbTy00.htm" TargetMode="External"/><Relationship Id="rId278" Type="http://schemas.openxmlformats.org/officeDocument/2006/relationships/hyperlink" Target="https://www.pro-football-reference.com/teams/nyg/2019.htm" TargetMode="External"/><Relationship Id="rId26" Type="http://schemas.openxmlformats.org/officeDocument/2006/relationships/hyperlink" Target="https://www.pro-football-reference.com/teams/det/2015.htm" TargetMode="External"/><Relationship Id="rId231" Type="http://schemas.openxmlformats.org/officeDocument/2006/relationships/hyperlink" Target="https://www.pro-football-reference.com/players/J/JarwBl00.htm" TargetMode="External"/><Relationship Id="rId252" Type="http://schemas.openxmlformats.org/officeDocument/2006/relationships/hyperlink" Target="https://www.pro-football-reference.com/teams/nor/2019.htm" TargetMode="External"/><Relationship Id="rId273" Type="http://schemas.openxmlformats.org/officeDocument/2006/relationships/hyperlink" Target="https://www.pro-football-reference.com/players/S/SmitJo01.htm" TargetMode="External"/><Relationship Id="rId294" Type="http://schemas.openxmlformats.org/officeDocument/2006/relationships/hyperlink" Target="https://www.pro-football-reference.com/teams/ram/2019.htm" TargetMode="External"/><Relationship Id="rId308" Type="http://schemas.openxmlformats.org/officeDocument/2006/relationships/hyperlink" Target="https://www.pro-football-reference.com/teams/rai/2019.htm" TargetMode="External"/><Relationship Id="rId47" Type="http://schemas.openxmlformats.org/officeDocument/2006/relationships/hyperlink" Target="https://www.pro-football-reference.com/players/B/BennMa00.htm" TargetMode="External"/><Relationship Id="rId68" Type="http://schemas.openxmlformats.org/officeDocument/2006/relationships/hyperlink" Target="https://www.pro-football-reference.com/teams/sea/2016.htm" TargetMode="External"/><Relationship Id="rId89" Type="http://schemas.openxmlformats.org/officeDocument/2006/relationships/hyperlink" Target="https://www.pro-football-reference.com/players/P/PittDe00.htm" TargetMode="External"/><Relationship Id="rId112" Type="http://schemas.openxmlformats.org/officeDocument/2006/relationships/hyperlink" Target="https://www.pro-football-reference.com/teams/pit/2016.htm" TargetMode="External"/><Relationship Id="rId133" Type="http://schemas.openxmlformats.org/officeDocument/2006/relationships/hyperlink" Target="https://www.pro-football-reference.com/players/W/WalkHu00.htm" TargetMode="External"/><Relationship Id="rId154" Type="http://schemas.openxmlformats.org/officeDocument/2006/relationships/hyperlink" Target="https://www.pro-football-reference.com/teams/tam/2017.htm" TargetMode="External"/><Relationship Id="rId175" Type="http://schemas.openxmlformats.org/officeDocument/2006/relationships/hyperlink" Target="https://www.pro-football-reference.com/players/D/DickEd00.htm" TargetMode="External"/><Relationship Id="rId196" Type="http://schemas.openxmlformats.org/officeDocument/2006/relationships/hyperlink" Target="https://www.pro-football-reference.com/teams/cle/2018.htm" TargetMode="External"/><Relationship Id="rId200" Type="http://schemas.openxmlformats.org/officeDocument/2006/relationships/hyperlink" Target="https://www.pro-football-reference.com/teams/tam/2018.htm" TargetMode="External"/><Relationship Id="rId16" Type="http://schemas.openxmlformats.org/officeDocument/2006/relationships/hyperlink" Target="https://www.pro-football-reference.com/teams/nor/2015.htm" TargetMode="External"/><Relationship Id="rId221" Type="http://schemas.openxmlformats.org/officeDocument/2006/relationships/hyperlink" Target="https://www.pro-football-reference.com/players/E/EverGe00.htm" TargetMode="External"/><Relationship Id="rId242" Type="http://schemas.openxmlformats.org/officeDocument/2006/relationships/hyperlink" Target="https://www.pro-football-reference.com/teams/kan/2019.htm" TargetMode="External"/><Relationship Id="rId263" Type="http://schemas.openxmlformats.org/officeDocument/2006/relationships/hyperlink" Target="https://www.pro-football-reference.com/players/W/WittJa00.htm" TargetMode="External"/><Relationship Id="rId284" Type="http://schemas.openxmlformats.org/officeDocument/2006/relationships/hyperlink" Target="https://www.pro-football-reference.com/teams/gnb/2019.htm" TargetMode="External"/><Relationship Id="rId37" Type="http://schemas.openxmlformats.org/officeDocument/2006/relationships/hyperlink" Target="https://www.pro-football-reference.com/players/C/ClayCh00.htm" TargetMode="External"/><Relationship Id="rId58" Type="http://schemas.openxmlformats.org/officeDocument/2006/relationships/hyperlink" Target="https://www.pro-football-reference.com/teams/nwe/2015.htm" TargetMode="External"/><Relationship Id="rId79" Type="http://schemas.openxmlformats.org/officeDocument/2006/relationships/hyperlink" Target="https://www.pro-football-reference.com/players/H/HenrHu00.htm" TargetMode="External"/><Relationship Id="rId102" Type="http://schemas.openxmlformats.org/officeDocument/2006/relationships/hyperlink" Target="https://www.pro-football-reference.com/teams/chi/2016.htm" TargetMode="External"/><Relationship Id="rId123" Type="http://schemas.openxmlformats.org/officeDocument/2006/relationships/hyperlink" Target="https://www.pro-football-reference.com/players/K/KelcTr00.htm" TargetMode="External"/><Relationship Id="rId144" Type="http://schemas.openxmlformats.org/officeDocument/2006/relationships/hyperlink" Target="https://www.pro-football-reference.com/teams/sdg/2017.htm" TargetMode="External"/><Relationship Id="rId90" Type="http://schemas.openxmlformats.org/officeDocument/2006/relationships/hyperlink" Target="https://www.pro-football-reference.com/teams/rav/2016.htm" TargetMode="External"/><Relationship Id="rId165" Type="http://schemas.openxmlformats.org/officeDocument/2006/relationships/hyperlink" Target="https://www.pro-football-reference.com/players/C/CeleGa00.htm" TargetMode="External"/><Relationship Id="rId186" Type="http://schemas.openxmlformats.org/officeDocument/2006/relationships/hyperlink" Target="https://www.pro-football-reference.com/teams/phi/2018.htm" TargetMode="External"/><Relationship Id="rId211" Type="http://schemas.openxmlformats.org/officeDocument/2006/relationships/hyperlink" Target="https://www.pro-football-reference.com/players/A/AndrMa00.htm" TargetMode="External"/><Relationship Id="rId232" Type="http://schemas.openxmlformats.org/officeDocument/2006/relationships/hyperlink" Target="https://www.pro-football-reference.com/teams/dal/2018.htm" TargetMode="External"/><Relationship Id="rId253" Type="http://schemas.openxmlformats.org/officeDocument/2006/relationships/hyperlink" Target="https://www.pro-football-reference.com/players/H/HoopAu00.htm" TargetMode="External"/><Relationship Id="rId274" Type="http://schemas.openxmlformats.org/officeDocument/2006/relationships/hyperlink" Target="https://www.pro-football-reference.com/teams/oti/2019.htm" TargetMode="External"/><Relationship Id="rId295" Type="http://schemas.openxmlformats.org/officeDocument/2006/relationships/hyperlink" Target="https://www.pro-football-reference.com/players/H/HollJa03.htm" TargetMode="External"/><Relationship Id="rId309" Type="http://schemas.openxmlformats.org/officeDocument/2006/relationships/hyperlink" Target="https://www.pro-football-reference.com/players/M/McDoVa00.htm" TargetMode="External"/><Relationship Id="rId27" Type="http://schemas.openxmlformats.org/officeDocument/2006/relationships/hyperlink" Target="https://www.pro-football-reference.com/players/R/RudoKy00.htm" TargetMode="External"/><Relationship Id="rId48" Type="http://schemas.openxmlformats.org/officeDocument/2006/relationships/hyperlink" Target="https://www.pro-football-reference.com/teams/chi/2015.htm" TargetMode="External"/><Relationship Id="rId69" Type="http://schemas.openxmlformats.org/officeDocument/2006/relationships/hyperlink" Target="https://www.pro-football-reference.com/players/W/WalkHu00.htm" TargetMode="External"/><Relationship Id="rId113" Type="http://schemas.openxmlformats.org/officeDocument/2006/relationships/hyperlink" Target="https://www.pro-football-reference.com/players/G/GrifRy00.htm" TargetMode="External"/><Relationship Id="rId134" Type="http://schemas.openxmlformats.org/officeDocument/2006/relationships/hyperlink" Target="https://www.pro-football-reference.com/teams/oti/2017.htm" TargetMode="External"/><Relationship Id="rId80" Type="http://schemas.openxmlformats.org/officeDocument/2006/relationships/hyperlink" Target="https://www.pro-football-reference.com/teams/sdg/2016.htm" TargetMode="External"/><Relationship Id="rId155" Type="http://schemas.openxmlformats.org/officeDocument/2006/relationships/hyperlink" Target="https://www.pro-football-reference.com/players/H/HoopAu00.htm" TargetMode="External"/><Relationship Id="rId176" Type="http://schemas.openxmlformats.org/officeDocument/2006/relationships/hyperlink" Target="https://www.pro-football-reference.com/teams/car/2017.htm" TargetMode="External"/><Relationship Id="rId197" Type="http://schemas.openxmlformats.org/officeDocument/2006/relationships/hyperlink" Target="https://www.pro-football-reference.com/players/R/RudoKy00.htm" TargetMode="External"/><Relationship Id="rId201" Type="http://schemas.openxmlformats.org/officeDocument/2006/relationships/hyperlink" Target="https://www.pro-football-reference.com/players/G/GronRo00.htm" TargetMode="External"/><Relationship Id="rId222" Type="http://schemas.openxmlformats.org/officeDocument/2006/relationships/hyperlink" Target="https://www.pro-football-reference.com/teams/ram/2018.htm" TargetMode="External"/><Relationship Id="rId243" Type="http://schemas.openxmlformats.org/officeDocument/2006/relationships/hyperlink" Target="https://www.pro-football-reference.com/players/A/AndrMa00.htm" TargetMode="External"/><Relationship Id="rId264" Type="http://schemas.openxmlformats.org/officeDocument/2006/relationships/hyperlink" Target="https://www.pro-football-reference.com/teams/dal/2019.htm" TargetMode="External"/><Relationship Id="rId285" Type="http://schemas.openxmlformats.org/officeDocument/2006/relationships/hyperlink" Target="https://www.pro-football-reference.com/players/E/EbroEr00.htm" TargetMode="External"/><Relationship Id="rId17" Type="http://schemas.openxmlformats.org/officeDocument/2006/relationships/hyperlink" Target="https://www.pro-football-reference.com/players/R/RodgRi00.htm" TargetMode="External"/><Relationship Id="rId38" Type="http://schemas.openxmlformats.org/officeDocument/2006/relationships/hyperlink" Target="https://www.pro-football-reference.com/teams/buf/2015.htm" TargetMode="External"/><Relationship Id="rId59" Type="http://schemas.openxmlformats.org/officeDocument/2006/relationships/hyperlink" Target="https://www.pro-football-reference.com/players/F/FellDa01.htm" TargetMode="External"/><Relationship Id="rId103" Type="http://schemas.openxmlformats.org/officeDocument/2006/relationships/hyperlink" Target="https://www.pro-football-reference.com/players/G/GronRo00.htm" TargetMode="External"/><Relationship Id="rId124" Type="http://schemas.openxmlformats.org/officeDocument/2006/relationships/hyperlink" Target="https://www.pro-football-reference.com/teams/kan/2017.htm" TargetMode="External"/><Relationship Id="rId310" Type="http://schemas.openxmlformats.org/officeDocument/2006/relationships/hyperlink" Target="https://www.pro-football-reference.com/teams/pit/2019.htm" TargetMode="External"/><Relationship Id="rId70" Type="http://schemas.openxmlformats.org/officeDocument/2006/relationships/hyperlink" Target="https://www.pro-football-reference.com/teams/oti/2016.htm" TargetMode="External"/><Relationship Id="rId91" Type="http://schemas.openxmlformats.org/officeDocument/2006/relationships/hyperlink" Target="https://www.pro-football-reference.com/players/W/WittJa00.htm" TargetMode="External"/><Relationship Id="rId145" Type="http://schemas.openxmlformats.org/officeDocument/2006/relationships/hyperlink" Target="https://www.pro-football-reference.com/players/C/CookJa02.htm" TargetMode="External"/><Relationship Id="rId166" Type="http://schemas.openxmlformats.org/officeDocument/2006/relationships/hyperlink" Target="https://www.pro-football-reference.com/teams/sfo/2017.htm" TargetMode="External"/><Relationship Id="rId187" Type="http://schemas.openxmlformats.org/officeDocument/2006/relationships/hyperlink" Target="https://www.pro-football-reference.com/players/E/EbroEr00.htm" TargetMode="External"/><Relationship Id="rId1" Type="http://schemas.openxmlformats.org/officeDocument/2006/relationships/hyperlink" Target="https://www.pro-football-reference.com/players/G/GronRo00.htm" TargetMode="External"/><Relationship Id="rId212" Type="http://schemas.openxmlformats.org/officeDocument/2006/relationships/hyperlink" Target="https://www.pro-football-reference.com/teams/rav/2018.htm" TargetMode="External"/><Relationship Id="rId233" Type="http://schemas.openxmlformats.org/officeDocument/2006/relationships/hyperlink" Target="https://www.pro-football-reference.com/players/G/GateAn00.htm" TargetMode="External"/><Relationship Id="rId254" Type="http://schemas.openxmlformats.org/officeDocument/2006/relationships/hyperlink" Target="https://www.pro-football-reference.com/teams/atl/2019.htm" TargetMode="External"/><Relationship Id="rId28" Type="http://schemas.openxmlformats.org/officeDocument/2006/relationships/hyperlink" Target="https://www.pro-football-reference.com/teams/min/2015.htm" TargetMode="External"/><Relationship Id="rId49" Type="http://schemas.openxmlformats.org/officeDocument/2006/relationships/hyperlink" Target="https://www.pro-football-reference.com/players/C/CeleBr00.htm" TargetMode="External"/><Relationship Id="rId114" Type="http://schemas.openxmlformats.org/officeDocument/2006/relationships/hyperlink" Target="https://www.pro-football-reference.com/teams/htx/2016.htm" TargetMode="External"/><Relationship Id="rId275" Type="http://schemas.openxmlformats.org/officeDocument/2006/relationships/hyperlink" Target="https://www.pro-football-reference.com/players/D/DoylJa00.htm" TargetMode="External"/><Relationship Id="rId296" Type="http://schemas.openxmlformats.org/officeDocument/2006/relationships/hyperlink" Target="https://www.pro-football-reference.com/teams/sea/2019.htm" TargetMode="External"/><Relationship Id="rId300" Type="http://schemas.openxmlformats.org/officeDocument/2006/relationships/hyperlink" Target="https://www.pro-football-reference.com/teams/sea/2019.htm" TargetMode="External"/><Relationship Id="rId60" Type="http://schemas.openxmlformats.org/officeDocument/2006/relationships/hyperlink" Target="https://www.pro-football-reference.com/teams/crd/2015.htm" TargetMode="External"/><Relationship Id="rId81" Type="http://schemas.openxmlformats.org/officeDocument/2006/relationships/hyperlink" Target="https://www.pro-football-reference.com/players/G/GateAn00.htm" TargetMode="External"/><Relationship Id="rId135" Type="http://schemas.openxmlformats.org/officeDocument/2006/relationships/hyperlink" Target="https://www.pro-football-reference.com/players/B/BratCa00.htm" TargetMode="External"/><Relationship Id="rId156" Type="http://schemas.openxmlformats.org/officeDocument/2006/relationships/hyperlink" Target="https://www.pro-football-reference.com/teams/atl/2017.htm" TargetMode="External"/><Relationship Id="rId177" Type="http://schemas.openxmlformats.org/officeDocument/2006/relationships/hyperlink" Target="https://www.pro-football-reference.com/players/G/GateAn00.htm" TargetMode="External"/><Relationship Id="rId198" Type="http://schemas.openxmlformats.org/officeDocument/2006/relationships/hyperlink" Target="https://www.pro-football-reference.com/teams/min/2018.htm" TargetMode="External"/><Relationship Id="rId202" Type="http://schemas.openxmlformats.org/officeDocument/2006/relationships/hyperlink" Target="https://www.pro-football-reference.com/teams/nwe/2018.htm" TargetMode="External"/><Relationship Id="rId223" Type="http://schemas.openxmlformats.org/officeDocument/2006/relationships/hyperlink" Target="https://www.pro-football-reference.com/players/J/JameJe00.htm" TargetMode="External"/><Relationship Id="rId244" Type="http://schemas.openxmlformats.org/officeDocument/2006/relationships/hyperlink" Target="https://www.pro-football-reference.com/teams/rav/2019.htm" TargetMode="External"/><Relationship Id="rId18" Type="http://schemas.openxmlformats.org/officeDocument/2006/relationships/hyperlink" Target="https://www.pro-football-reference.com/teams/gnb/2015.htm" TargetMode="External"/><Relationship Id="rId39" Type="http://schemas.openxmlformats.org/officeDocument/2006/relationships/hyperlink" Target="https://www.pro-football-reference.com/players/G/GreeLa00.htm" TargetMode="External"/><Relationship Id="rId265" Type="http://schemas.openxmlformats.org/officeDocument/2006/relationships/hyperlink" Target="https://www.pro-football-reference.com/players/F/FellDa01.htm" TargetMode="External"/><Relationship Id="rId286" Type="http://schemas.openxmlformats.org/officeDocument/2006/relationships/hyperlink" Target="https://www.pro-football-reference.com/teams/clt/2019.htm" TargetMode="External"/><Relationship Id="rId50" Type="http://schemas.openxmlformats.org/officeDocument/2006/relationships/hyperlink" Target="https://www.pro-football-reference.com/teams/phi/2015.htm" TargetMode="External"/><Relationship Id="rId104" Type="http://schemas.openxmlformats.org/officeDocument/2006/relationships/hyperlink" Target="https://www.pro-football-reference.com/teams/nwe/2016.htm" TargetMode="External"/><Relationship Id="rId125" Type="http://schemas.openxmlformats.org/officeDocument/2006/relationships/hyperlink" Target="https://www.pro-football-reference.com/players/E/ErtzZa00.htm" TargetMode="External"/><Relationship Id="rId146" Type="http://schemas.openxmlformats.org/officeDocument/2006/relationships/hyperlink" Target="https://www.pro-football-reference.com/teams/rai/2017.htm" TargetMode="External"/><Relationship Id="rId167" Type="http://schemas.openxmlformats.org/officeDocument/2006/relationships/hyperlink" Target="https://www.pro-football-reference.com/players/B/BurtTr01.htm" TargetMode="External"/><Relationship Id="rId188" Type="http://schemas.openxmlformats.org/officeDocument/2006/relationships/hyperlink" Target="https://www.pro-football-reference.com/teams/clt/2018.htm" TargetMode="External"/><Relationship Id="rId71" Type="http://schemas.openxmlformats.org/officeDocument/2006/relationships/hyperlink" Target="https://www.pro-football-reference.com/players/B/BratCa00.htm" TargetMode="External"/><Relationship Id="rId92" Type="http://schemas.openxmlformats.org/officeDocument/2006/relationships/hyperlink" Target="https://www.pro-football-reference.com/teams/dal/2016.htm" TargetMode="External"/><Relationship Id="rId213" Type="http://schemas.openxmlformats.org/officeDocument/2006/relationships/hyperlink" Target="https://www.pro-football-reference.com/players/R/ReedJo02.htm" TargetMode="External"/><Relationship Id="rId234" Type="http://schemas.openxmlformats.org/officeDocument/2006/relationships/hyperlink" Target="https://www.pro-football-reference.com/teams/sdg/2018.htm" TargetMode="External"/><Relationship Id="rId2" Type="http://schemas.openxmlformats.org/officeDocument/2006/relationships/hyperlink" Target="https://www.pro-football-reference.com/teams/nwe/2015.htm" TargetMode="External"/><Relationship Id="rId29" Type="http://schemas.openxmlformats.org/officeDocument/2006/relationships/hyperlink" Target="https://www.pro-football-reference.com/players/T/ThomJu00.htm" TargetMode="External"/><Relationship Id="rId255" Type="http://schemas.openxmlformats.org/officeDocument/2006/relationships/hyperlink" Target="https://www.pro-football-reference.com/players/H/HenrHu00.htm" TargetMode="External"/><Relationship Id="rId276" Type="http://schemas.openxmlformats.org/officeDocument/2006/relationships/hyperlink" Target="https://www.pro-football-reference.com/teams/clt/2019.htm" TargetMode="External"/><Relationship Id="rId297" Type="http://schemas.openxmlformats.org/officeDocument/2006/relationships/hyperlink" Target="https://www.pro-football-reference.com/players/K/KnoxDa00.ht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fftoday.com/stats/players?TeamID=9026&amp;LeagueID=26955" TargetMode="External"/><Relationship Id="rId117" Type="http://schemas.openxmlformats.org/officeDocument/2006/relationships/hyperlink" Target="https://fftoday.com/stats/players?TeamID=9009&amp;LeagueID=26955" TargetMode="External"/><Relationship Id="rId21" Type="http://schemas.openxmlformats.org/officeDocument/2006/relationships/hyperlink" Target="https://fftoday.com/stats/players?TeamID=9020&amp;LeagueID=26955" TargetMode="External"/><Relationship Id="rId42" Type="http://schemas.openxmlformats.org/officeDocument/2006/relationships/hyperlink" Target="https://fftoday.com/stats/players?TeamID=9015&amp;LeagueID=26955" TargetMode="External"/><Relationship Id="rId47" Type="http://schemas.openxmlformats.org/officeDocument/2006/relationships/hyperlink" Target="https://fftoday.com/stats/players?TeamID=9021&amp;LeagueID=26955" TargetMode="External"/><Relationship Id="rId63" Type="http://schemas.openxmlformats.org/officeDocument/2006/relationships/hyperlink" Target="https://fftoday.com/stats/players?TeamID=9006&amp;LeagueID=26955" TargetMode="External"/><Relationship Id="rId68" Type="http://schemas.openxmlformats.org/officeDocument/2006/relationships/hyperlink" Target="https://fftoday.com/stats/players?TeamID=9032&amp;LeagueID=26955" TargetMode="External"/><Relationship Id="rId84" Type="http://schemas.openxmlformats.org/officeDocument/2006/relationships/hyperlink" Target="https://fftoday.com/stats/players?TeamID=9007&amp;LeagueID=26955" TargetMode="External"/><Relationship Id="rId89" Type="http://schemas.openxmlformats.org/officeDocument/2006/relationships/hyperlink" Target="https://fftoday.com/stats/players?TeamID=9024&amp;LeagueID=26955" TargetMode="External"/><Relationship Id="rId112" Type="http://schemas.openxmlformats.org/officeDocument/2006/relationships/hyperlink" Target="https://fftoday.com/stats/players?TeamID=9021&amp;LeagueID=26955" TargetMode="External"/><Relationship Id="rId133" Type="http://schemas.openxmlformats.org/officeDocument/2006/relationships/hyperlink" Target="https://fftoday.com/stats/players?TeamID=9022&amp;LeagueID=" TargetMode="External"/><Relationship Id="rId138" Type="http://schemas.openxmlformats.org/officeDocument/2006/relationships/hyperlink" Target="https://fftoday.com/stats/players?TeamID=9013&amp;LeagueID=" TargetMode="External"/><Relationship Id="rId154" Type="http://schemas.openxmlformats.org/officeDocument/2006/relationships/hyperlink" Target="https://fftoday.com/stats/players?TeamID=9009&amp;LeagueID=" TargetMode="External"/><Relationship Id="rId159" Type="http://schemas.openxmlformats.org/officeDocument/2006/relationships/hyperlink" Target="https://fftoday.com/stats/players?TeamID=9002&amp;LeagueID=" TargetMode="External"/><Relationship Id="rId16" Type="http://schemas.openxmlformats.org/officeDocument/2006/relationships/hyperlink" Target="https://fftoday.com/stats/players?TeamID=9023&amp;LeagueID=26955" TargetMode="External"/><Relationship Id="rId107" Type="http://schemas.openxmlformats.org/officeDocument/2006/relationships/hyperlink" Target="https://fftoday.com/stats/players?TeamID=9008&amp;LeagueID=26955" TargetMode="External"/><Relationship Id="rId11" Type="http://schemas.openxmlformats.org/officeDocument/2006/relationships/hyperlink" Target="https://fftoday.com/stats/players?TeamID=9015&amp;LeagueID=26955" TargetMode="External"/><Relationship Id="rId32" Type="http://schemas.openxmlformats.org/officeDocument/2006/relationships/hyperlink" Target="https://fftoday.com/stats/players?TeamID=9027&amp;LeagueID=26955" TargetMode="External"/><Relationship Id="rId37" Type="http://schemas.openxmlformats.org/officeDocument/2006/relationships/hyperlink" Target="https://fftoday.com/stats/players?TeamID=9028&amp;LeagueID=26955" TargetMode="External"/><Relationship Id="rId53" Type="http://schemas.openxmlformats.org/officeDocument/2006/relationships/hyperlink" Target="https://fftoday.com/stats/players?TeamID=9001&amp;LeagueID=26955" TargetMode="External"/><Relationship Id="rId58" Type="http://schemas.openxmlformats.org/officeDocument/2006/relationships/hyperlink" Target="https://fftoday.com/stats/players?TeamID=9032&amp;LeagueID=26955" TargetMode="External"/><Relationship Id="rId74" Type="http://schemas.openxmlformats.org/officeDocument/2006/relationships/hyperlink" Target="https://fftoday.com/stats/players?TeamID=9028&amp;LeagueID=26955" TargetMode="External"/><Relationship Id="rId79" Type="http://schemas.openxmlformats.org/officeDocument/2006/relationships/hyperlink" Target="https://fftoday.com/stats/players?TeamID=9000&amp;LeagueID=26955" TargetMode="External"/><Relationship Id="rId102" Type="http://schemas.openxmlformats.org/officeDocument/2006/relationships/hyperlink" Target="https://fftoday.com/stats/players?TeamID=9013&amp;LeagueID=26955" TargetMode="External"/><Relationship Id="rId123" Type="http://schemas.openxmlformats.org/officeDocument/2006/relationships/hyperlink" Target="https://fftoday.com/stats/players?TeamID=9015&amp;LeagueID=26955" TargetMode="External"/><Relationship Id="rId128" Type="http://schemas.openxmlformats.org/officeDocument/2006/relationships/hyperlink" Target="https://fftoday.com/stats/players?TeamID=9011&amp;LeagueID=26955" TargetMode="External"/><Relationship Id="rId144" Type="http://schemas.openxmlformats.org/officeDocument/2006/relationships/hyperlink" Target="https://fftoday.com/stats/players?TeamID=9000&amp;LeagueID=" TargetMode="External"/><Relationship Id="rId149" Type="http://schemas.openxmlformats.org/officeDocument/2006/relationships/hyperlink" Target="https://fftoday.com/stats/players?TeamID=9024&amp;LeagueID=" TargetMode="External"/><Relationship Id="rId5" Type="http://schemas.openxmlformats.org/officeDocument/2006/relationships/hyperlink" Target="https://fftoday.com/stats/players?TeamID=9016&amp;LeagueID=26955" TargetMode="External"/><Relationship Id="rId90" Type="http://schemas.openxmlformats.org/officeDocument/2006/relationships/hyperlink" Target="https://fftoday.com/stats/players?TeamID=9022&amp;LeagueID=26955" TargetMode="External"/><Relationship Id="rId95" Type="http://schemas.openxmlformats.org/officeDocument/2006/relationships/hyperlink" Target="https://fftoday.com/stats/players?TeamID=9006&amp;LeagueID=26955" TargetMode="External"/><Relationship Id="rId160" Type="http://schemas.openxmlformats.org/officeDocument/2006/relationships/hyperlink" Target="https://fftoday.com/stats/players?TeamID=9033&amp;LeagueID=" TargetMode="External"/><Relationship Id="rId22" Type="http://schemas.openxmlformats.org/officeDocument/2006/relationships/hyperlink" Target="https://fftoday.com/stats/players?TeamID=9000&amp;LeagueID=26955" TargetMode="External"/><Relationship Id="rId27" Type="http://schemas.openxmlformats.org/officeDocument/2006/relationships/hyperlink" Target="https://fftoday.com/stats/players?TeamID=9024&amp;LeagueID=26955" TargetMode="External"/><Relationship Id="rId43" Type="http://schemas.openxmlformats.org/officeDocument/2006/relationships/hyperlink" Target="https://fftoday.com/stats/players?TeamID=9002&amp;LeagueID=26955" TargetMode="External"/><Relationship Id="rId48" Type="http://schemas.openxmlformats.org/officeDocument/2006/relationships/hyperlink" Target="https://fftoday.com/stats/players?TeamID=9011&amp;LeagueID=26955" TargetMode="External"/><Relationship Id="rId64" Type="http://schemas.openxmlformats.org/officeDocument/2006/relationships/hyperlink" Target="https://fftoday.com/stats/players?TeamID=9004&amp;LeagueID=26955" TargetMode="External"/><Relationship Id="rId69" Type="http://schemas.openxmlformats.org/officeDocument/2006/relationships/hyperlink" Target="https://fftoday.com/stats/players?TeamID=9016&amp;LeagueID=26955" TargetMode="External"/><Relationship Id="rId113" Type="http://schemas.openxmlformats.org/officeDocument/2006/relationships/hyperlink" Target="https://fftoday.com/stats/players?TeamID=9014&amp;LeagueID=26955" TargetMode="External"/><Relationship Id="rId118" Type="http://schemas.openxmlformats.org/officeDocument/2006/relationships/hyperlink" Target="https://fftoday.com/stats/players?TeamID=9003&amp;LeagueID=26955" TargetMode="External"/><Relationship Id="rId134" Type="http://schemas.openxmlformats.org/officeDocument/2006/relationships/hyperlink" Target="https://fftoday.com/stats/players?TeamID=9032&amp;LeagueID=" TargetMode="External"/><Relationship Id="rId139" Type="http://schemas.openxmlformats.org/officeDocument/2006/relationships/hyperlink" Target="https://fftoday.com/stats/players?TeamID=9001&amp;LeagueID=" TargetMode="External"/><Relationship Id="rId80" Type="http://schemas.openxmlformats.org/officeDocument/2006/relationships/hyperlink" Target="https://fftoday.com/stats/players?TeamID=9021&amp;LeagueID=26955" TargetMode="External"/><Relationship Id="rId85" Type="http://schemas.openxmlformats.org/officeDocument/2006/relationships/hyperlink" Target="https://fftoday.com/stats/players?TeamID=9009&amp;LeagueID=26955" TargetMode="External"/><Relationship Id="rId150" Type="http://schemas.openxmlformats.org/officeDocument/2006/relationships/hyperlink" Target="https://fftoday.com/stats/players?TeamID=9006&amp;LeagueID=" TargetMode="External"/><Relationship Id="rId155" Type="http://schemas.openxmlformats.org/officeDocument/2006/relationships/hyperlink" Target="https://fftoday.com/stats/players?TeamID=9014&amp;LeagueID=" TargetMode="External"/><Relationship Id="rId12" Type="http://schemas.openxmlformats.org/officeDocument/2006/relationships/hyperlink" Target="https://fftoday.com/stats/players?TeamID=9013&amp;LeagueID=26955" TargetMode="External"/><Relationship Id="rId17" Type="http://schemas.openxmlformats.org/officeDocument/2006/relationships/hyperlink" Target="https://fftoday.com/stats/players?TeamID=9004&amp;LeagueID=26955" TargetMode="External"/><Relationship Id="rId33" Type="http://schemas.openxmlformats.org/officeDocument/2006/relationships/hyperlink" Target="https://fftoday.com/stats/players?TeamID=9010&amp;LeagueID=26955" TargetMode="External"/><Relationship Id="rId38" Type="http://schemas.openxmlformats.org/officeDocument/2006/relationships/hyperlink" Target="https://fftoday.com/stats/players?TeamID=9023&amp;LeagueID=26955" TargetMode="External"/><Relationship Id="rId59" Type="http://schemas.openxmlformats.org/officeDocument/2006/relationships/hyperlink" Target="https://fftoday.com/stats/players?TeamID=9005&amp;LeagueID=26955" TargetMode="External"/><Relationship Id="rId103" Type="http://schemas.openxmlformats.org/officeDocument/2006/relationships/hyperlink" Target="https://fftoday.com/stats/players?TeamID=9033&amp;LeagueID=26955" TargetMode="External"/><Relationship Id="rId108" Type="http://schemas.openxmlformats.org/officeDocument/2006/relationships/hyperlink" Target="https://fftoday.com/stats/players?TeamID=9010&amp;LeagueID=26955" TargetMode="External"/><Relationship Id="rId124" Type="http://schemas.openxmlformats.org/officeDocument/2006/relationships/hyperlink" Target="https://fftoday.com/stats/players?TeamID=9001&amp;LeagueID=26955" TargetMode="External"/><Relationship Id="rId129" Type="http://schemas.openxmlformats.org/officeDocument/2006/relationships/hyperlink" Target="https://fftoday.com/stats/players?TeamID=9008&amp;LeagueID=" TargetMode="External"/><Relationship Id="rId20" Type="http://schemas.openxmlformats.org/officeDocument/2006/relationships/hyperlink" Target="https://fftoday.com/stats/players?TeamID=9029&amp;LeagueID=26955" TargetMode="External"/><Relationship Id="rId41" Type="http://schemas.openxmlformats.org/officeDocument/2006/relationships/hyperlink" Target="https://fftoday.com/stats/players?TeamID=9024&amp;LeagueID=26955" TargetMode="External"/><Relationship Id="rId54" Type="http://schemas.openxmlformats.org/officeDocument/2006/relationships/hyperlink" Target="https://fftoday.com/stats/players?TeamID=9019&amp;LeagueID=26955" TargetMode="External"/><Relationship Id="rId62" Type="http://schemas.openxmlformats.org/officeDocument/2006/relationships/hyperlink" Target="https://fftoday.com/stats/players?TeamID=9029&amp;LeagueID=26955" TargetMode="External"/><Relationship Id="rId70" Type="http://schemas.openxmlformats.org/officeDocument/2006/relationships/hyperlink" Target="https://fftoday.com/stats/players?TeamID=9013&amp;LeagueID=26955" TargetMode="External"/><Relationship Id="rId75" Type="http://schemas.openxmlformats.org/officeDocument/2006/relationships/hyperlink" Target="https://fftoday.com/stats/players?TeamID=9008&amp;LeagueID=26955" TargetMode="External"/><Relationship Id="rId83" Type="http://schemas.openxmlformats.org/officeDocument/2006/relationships/hyperlink" Target="https://fftoday.com/stats/players?TeamID=9031&amp;LeagueID=26955" TargetMode="External"/><Relationship Id="rId88" Type="http://schemas.openxmlformats.org/officeDocument/2006/relationships/hyperlink" Target="https://fftoday.com/stats/players?TeamID=9002&amp;LeagueID=26955" TargetMode="External"/><Relationship Id="rId91" Type="http://schemas.openxmlformats.org/officeDocument/2006/relationships/hyperlink" Target="https://fftoday.com/stats/players?TeamID=9015&amp;LeagueID=26955" TargetMode="External"/><Relationship Id="rId96" Type="http://schemas.openxmlformats.org/officeDocument/2006/relationships/hyperlink" Target="https://fftoday.com/stats/players?TeamID=9011&amp;LeagueID=26955" TargetMode="External"/><Relationship Id="rId111" Type="http://schemas.openxmlformats.org/officeDocument/2006/relationships/hyperlink" Target="https://fftoday.com/stats/players?TeamID=9000&amp;LeagueID=26955" TargetMode="External"/><Relationship Id="rId132" Type="http://schemas.openxmlformats.org/officeDocument/2006/relationships/hyperlink" Target="https://fftoday.com/stats/players?TeamID=9027&amp;LeagueID=" TargetMode="External"/><Relationship Id="rId140" Type="http://schemas.openxmlformats.org/officeDocument/2006/relationships/hyperlink" Target="https://fftoday.com/stats/players?TeamID=9007&amp;LeagueID=" TargetMode="External"/><Relationship Id="rId145" Type="http://schemas.openxmlformats.org/officeDocument/2006/relationships/hyperlink" Target="https://fftoday.com/stats/players?TeamID=9029&amp;LeagueID=" TargetMode="External"/><Relationship Id="rId153" Type="http://schemas.openxmlformats.org/officeDocument/2006/relationships/hyperlink" Target="https://fftoday.com/stats/players?TeamID=9015&amp;LeagueID=" TargetMode="External"/><Relationship Id="rId161" Type="http://schemas.openxmlformats.org/officeDocument/2006/relationships/drawing" Target="../drawings/drawing1.xml"/><Relationship Id="rId1" Type="http://schemas.openxmlformats.org/officeDocument/2006/relationships/hyperlink" Target="https://fftoday.com/stats/players?TeamID=9017&amp;LeagueID=26955" TargetMode="External"/><Relationship Id="rId6" Type="http://schemas.openxmlformats.org/officeDocument/2006/relationships/hyperlink" Target="https://fftoday.com/stats/players?TeamID=9008&amp;LeagueID=26955" TargetMode="External"/><Relationship Id="rId15" Type="http://schemas.openxmlformats.org/officeDocument/2006/relationships/hyperlink" Target="https://fftoday.com/stats/players?TeamID=9005&amp;LeagueID=26955" TargetMode="External"/><Relationship Id="rId23" Type="http://schemas.openxmlformats.org/officeDocument/2006/relationships/hyperlink" Target="https://fftoday.com/stats/players?TeamID=9006&amp;LeagueID=26955" TargetMode="External"/><Relationship Id="rId28" Type="http://schemas.openxmlformats.org/officeDocument/2006/relationships/hyperlink" Target="https://fftoday.com/stats/players?TeamID=9030&amp;LeagueID=26955" TargetMode="External"/><Relationship Id="rId36" Type="http://schemas.openxmlformats.org/officeDocument/2006/relationships/hyperlink" Target="https://fftoday.com/stats/players?TeamID=9012&amp;LeagueID=26955" TargetMode="External"/><Relationship Id="rId49" Type="http://schemas.openxmlformats.org/officeDocument/2006/relationships/hyperlink" Target="https://fftoday.com/stats/players?TeamID=9013&amp;LeagueID=26955" TargetMode="External"/><Relationship Id="rId57" Type="http://schemas.openxmlformats.org/officeDocument/2006/relationships/hyperlink" Target="https://fftoday.com/stats/players?TeamID=9020&amp;LeagueID=26955" TargetMode="External"/><Relationship Id="rId106" Type="http://schemas.openxmlformats.org/officeDocument/2006/relationships/hyperlink" Target="https://fftoday.com/stats/players?TeamID=9028&amp;LeagueID=26955" TargetMode="External"/><Relationship Id="rId114" Type="http://schemas.openxmlformats.org/officeDocument/2006/relationships/hyperlink" Target="https://fftoday.com/stats/players?TeamID=9017&amp;LeagueID=26955" TargetMode="External"/><Relationship Id="rId119" Type="http://schemas.openxmlformats.org/officeDocument/2006/relationships/hyperlink" Target="https://fftoday.com/stats/players?TeamID=9005&amp;LeagueID=26955" TargetMode="External"/><Relationship Id="rId127" Type="http://schemas.openxmlformats.org/officeDocument/2006/relationships/hyperlink" Target="https://fftoday.com/stats/players?TeamID=9006&amp;LeagueID=26955" TargetMode="External"/><Relationship Id="rId10" Type="http://schemas.openxmlformats.org/officeDocument/2006/relationships/hyperlink" Target="https://fftoday.com/stats/players?TeamID=9001&amp;LeagueID=26955" TargetMode="External"/><Relationship Id="rId31" Type="http://schemas.openxmlformats.org/officeDocument/2006/relationships/hyperlink" Target="https://fftoday.com/stats/players?TeamID=9014&amp;LeagueID=26955" TargetMode="External"/><Relationship Id="rId44" Type="http://schemas.openxmlformats.org/officeDocument/2006/relationships/hyperlink" Target="https://fftoday.com/stats/players?TeamID=9030&amp;LeagueID=26955" TargetMode="External"/><Relationship Id="rId52" Type="http://schemas.openxmlformats.org/officeDocument/2006/relationships/hyperlink" Target="https://fftoday.com/stats/players?TeamID=9031&amp;LeagueID=26955" TargetMode="External"/><Relationship Id="rId60" Type="http://schemas.openxmlformats.org/officeDocument/2006/relationships/hyperlink" Target="https://fftoday.com/stats/players?TeamID=9014&amp;LeagueID=26955" TargetMode="External"/><Relationship Id="rId65" Type="http://schemas.openxmlformats.org/officeDocument/2006/relationships/hyperlink" Target="https://fftoday.com/stats/players?TeamID=9029&amp;LeagueID=26955" TargetMode="External"/><Relationship Id="rId73" Type="http://schemas.openxmlformats.org/officeDocument/2006/relationships/hyperlink" Target="https://fftoday.com/stats/players?TeamID=9019&amp;LeagueID=26955" TargetMode="External"/><Relationship Id="rId78" Type="http://schemas.openxmlformats.org/officeDocument/2006/relationships/hyperlink" Target="https://fftoday.com/stats/players?TeamID=9023&amp;LeagueID=26955" TargetMode="External"/><Relationship Id="rId81" Type="http://schemas.openxmlformats.org/officeDocument/2006/relationships/hyperlink" Target="https://fftoday.com/stats/players?TeamID=9014&amp;LeagueID=26955" TargetMode="External"/><Relationship Id="rId86" Type="http://schemas.openxmlformats.org/officeDocument/2006/relationships/hyperlink" Target="https://fftoday.com/stats/players?TeamID=9003&amp;LeagueID=26955" TargetMode="External"/><Relationship Id="rId94" Type="http://schemas.openxmlformats.org/officeDocument/2006/relationships/hyperlink" Target="https://fftoday.com/stats/players?TeamID=9004&amp;LeagueID=26955" TargetMode="External"/><Relationship Id="rId99" Type="http://schemas.openxmlformats.org/officeDocument/2006/relationships/hyperlink" Target="https://fftoday.com/stats/players?TeamID=9020&amp;LeagueID=26955" TargetMode="External"/><Relationship Id="rId101" Type="http://schemas.openxmlformats.org/officeDocument/2006/relationships/hyperlink" Target="https://fftoday.com/stats/players?TeamID=9016&amp;LeagueID=26955" TargetMode="External"/><Relationship Id="rId122" Type="http://schemas.openxmlformats.org/officeDocument/2006/relationships/hyperlink" Target="https://fftoday.com/stats/players?TeamID=9022&amp;LeagueID=26955" TargetMode="External"/><Relationship Id="rId130" Type="http://schemas.openxmlformats.org/officeDocument/2006/relationships/hyperlink" Target="https://fftoday.com/stats/players?TeamID=9003&amp;LeagueID=" TargetMode="External"/><Relationship Id="rId135" Type="http://schemas.openxmlformats.org/officeDocument/2006/relationships/hyperlink" Target="https://fftoday.com/stats/players?TeamID=9026&amp;LeagueID=" TargetMode="External"/><Relationship Id="rId143" Type="http://schemas.openxmlformats.org/officeDocument/2006/relationships/hyperlink" Target="https://fftoday.com/stats/players?TeamID=9004&amp;LeagueID=" TargetMode="External"/><Relationship Id="rId148" Type="http://schemas.openxmlformats.org/officeDocument/2006/relationships/hyperlink" Target="https://fftoday.com/stats/players?TeamID=9031&amp;LeagueID=" TargetMode="External"/><Relationship Id="rId151" Type="http://schemas.openxmlformats.org/officeDocument/2006/relationships/hyperlink" Target="https://fftoday.com/stats/players?TeamID=9019&amp;LeagueID=" TargetMode="External"/><Relationship Id="rId156" Type="http://schemas.openxmlformats.org/officeDocument/2006/relationships/hyperlink" Target="https://fftoday.com/stats/players?TeamID=9017&amp;LeagueID=" TargetMode="External"/><Relationship Id="rId4" Type="http://schemas.openxmlformats.org/officeDocument/2006/relationships/hyperlink" Target="https://fftoday.com/stats/players?TeamID=9009&amp;LeagueID=26955" TargetMode="External"/><Relationship Id="rId9" Type="http://schemas.openxmlformats.org/officeDocument/2006/relationships/hyperlink" Target="https://fftoday.com/stats/players?TeamID=9018&amp;LeagueID=26955" TargetMode="External"/><Relationship Id="rId13" Type="http://schemas.openxmlformats.org/officeDocument/2006/relationships/hyperlink" Target="https://fftoday.com/stats/players?TeamID=9031&amp;LeagueID=26955" TargetMode="External"/><Relationship Id="rId18" Type="http://schemas.openxmlformats.org/officeDocument/2006/relationships/hyperlink" Target="https://fftoday.com/stats/players?TeamID=9021&amp;LeagueID=26955" TargetMode="External"/><Relationship Id="rId39" Type="http://schemas.openxmlformats.org/officeDocument/2006/relationships/hyperlink" Target="https://fftoday.com/stats/players?TeamID=9009&amp;LeagueID=26955" TargetMode="External"/><Relationship Id="rId109" Type="http://schemas.openxmlformats.org/officeDocument/2006/relationships/hyperlink" Target="https://fftoday.com/stats/players?TeamID=9018&amp;LeagueID=26955" TargetMode="External"/><Relationship Id="rId34" Type="http://schemas.openxmlformats.org/officeDocument/2006/relationships/hyperlink" Target="https://fftoday.com/stats/players?TeamID=9022&amp;LeagueID=26955" TargetMode="External"/><Relationship Id="rId50" Type="http://schemas.openxmlformats.org/officeDocument/2006/relationships/hyperlink" Target="https://fftoday.com/stats/players?TeamID=9003&amp;LeagueID=26955" TargetMode="External"/><Relationship Id="rId55" Type="http://schemas.openxmlformats.org/officeDocument/2006/relationships/hyperlink" Target="https://fftoday.com/stats/players?TeamID=9027&amp;LeagueID=26955" TargetMode="External"/><Relationship Id="rId76" Type="http://schemas.openxmlformats.org/officeDocument/2006/relationships/hyperlink" Target="https://fftoday.com/stats/players?TeamID=9010&amp;LeagueID=26955" TargetMode="External"/><Relationship Id="rId97" Type="http://schemas.openxmlformats.org/officeDocument/2006/relationships/hyperlink" Target="https://fftoday.com/stats/players?TeamID=9029&amp;LeagueID=26955" TargetMode="External"/><Relationship Id="rId104" Type="http://schemas.openxmlformats.org/officeDocument/2006/relationships/hyperlink" Target="https://fftoday.com/stats/players?TeamID=9026&amp;LeagueID=26955" TargetMode="External"/><Relationship Id="rId120" Type="http://schemas.openxmlformats.org/officeDocument/2006/relationships/hyperlink" Target="https://fftoday.com/stats/players?TeamID=9002&amp;LeagueID=26955" TargetMode="External"/><Relationship Id="rId125" Type="http://schemas.openxmlformats.org/officeDocument/2006/relationships/hyperlink" Target="https://fftoday.com/stats/players?TeamID=9027&amp;LeagueID=26955" TargetMode="External"/><Relationship Id="rId141" Type="http://schemas.openxmlformats.org/officeDocument/2006/relationships/hyperlink" Target="https://fftoday.com/stats/players?TeamID=9028&amp;LeagueID=" TargetMode="External"/><Relationship Id="rId146" Type="http://schemas.openxmlformats.org/officeDocument/2006/relationships/hyperlink" Target="https://fftoday.com/stats/players?TeamID=9018&amp;LeagueID=" TargetMode="External"/><Relationship Id="rId7" Type="http://schemas.openxmlformats.org/officeDocument/2006/relationships/hyperlink" Target="https://fftoday.com/stats/players?TeamID=9022&amp;LeagueID=26955" TargetMode="External"/><Relationship Id="rId71" Type="http://schemas.openxmlformats.org/officeDocument/2006/relationships/hyperlink" Target="https://fftoday.com/stats/players?TeamID=9033&amp;LeagueID=26955" TargetMode="External"/><Relationship Id="rId92" Type="http://schemas.openxmlformats.org/officeDocument/2006/relationships/hyperlink" Target="https://fftoday.com/stats/players?TeamID=9001&amp;LeagueID=26955" TargetMode="External"/><Relationship Id="rId2" Type="http://schemas.openxmlformats.org/officeDocument/2006/relationships/hyperlink" Target="https://fftoday.com/stats/players?TeamID=9028&amp;LeagueID=26955" TargetMode="External"/><Relationship Id="rId29" Type="http://schemas.openxmlformats.org/officeDocument/2006/relationships/hyperlink" Target="https://fftoday.com/stats/players?TeamID=9012&amp;LeagueID=26955" TargetMode="External"/><Relationship Id="rId24" Type="http://schemas.openxmlformats.org/officeDocument/2006/relationships/hyperlink" Target="https://fftoday.com/stats/players?TeamID=9007&amp;LeagueID=26955" TargetMode="External"/><Relationship Id="rId40" Type="http://schemas.openxmlformats.org/officeDocument/2006/relationships/hyperlink" Target="https://fftoday.com/stats/players?TeamID=9016&amp;LeagueID=26955" TargetMode="External"/><Relationship Id="rId45" Type="http://schemas.openxmlformats.org/officeDocument/2006/relationships/hyperlink" Target="https://fftoday.com/stats/players?TeamID=9000&amp;LeagueID=26955" TargetMode="External"/><Relationship Id="rId66" Type="http://schemas.openxmlformats.org/officeDocument/2006/relationships/hyperlink" Target="https://fftoday.com/stats/players?TeamID=9030&amp;LeagueID=26955" TargetMode="External"/><Relationship Id="rId87" Type="http://schemas.openxmlformats.org/officeDocument/2006/relationships/hyperlink" Target="https://fftoday.com/stats/players?TeamID=9005&amp;LeagueID=26955" TargetMode="External"/><Relationship Id="rId110" Type="http://schemas.openxmlformats.org/officeDocument/2006/relationships/hyperlink" Target="https://fftoday.com/stats/players?TeamID=9023&amp;LeagueID=26955" TargetMode="External"/><Relationship Id="rId115" Type="http://schemas.openxmlformats.org/officeDocument/2006/relationships/hyperlink" Target="https://fftoday.com/stats/players?TeamID=9031&amp;LeagueID=26955" TargetMode="External"/><Relationship Id="rId131" Type="http://schemas.openxmlformats.org/officeDocument/2006/relationships/hyperlink" Target="https://fftoday.com/stats/players?TeamID=9023&amp;LeagueID=" TargetMode="External"/><Relationship Id="rId136" Type="http://schemas.openxmlformats.org/officeDocument/2006/relationships/hyperlink" Target="https://fftoday.com/stats/players?TeamID=9030&amp;LeagueID=" TargetMode="External"/><Relationship Id="rId157" Type="http://schemas.openxmlformats.org/officeDocument/2006/relationships/hyperlink" Target="https://fftoday.com/stats/players?TeamID=9011&amp;LeagueID=" TargetMode="External"/><Relationship Id="rId61" Type="http://schemas.openxmlformats.org/officeDocument/2006/relationships/hyperlink" Target="https://fftoday.com/stats/players?TeamID=9026&amp;LeagueID=26955" TargetMode="External"/><Relationship Id="rId82" Type="http://schemas.openxmlformats.org/officeDocument/2006/relationships/hyperlink" Target="https://fftoday.com/stats/players?TeamID=9017&amp;LeagueID=26955" TargetMode="External"/><Relationship Id="rId152" Type="http://schemas.openxmlformats.org/officeDocument/2006/relationships/hyperlink" Target="https://fftoday.com/stats/players?TeamID=9020&amp;LeagueID=" TargetMode="External"/><Relationship Id="rId19" Type="http://schemas.openxmlformats.org/officeDocument/2006/relationships/hyperlink" Target="https://fftoday.com/stats/players?TeamID=9011&amp;LeagueID=26955" TargetMode="External"/><Relationship Id="rId14" Type="http://schemas.openxmlformats.org/officeDocument/2006/relationships/hyperlink" Target="https://fftoday.com/stats/players?TeamID=9003&amp;LeagueID=26955" TargetMode="External"/><Relationship Id="rId30" Type="http://schemas.openxmlformats.org/officeDocument/2006/relationships/hyperlink" Target="https://fftoday.com/stats/players?TeamID=9019&amp;LeagueID=26955" TargetMode="External"/><Relationship Id="rId35" Type="http://schemas.openxmlformats.org/officeDocument/2006/relationships/hyperlink" Target="https://fftoday.com/stats/players?TeamID=9017&amp;LeagueID=26955" TargetMode="External"/><Relationship Id="rId56" Type="http://schemas.openxmlformats.org/officeDocument/2006/relationships/hyperlink" Target="https://fftoday.com/stats/players?TeamID=9007&amp;LeagueID=26955" TargetMode="External"/><Relationship Id="rId77" Type="http://schemas.openxmlformats.org/officeDocument/2006/relationships/hyperlink" Target="https://fftoday.com/stats/players?TeamID=9018&amp;LeagueID=26955" TargetMode="External"/><Relationship Id="rId100" Type="http://schemas.openxmlformats.org/officeDocument/2006/relationships/hyperlink" Target="https://fftoday.com/stats/players?TeamID=9032&amp;LeagueID=26955" TargetMode="External"/><Relationship Id="rId105" Type="http://schemas.openxmlformats.org/officeDocument/2006/relationships/hyperlink" Target="https://fftoday.com/stats/players?TeamID=9019&amp;LeagueID=26955" TargetMode="External"/><Relationship Id="rId126" Type="http://schemas.openxmlformats.org/officeDocument/2006/relationships/hyperlink" Target="https://fftoday.com/stats/players?TeamID=9004&amp;LeagueID=26955" TargetMode="External"/><Relationship Id="rId147" Type="http://schemas.openxmlformats.org/officeDocument/2006/relationships/hyperlink" Target="https://fftoday.com/stats/players?TeamID=9021&amp;LeagueID=" TargetMode="External"/><Relationship Id="rId8" Type="http://schemas.openxmlformats.org/officeDocument/2006/relationships/hyperlink" Target="https://fftoday.com/stats/players?TeamID=9025&amp;LeagueID=26955" TargetMode="External"/><Relationship Id="rId51" Type="http://schemas.openxmlformats.org/officeDocument/2006/relationships/hyperlink" Target="https://fftoday.com/stats/players?TeamID=9018&amp;LeagueID=26955" TargetMode="External"/><Relationship Id="rId72" Type="http://schemas.openxmlformats.org/officeDocument/2006/relationships/hyperlink" Target="https://fftoday.com/stats/players?TeamID=9026&amp;LeagueID=26955" TargetMode="External"/><Relationship Id="rId93" Type="http://schemas.openxmlformats.org/officeDocument/2006/relationships/hyperlink" Target="https://fftoday.com/stats/players?TeamID=9027&amp;LeagueID=26955" TargetMode="External"/><Relationship Id="rId98" Type="http://schemas.openxmlformats.org/officeDocument/2006/relationships/hyperlink" Target="https://fftoday.com/stats/players?TeamID=9030&amp;LeagueID=26955" TargetMode="External"/><Relationship Id="rId121" Type="http://schemas.openxmlformats.org/officeDocument/2006/relationships/hyperlink" Target="https://fftoday.com/stats/players?TeamID=9024&amp;LeagueID=26955" TargetMode="External"/><Relationship Id="rId142" Type="http://schemas.openxmlformats.org/officeDocument/2006/relationships/hyperlink" Target="https://fftoday.com/stats/players?TeamID=9016&amp;LeagueID=" TargetMode="External"/><Relationship Id="rId3" Type="http://schemas.openxmlformats.org/officeDocument/2006/relationships/hyperlink" Target="https://fftoday.com/stats/players?TeamID=9010&amp;LeagueID=26955" TargetMode="External"/><Relationship Id="rId25" Type="http://schemas.openxmlformats.org/officeDocument/2006/relationships/hyperlink" Target="https://fftoday.com/stats/players?TeamID=9002&amp;LeagueID=26955" TargetMode="External"/><Relationship Id="rId46" Type="http://schemas.openxmlformats.org/officeDocument/2006/relationships/hyperlink" Target="https://fftoday.com/stats/players?TeamID=9008&amp;LeagueID=26955" TargetMode="External"/><Relationship Id="rId67" Type="http://schemas.openxmlformats.org/officeDocument/2006/relationships/hyperlink" Target="https://fftoday.com/stats/players?TeamID=9020&amp;LeagueID=26955" TargetMode="External"/><Relationship Id="rId116" Type="http://schemas.openxmlformats.org/officeDocument/2006/relationships/hyperlink" Target="https://fftoday.com/stats/players?TeamID=9007&amp;LeagueID=26955" TargetMode="External"/><Relationship Id="rId137" Type="http://schemas.openxmlformats.org/officeDocument/2006/relationships/hyperlink" Target="https://fftoday.com/stats/players?TeamID=9010&amp;LeagueID=" TargetMode="External"/><Relationship Id="rId158" Type="http://schemas.openxmlformats.org/officeDocument/2006/relationships/hyperlink" Target="https://fftoday.com/stats/players?TeamID=9005&amp;LeagueID=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teams/kan/2017.htm" TargetMode="External"/><Relationship Id="rId21" Type="http://schemas.openxmlformats.org/officeDocument/2006/relationships/hyperlink" Target="https://www.pro-football-reference.com/players/C/CoonTr00.htm" TargetMode="External"/><Relationship Id="rId42" Type="http://schemas.openxmlformats.org/officeDocument/2006/relationships/hyperlink" Target="https://www.pro-football-reference.com/teams/sfo/2015.htm" TargetMode="External"/><Relationship Id="rId63" Type="http://schemas.openxmlformats.org/officeDocument/2006/relationships/hyperlink" Target="https://www.pro-football-reference.com/teams/phi/2016.htm" TargetMode="External"/><Relationship Id="rId84" Type="http://schemas.openxmlformats.org/officeDocument/2006/relationships/hyperlink" Target="https://www.pro-football-reference.com/players/B/BailDa00.htm" TargetMode="External"/><Relationship Id="rId138" Type="http://schemas.openxmlformats.org/officeDocument/2006/relationships/hyperlink" Target="https://www.pro-football-reference.com/players/P/PratMa20.htm" TargetMode="External"/><Relationship Id="rId159" Type="http://schemas.openxmlformats.org/officeDocument/2006/relationships/hyperlink" Target="https://www.pro-football-reference.com/teams/tam/2017.htm" TargetMode="External"/><Relationship Id="rId170" Type="http://schemas.openxmlformats.org/officeDocument/2006/relationships/hyperlink" Target="https://www.pro-football-reference.com/players/L/LambJo00.htm" TargetMode="External"/><Relationship Id="rId191" Type="http://schemas.openxmlformats.org/officeDocument/2006/relationships/hyperlink" Target="https://www.pro-football-reference.com/teams/det/2018.htm" TargetMode="External"/><Relationship Id="rId205" Type="http://schemas.openxmlformats.org/officeDocument/2006/relationships/hyperlink" Target="https://www.pro-football-reference.com/teams/min/2018.htm" TargetMode="External"/><Relationship Id="rId226" Type="http://schemas.openxmlformats.org/officeDocument/2006/relationships/hyperlink" Target="https://www.pro-football-reference.com/players/J/JoseGr00.htm" TargetMode="External"/><Relationship Id="rId247" Type="http://schemas.openxmlformats.org/officeDocument/2006/relationships/hyperlink" Target="https://www.pro-football-reference.com/teams/pit/2019.htm" TargetMode="External"/><Relationship Id="rId107" Type="http://schemas.openxmlformats.org/officeDocument/2006/relationships/hyperlink" Target="https://www.pro-football-reference.com/teams/cle/2016.htm" TargetMode="External"/><Relationship Id="rId268" Type="http://schemas.openxmlformats.org/officeDocument/2006/relationships/hyperlink" Target="https://www.pro-football-reference.com/players/M/MyerJa00.htm" TargetMode="External"/><Relationship Id="rId11" Type="http://schemas.openxmlformats.org/officeDocument/2006/relationships/hyperlink" Target="https://www.pro-football-reference.com/players/G/GostSt20.htm" TargetMode="External"/><Relationship Id="rId32" Type="http://schemas.openxmlformats.org/officeDocument/2006/relationships/hyperlink" Target="https://www.pro-football-reference.com/teams/ram/2015.htm" TargetMode="External"/><Relationship Id="rId53" Type="http://schemas.openxmlformats.org/officeDocument/2006/relationships/hyperlink" Target="https://www.pro-football-reference.com/teams/phi/2015.htm" TargetMode="External"/><Relationship Id="rId74" Type="http://schemas.openxmlformats.org/officeDocument/2006/relationships/hyperlink" Target="https://www.pro-football-reference.com/players/J/janikseb01.htm" TargetMode="External"/><Relationship Id="rId128" Type="http://schemas.openxmlformats.org/officeDocument/2006/relationships/hyperlink" Target="https://www.pro-football-reference.com/players/B/bryanmat01.htm" TargetMode="External"/><Relationship Id="rId149" Type="http://schemas.openxmlformats.org/officeDocument/2006/relationships/hyperlink" Target="https://www.pro-football-reference.com/teams/nyj/2017.htm" TargetMode="External"/><Relationship Id="rId5" Type="http://schemas.openxmlformats.org/officeDocument/2006/relationships/hyperlink" Target="https://www.pro-football-reference.com/players/W/WalsBl00.htm" TargetMode="External"/><Relationship Id="rId95" Type="http://schemas.openxmlformats.org/officeDocument/2006/relationships/hyperlink" Target="https://www.pro-football-reference.com/teams/clt/2016.htm" TargetMode="External"/><Relationship Id="rId160" Type="http://schemas.openxmlformats.org/officeDocument/2006/relationships/hyperlink" Target="https://www.pro-football-reference.com/players/P/ParkCo03.htm" TargetMode="External"/><Relationship Id="rId181" Type="http://schemas.openxmlformats.org/officeDocument/2006/relationships/hyperlink" Target="https://www.pro-football-reference.com/teams/dal/2018.htm" TargetMode="External"/><Relationship Id="rId216" Type="http://schemas.openxmlformats.org/officeDocument/2006/relationships/hyperlink" Target="https://www.pro-football-reference.com/players/B/BullRa00.htm" TargetMode="External"/><Relationship Id="rId237" Type="http://schemas.openxmlformats.org/officeDocument/2006/relationships/hyperlink" Target="https://www.pro-football-reference.com/teams/tam/2019.htm" TargetMode="External"/><Relationship Id="rId258" Type="http://schemas.openxmlformats.org/officeDocument/2006/relationships/hyperlink" Target="https://www.pro-football-reference.com/players/S/SandJa00.htm" TargetMode="External"/><Relationship Id="rId279" Type="http://schemas.openxmlformats.org/officeDocument/2006/relationships/hyperlink" Target="https://www.pro-football-reference.com/teams/atl/2019.htm" TargetMode="External"/><Relationship Id="rId22" Type="http://schemas.openxmlformats.org/officeDocument/2006/relationships/hyperlink" Target="https://www.pro-football-reference.com/teams/cle/2015.htm" TargetMode="External"/><Relationship Id="rId43" Type="http://schemas.openxmlformats.org/officeDocument/2006/relationships/hyperlink" Target="https://www.pro-football-reference.com/players/C/CarpDa44.htm" TargetMode="External"/><Relationship Id="rId64" Type="http://schemas.openxmlformats.org/officeDocument/2006/relationships/hyperlink" Target="https://www.pro-football-reference.com/players/T/TuckJu00.htm" TargetMode="External"/><Relationship Id="rId118" Type="http://schemas.openxmlformats.org/officeDocument/2006/relationships/hyperlink" Target="https://www.pro-football-reference.com/players/S/SuccRy44.htm" TargetMode="External"/><Relationship Id="rId139" Type="http://schemas.openxmlformats.org/officeDocument/2006/relationships/hyperlink" Target="https://www.pro-football-reference.com/teams/det/2017.htm" TargetMode="External"/><Relationship Id="rId85" Type="http://schemas.openxmlformats.org/officeDocument/2006/relationships/hyperlink" Target="https://www.pro-football-reference.com/teams/dal/2016.htm" TargetMode="External"/><Relationship Id="rId150" Type="http://schemas.openxmlformats.org/officeDocument/2006/relationships/hyperlink" Target="https://www.pro-football-reference.com/players/G/GanoGr44.htm" TargetMode="External"/><Relationship Id="rId171" Type="http://schemas.openxmlformats.org/officeDocument/2006/relationships/hyperlink" Target="https://www.pro-football-reference.com/teams/jax/2017.htm" TargetMode="External"/><Relationship Id="rId192" Type="http://schemas.openxmlformats.org/officeDocument/2006/relationships/hyperlink" Target="https://www.pro-football-reference.com/players/E/ElliJa03.htm" TargetMode="External"/><Relationship Id="rId206" Type="http://schemas.openxmlformats.org/officeDocument/2006/relationships/hyperlink" Target="https://www.pro-football-reference.com/players/H/HausSt00.htm" TargetMode="External"/><Relationship Id="rId227" Type="http://schemas.openxmlformats.org/officeDocument/2006/relationships/hyperlink" Target="https://www.pro-football-reference.com/teams/cle/2018.htm" TargetMode="External"/><Relationship Id="rId248" Type="http://schemas.openxmlformats.org/officeDocument/2006/relationships/hyperlink" Target="https://www.pro-football-reference.com/players/B/BullRa00.htm" TargetMode="External"/><Relationship Id="rId269" Type="http://schemas.openxmlformats.org/officeDocument/2006/relationships/hyperlink" Target="https://www.pro-football-reference.com/teams/sea/2019.htm" TargetMode="External"/><Relationship Id="rId12" Type="http://schemas.openxmlformats.org/officeDocument/2006/relationships/hyperlink" Target="https://www.pro-football-reference.com/teams/nwe/2015.htm" TargetMode="External"/><Relationship Id="rId33" Type="http://schemas.openxmlformats.org/officeDocument/2006/relationships/hyperlink" Target="https://www.pro-football-reference.com/players/B/barthco01.htm" TargetMode="External"/><Relationship Id="rId108" Type="http://schemas.openxmlformats.org/officeDocument/2006/relationships/hyperlink" Target="https://www.pro-football-reference.com/players/S/SuccRy44.htm" TargetMode="External"/><Relationship Id="rId129" Type="http://schemas.openxmlformats.org/officeDocument/2006/relationships/hyperlink" Target="https://www.pro-football-reference.com/teams/atl/2017.htm" TargetMode="External"/><Relationship Id="rId280" Type="http://schemas.openxmlformats.org/officeDocument/2006/relationships/hyperlink" Target="https://www.pro-football-reference.com/players/F/FairKa01.htm" TargetMode="External"/><Relationship Id="rId54" Type="http://schemas.openxmlformats.org/officeDocument/2006/relationships/hyperlink" Target="https://www.pro-football-reference.com/players/N/novaknic01.htm" TargetMode="External"/><Relationship Id="rId75" Type="http://schemas.openxmlformats.org/officeDocument/2006/relationships/hyperlink" Target="https://www.pro-football-reference.com/teams/rai/2016.htm" TargetMode="External"/><Relationship Id="rId96" Type="http://schemas.openxmlformats.org/officeDocument/2006/relationships/hyperlink" Target="https://www.pro-football-reference.com/players/C/CrosMa20.htm" TargetMode="External"/><Relationship Id="rId140" Type="http://schemas.openxmlformats.org/officeDocument/2006/relationships/hyperlink" Target="https://www.pro-football-reference.com/players/V/vinatada01.htm" TargetMode="External"/><Relationship Id="rId161" Type="http://schemas.openxmlformats.org/officeDocument/2006/relationships/hyperlink" Target="https://www.pro-football-reference.com/teams/mia/2017.htm" TargetMode="External"/><Relationship Id="rId182" Type="http://schemas.openxmlformats.org/officeDocument/2006/relationships/hyperlink" Target="https://www.pro-football-reference.com/players/M/MyerJa00.htm" TargetMode="External"/><Relationship Id="rId217" Type="http://schemas.openxmlformats.org/officeDocument/2006/relationships/hyperlink" Target="https://www.pro-football-reference.com/teams/cin/2018.htm" TargetMode="External"/><Relationship Id="rId6" Type="http://schemas.openxmlformats.org/officeDocument/2006/relationships/hyperlink" Target="https://www.pro-football-reference.com/teams/min/2015.htm" TargetMode="External"/><Relationship Id="rId238" Type="http://schemas.openxmlformats.org/officeDocument/2006/relationships/hyperlink" Target="https://www.pro-football-reference.com/players/L/LambJo00.htm" TargetMode="External"/><Relationship Id="rId259" Type="http://schemas.openxmlformats.org/officeDocument/2006/relationships/hyperlink" Target="https://www.pro-football-reference.com/teams/mia/2019.htm" TargetMode="External"/><Relationship Id="rId23" Type="http://schemas.openxmlformats.org/officeDocument/2006/relationships/hyperlink" Target="https://www.pro-football-reference.com/players/L/LambJo00.htm" TargetMode="External"/><Relationship Id="rId119" Type="http://schemas.openxmlformats.org/officeDocument/2006/relationships/hyperlink" Target="https://www.pro-football-reference.com/teams/oti/2017.htm" TargetMode="External"/><Relationship Id="rId270" Type="http://schemas.openxmlformats.org/officeDocument/2006/relationships/hyperlink" Target="https://www.pro-football-reference.com/players/P/PineEd00.htm" TargetMode="External"/><Relationship Id="rId44" Type="http://schemas.openxmlformats.org/officeDocument/2006/relationships/hyperlink" Target="https://www.pro-football-reference.com/teams/buf/2015.htm" TargetMode="External"/><Relationship Id="rId65" Type="http://schemas.openxmlformats.org/officeDocument/2006/relationships/hyperlink" Target="https://www.pro-football-reference.com/teams/rav/2016.htm" TargetMode="External"/><Relationship Id="rId86" Type="http://schemas.openxmlformats.org/officeDocument/2006/relationships/hyperlink" Target="https://www.pro-football-reference.com/players/G/GostSt20.htm" TargetMode="External"/><Relationship Id="rId130" Type="http://schemas.openxmlformats.org/officeDocument/2006/relationships/hyperlink" Target="https://www.pro-football-reference.com/players/B/BoswCh00.htm" TargetMode="External"/><Relationship Id="rId151" Type="http://schemas.openxmlformats.org/officeDocument/2006/relationships/hyperlink" Target="https://www.pro-football-reference.com/teams/car/2017.htm" TargetMode="External"/><Relationship Id="rId172" Type="http://schemas.openxmlformats.org/officeDocument/2006/relationships/hyperlink" Target="https://www.pro-football-reference.com/players/C/CrosMa20.htm" TargetMode="External"/><Relationship Id="rId193" Type="http://schemas.openxmlformats.org/officeDocument/2006/relationships/hyperlink" Target="https://www.pro-football-reference.com/teams/phi/2018.htm" TargetMode="External"/><Relationship Id="rId207" Type="http://schemas.openxmlformats.org/officeDocument/2006/relationships/hyperlink" Target="https://www.pro-football-reference.com/teams/buf/2018.htm" TargetMode="External"/><Relationship Id="rId228" Type="http://schemas.openxmlformats.org/officeDocument/2006/relationships/hyperlink" Target="https://www.pro-football-reference.com/players/S/SandJa00.htm" TargetMode="External"/><Relationship Id="rId249" Type="http://schemas.openxmlformats.org/officeDocument/2006/relationships/hyperlink" Target="https://www.pro-football-reference.com/teams/cin/2019.htm" TargetMode="External"/><Relationship Id="rId13" Type="http://schemas.openxmlformats.org/officeDocument/2006/relationships/hyperlink" Target="https://www.pro-football-reference.com/players/M/McMaBr01.htm" TargetMode="External"/><Relationship Id="rId18" Type="http://schemas.openxmlformats.org/officeDocument/2006/relationships/hyperlink" Target="https://www.pro-football-reference.com/teams/pit/2015.htm" TargetMode="External"/><Relationship Id="rId39" Type="http://schemas.openxmlformats.org/officeDocument/2006/relationships/hyperlink" Target="https://www.pro-football-reference.com/players/N/nugenmik01.htm" TargetMode="External"/><Relationship Id="rId109" Type="http://schemas.openxmlformats.org/officeDocument/2006/relationships/hyperlink" Target="https://www.pro-football-reference.com/teams/oti/2016.htm" TargetMode="External"/><Relationship Id="rId260" Type="http://schemas.openxmlformats.org/officeDocument/2006/relationships/hyperlink" Target="https://www.pro-football-reference.com/players/S/SeibAu00.htm" TargetMode="External"/><Relationship Id="rId265" Type="http://schemas.openxmlformats.org/officeDocument/2006/relationships/hyperlink" Target="https://www.pro-football-reference.com/teams/rav/2019.htm" TargetMode="External"/><Relationship Id="rId281" Type="http://schemas.openxmlformats.org/officeDocument/2006/relationships/hyperlink" Target="https://www.pro-football-reference.com/teams/htx/2019.htm" TargetMode="External"/><Relationship Id="rId286" Type="http://schemas.openxmlformats.org/officeDocument/2006/relationships/hyperlink" Target="https://www.pro-football-reference.com/players/M/McLaCh00.htm" TargetMode="External"/><Relationship Id="rId34" Type="http://schemas.openxmlformats.org/officeDocument/2006/relationships/hyperlink" Target="https://www.pro-football-reference.com/teams/tam/2015.htm" TargetMode="External"/><Relationship Id="rId50" Type="http://schemas.openxmlformats.org/officeDocument/2006/relationships/hyperlink" Target="https://www.pro-football-reference.com/teams/det/2015.htm" TargetMode="External"/><Relationship Id="rId55" Type="http://schemas.openxmlformats.org/officeDocument/2006/relationships/hyperlink" Target="https://www.pro-football-reference.com/teams/htx/2015.htm" TargetMode="External"/><Relationship Id="rId76" Type="http://schemas.openxmlformats.org/officeDocument/2006/relationships/hyperlink" Target="https://www.pro-football-reference.com/players/S/SantCa01.htm" TargetMode="External"/><Relationship Id="rId97" Type="http://schemas.openxmlformats.org/officeDocument/2006/relationships/hyperlink" Target="https://www.pro-football-reference.com/teams/gnb/2016.htm" TargetMode="External"/><Relationship Id="rId104" Type="http://schemas.openxmlformats.org/officeDocument/2006/relationships/hyperlink" Target="https://www.pro-football-reference.com/players/C/CarpDa44.htm" TargetMode="External"/><Relationship Id="rId120" Type="http://schemas.openxmlformats.org/officeDocument/2006/relationships/hyperlink" Target="https://www.pro-football-reference.com/players/G/gouldrob01.htm" TargetMode="External"/><Relationship Id="rId125" Type="http://schemas.openxmlformats.org/officeDocument/2006/relationships/hyperlink" Target="https://www.pro-football-reference.com/teams/nwe/2017.htm" TargetMode="External"/><Relationship Id="rId141" Type="http://schemas.openxmlformats.org/officeDocument/2006/relationships/hyperlink" Target="https://www.pro-football-reference.com/teams/clt/2017.htm" TargetMode="External"/><Relationship Id="rId146" Type="http://schemas.openxmlformats.org/officeDocument/2006/relationships/hyperlink" Target="https://www.pro-football-reference.com/players/E/ElliJa03.htm" TargetMode="External"/><Relationship Id="rId167" Type="http://schemas.openxmlformats.org/officeDocument/2006/relationships/hyperlink" Target="https://www.pro-football-reference.com/teams/dal/2017.htm" TargetMode="External"/><Relationship Id="rId188" Type="http://schemas.openxmlformats.org/officeDocument/2006/relationships/hyperlink" Target="https://www.pro-football-reference.com/players/G/GostSt20.htm" TargetMode="External"/><Relationship Id="rId7" Type="http://schemas.openxmlformats.org/officeDocument/2006/relationships/hyperlink" Target="https://www.pro-football-reference.com/players/S/SantCa01.htm" TargetMode="External"/><Relationship Id="rId71" Type="http://schemas.openxmlformats.org/officeDocument/2006/relationships/hyperlink" Target="https://www.pro-football-reference.com/teams/sea/2016.htm" TargetMode="External"/><Relationship Id="rId92" Type="http://schemas.openxmlformats.org/officeDocument/2006/relationships/hyperlink" Target="https://www.pro-football-reference.com/players/F/FolkNi20.htm" TargetMode="External"/><Relationship Id="rId162" Type="http://schemas.openxmlformats.org/officeDocument/2006/relationships/hyperlink" Target="https://www.pro-football-reference.com/players/T/TaveGi00.htm" TargetMode="External"/><Relationship Id="rId183" Type="http://schemas.openxmlformats.org/officeDocument/2006/relationships/hyperlink" Target="https://www.pro-football-reference.com/teams/nyj/2018.htm" TargetMode="External"/><Relationship Id="rId213" Type="http://schemas.openxmlformats.org/officeDocument/2006/relationships/hyperlink" Target="https://www.pro-football-reference.com/teams/clt/2018.htm" TargetMode="External"/><Relationship Id="rId218" Type="http://schemas.openxmlformats.org/officeDocument/2006/relationships/hyperlink" Target="https://www.pro-football-reference.com/players/B/bryanmat01.htm" TargetMode="External"/><Relationship Id="rId234" Type="http://schemas.openxmlformats.org/officeDocument/2006/relationships/hyperlink" Target="https://www.pro-football-reference.com/players/G/GonzZa00.htm" TargetMode="External"/><Relationship Id="rId239" Type="http://schemas.openxmlformats.org/officeDocument/2006/relationships/hyperlink" Target="https://www.pro-football-reference.com/teams/jax/2019.htm" TargetMode="External"/><Relationship Id="rId2" Type="http://schemas.openxmlformats.org/officeDocument/2006/relationships/hyperlink" Target="https://www.pro-football-reference.com/teams/rav/2015.htm" TargetMode="External"/><Relationship Id="rId29" Type="http://schemas.openxmlformats.org/officeDocument/2006/relationships/hyperlink" Target="https://www.pro-football-reference.com/players/M/MyerJa00.htm" TargetMode="External"/><Relationship Id="rId250" Type="http://schemas.openxmlformats.org/officeDocument/2006/relationships/hyperlink" Target="https://www.pro-football-reference.com/players/G/gouldrob01.htm" TargetMode="External"/><Relationship Id="rId255" Type="http://schemas.openxmlformats.org/officeDocument/2006/relationships/hyperlink" Target="https://www.pro-football-reference.com/teams/was/2019.htm" TargetMode="External"/><Relationship Id="rId271" Type="http://schemas.openxmlformats.org/officeDocument/2006/relationships/hyperlink" Target="https://www.pro-football-reference.com/teams/chi/2019.htm" TargetMode="External"/><Relationship Id="rId276" Type="http://schemas.openxmlformats.org/officeDocument/2006/relationships/hyperlink" Target="https://www.pro-football-reference.com/players/E/ElliJa03.htm" TargetMode="External"/><Relationship Id="rId24" Type="http://schemas.openxmlformats.org/officeDocument/2006/relationships/hyperlink" Target="https://www.pro-football-reference.com/teams/sdg/2015.htm" TargetMode="External"/><Relationship Id="rId40" Type="http://schemas.openxmlformats.org/officeDocument/2006/relationships/hyperlink" Target="https://www.pro-football-reference.com/teams/cin/2015.htm" TargetMode="External"/><Relationship Id="rId45" Type="http://schemas.openxmlformats.org/officeDocument/2006/relationships/hyperlink" Target="https://www.pro-football-reference.com/players/V/vinatada01.htm" TargetMode="External"/><Relationship Id="rId66" Type="http://schemas.openxmlformats.org/officeDocument/2006/relationships/hyperlink" Target="https://www.pro-football-reference.com/players/G/GanoGr44.htm" TargetMode="External"/><Relationship Id="rId87" Type="http://schemas.openxmlformats.org/officeDocument/2006/relationships/hyperlink" Target="https://www.pro-football-reference.com/teams/nwe/2016.htm" TargetMode="External"/><Relationship Id="rId110" Type="http://schemas.openxmlformats.org/officeDocument/2006/relationships/hyperlink" Target="https://www.pro-football-reference.com/players/B/barthco01.htm" TargetMode="External"/><Relationship Id="rId115" Type="http://schemas.openxmlformats.org/officeDocument/2006/relationships/hyperlink" Target="https://www.pro-football-reference.com/teams/sfo/2016.htm" TargetMode="External"/><Relationship Id="rId131" Type="http://schemas.openxmlformats.org/officeDocument/2006/relationships/hyperlink" Target="https://www.pro-football-reference.com/teams/pit/2017.htm" TargetMode="External"/><Relationship Id="rId136" Type="http://schemas.openxmlformats.org/officeDocument/2006/relationships/hyperlink" Target="https://www.pro-football-reference.com/players/L/LutzWi00.htm" TargetMode="External"/><Relationship Id="rId157" Type="http://schemas.openxmlformats.org/officeDocument/2006/relationships/hyperlink" Target="https://www.pro-football-reference.com/teams/nyg/2017.htm" TargetMode="External"/><Relationship Id="rId178" Type="http://schemas.openxmlformats.org/officeDocument/2006/relationships/hyperlink" Target="https://www.pro-football-reference.com/players/C/CrosMa20.htm" TargetMode="External"/><Relationship Id="rId61" Type="http://schemas.openxmlformats.org/officeDocument/2006/relationships/hyperlink" Target="https://www.pro-football-reference.com/teams/htx/2016.htm" TargetMode="External"/><Relationship Id="rId82" Type="http://schemas.openxmlformats.org/officeDocument/2006/relationships/hyperlink" Target="https://www.pro-football-reference.com/players/M/MyerJa00.htm" TargetMode="External"/><Relationship Id="rId152" Type="http://schemas.openxmlformats.org/officeDocument/2006/relationships/hyperlink" Target="https://www.pro-football-reference.com/players/W/WalsBl00.htm" TargetMode="External"/><Relationship Id="rId173" Type="http://schemas.openxmlformats.org/officeDocument/2006/relationships/hyperlink" Target="https://www.pro-football-reference.com/teams/gnb/2017.htm" TargetMode="External"/><Relationship Id="rId194" Type="http://schemas.openxmlformats.org/officeDocument/2006/relationships/hyperlink" Target="https://www.pro-football-reference.com/players/Z/ZuerGr00.htm" TargetMode="External"/><Relationship Id="rId199" Type="http://schemas.openxmlformats.org/officeDocument/2006/relationships/hyperlink" Target="https://www.pro-football-reference.com/teams/chi/2018.htm" TargetMode="External"/><Relationship Id="rId203" Type="http://schemas.openxmlformats.org/officeDocument/2006/relationships/hyperlink" Target="https://www.pro-football-reference.com/teams/was/2018.htm" TargetMode="External"/><Relationship Id="rId208" Type="http://schemas.openxmlformats.org/officeDocument/2006/relationships/hyperlink" Target="https://www.pro-football-reference.com/players/B/ButkHa00.htm" TargetMode="External"/><Relationship Id="rId229" Type="http://schemas.openxmlformats.org/officeDocument/2006/relationships/hyperlink" Target="https://www.pro-football-reference.com/teams/mia/2018.htm" TargetMode="External"/><Relationship Id="rId19" Type="http://schemas.openxmlformats.org/officeDocument/2006/relationships/hyperlink" Target="https://www.pro-football-reference.com/players/B/brownjos01.htm" TargetMode="External"/><Relationship Id="rId224" Type="http://schemas.openxmlformats.org/officeDocument/2006/relationships/hyperlink" Target="https://www.pro-football-reference.com/teams/pit/2018.htm" TargetMode="External"/><Relationship Id="rId240" Type="http://schemas.openxmlformats.org/officeDocument/2006/relationships/hyperlink" Target="https://www.pro-football-reference.com/players/M/McMaBr01.htm" TargetMode="External"/><Relationship Id="rId245" Type="http://schemas.openxmlformats.org/officeDocument/2006/relationships/hyperlink" Target="https://www.pro-football-reference.com/teams/car/2019.htm" TargetMode="External"/><Relationship Id="rId261" Type="http://schemas.openxmlformats.org/officeDocument/2006/relationships/hyperlink" Target="https://www.pro-football-reference.com/teams/cle/2019.htm" TargetMode="External"/><Relationship Id="rId266" Type="http://schemas.openxmlformats.org/officeDocument/2006/relationships/hyperlink" Target="https://www.pro-football-reference.com/players/H/HausSt00.htm" TargetMode="External"/><Relationship Id="rId287" Type="http://schemas.openxmlformats.org/officeDocument/2006/relationships/printerSettings" Target="../printerSettings/printerSettings1.bin"/><Relationship Id="rId14" Type="http://schemas.openxmlformats.org/officeDocument/2006/relationships/hyperlink" Target="https://www.pro-football-reference.com/teams/den/2015.htm" TargetMode="External"/><Relationship Id="rId30" Type="http://schemas.openxmlformats.org/officeDocument/2006/relationships/hyperlink" Target="https://www.pro-football-reference.com/teams/jax/2015.htm" TargetMode="External"/><Relationship Id="rId35" Type="http://schemas.openxmlformats.org/officeDocument/2006/relationships/hyperlink" Target="https://www.pro-football-reference.com/players/C/CrosMa20.htm" TargetMode="External"/><Relationship Id="rId56" Type="http://schemas.openxmlformats.org/officeDocument/2006/relationships/hyperlink" Target="https://www.pro-football-reference.com/players/B/bryanmat01.htm" TargetMode="External"/><Relationship Id="rId77" Type="http://schemas.openxmlformats.org/officeDocument/2006/relationships/hyperlink" Target="https://www.pro-football-reference.com/teams/kan/2016.htm" TargetMode="External"/><Relationship Id="rId100" Type="http://schemas.openxmlformats.org/officeDocument/2006/relationships/hyperlink" Target="https://www.pro-football-reference.com/players/C/CataCh00.htm" TargetMode="External"/><Relationship Id="rId105" Type="http://schemas.openxmlformats.org/officeDocument/2006/relationships/hyperlink" Target="https://www.pro-football-reference.com/teams/buf/2016.htm" TargetMode="External"/><Relationship Id="rId126" Type="http://schemas.openxmlformats.org/officeDocument/2006/relationships/hyperlink" Target="https://www.pro-football-reference.com/players/Z/ZuerGr00.htm" TargetMode="External"/><Relationship Id="rId147" Type="http://schemas.openxmlformats.org/officeDocument/2006/relationships/hyperlink" Target="https://www.pro-football-reference.com/teams/phi/2017.htm" TargetMode="External"/><Relationship Id="rId168" Type="http://schemas.openxmlformats.org/officeDocument/2006/relationships/hyperlink" Target="https://www.pro-football-reference.com/players/B/BullRa00.htm" TargetMode="External"/><Relationship Id="rId282" Type="http://schemas.openxmlformats.org/officeDocument/2006/relationships/hyperlink" Target="https://www.pro-football-reference.com/players/V/vinatada01.htm" TargetMode="External"/><Relationship Id="rId8" Type="http://schemas.openxmlformats.org/officeDocument/2006/relationships/hyperlink" Target="https://www.pro-football-reference.com/teams/kan/2015.htm" TargetMode="External"/><Relationship Id="rId51" Type="http://schemas.openxmlformats.org/officeDocument/2006/relationships/hyperlink" Target="https://www.pro-football-reference.com/players/B/BullRa00.htm" TargetMode="External"/><Relationship Id="rId72" Type="http://schemas.openxmlformats.org/officeDocument/2006/relationships/hyperlink" Target="https://www.pro-football-reference.com/players/P/PratMa20.htm" TargetMode="External"/><Relationship Id="rId93" Type="http://schemas.openxmlformats.org/officeDocument/2006/relationships/hyperlink" Target="https://www.pro-football-reference.com/teams/nyj/2016.htm" TargetMode="External"/><Relationship Id="rId98" Type="http://schemas.openxmlformats.org/officeDocument/2006/relationships/hyperlink" Target="https://www.pro-football-reference.com/players/N/nugenmik01.htm" TargetMode="External"/><Relationship Id="rId121" Type="http://schemas.openxmlformats.org/officeDocument/2006/relationships/hyperlink" Target="https://www.pro-football-reference.com/teams/sfo/2017.htm" TargetMode="External"/><Relationship Id="rId142" Type="http://schemas.openxmlformats.org/officeDocument/2006/relationships/hyperlink" Target="https://www.pro-football-reference.com/players/H/HausSt00.htm" TargetMode="External"/><Relationship Id="rId163" Type="http://schemas.openxmlformats.org/officeDocument/2006/relationships/hyperlink" Target="https://www.pro-football-reference.com/teams/rai/2017.htm" TargetMode="External"/><Relationship Id="rId184" Type="http://schemas.openxmlformats.org/officeDocument/2006/relationships/hyperlink" Target="https://www.pro-football-reference.com/players/G/gouldrob01.htm" TargetMode="External"/><Relationship Id="rId189" Type="http://schemas.openxmlformats.org/officeDocument/2006/relationships/hyperlink" Target="https://www.pro-football-reference.com/teams/nwe/2018.htm" TargetMode="External"/><Relationship Id="rId219" Type="http://schemas.openxmlformats.org/officeDocument/2006/relationships/hyperlink" Target="https://www.pro-football-reference.com/teams/atl/2018.htm" TargetMode="External"/><Relationship Id="rId3" Type="http://schemas.openxmlformats.org/officeDocument/2006/relationships/hyperlink" Target="https://www.pro-football-reference.com/players/G/gouldrob01.htm" TargetMode="External"/><Relationship Id="rId214" Type="http://schemas.openxmlformats.org/officeDocument/2006/relationships/hyperlink" Target="https://www.pro-football-reference.com/players/M/McMaBr01.htm" TargetMode="External"/><Relationship Id="rId230" Type="http://schemas.openxmlformats.org/officeDocument/2006/relationships/hyperlink" Target="https://www.pro-football-reference.com/players/B/ButkHa00.htm" TargetMode="External"/><Relationship Id="rId235" Type="http://schemas.openxmlformats.org/officeDocument/2006/relationships/hyperlink" Target="https://www.pro-football-reference.com/teams/crd/2019.htm" TargetMode="External"/><Relationship Id="rId251" Type="http://schemas.openxmlformats.org/officeDocument/2006/relationships/hyperlink" Target="https://www.pro-football-reference.com/teams/sfo/2019.htm" TargetMode="External"/><Relationship Id="rId256" Type="http://schemas.openxmlformats.org/officeDocument/2006/relationships/hyperlink" Target="https://www.pro-football-reference.com/players/M/MaheBr01.htm" TargetMode="External"/><Relationship Id="rId277" Type="http://schemas.openxmlformats.org/officeDocument/2006/relationships/hyperlink" Target="https://www.pro-football-reference.com/teams/phi/2019.htm" TargetMode="External"/><Relationship Id="rId25" Type="http://schemas.openxmlformats.org/officeDocument/2006/relationships/hyperlink" Target="https://www.pro-football-reference.com/players/C/CataCh00.htm" TargetMode="External"/><Relationship Id="rId46" Type="http://schemas.openxmlformats.org/officeDocument/2006/relationships/hyperlink" Target="https://www.pro-football-reference.com/teams/clt/2015.htm" TargetMode="External"/><Relationship Id="rId67" Type="http://schemas.openxmlformats.org/officeDocument/2006/relationships/hyperlink" Target="https://www.pro-football-reference.com/teams/car/2016.htm" TargetMode="External"/><Relationship Id="rId116" Type="http://schemas.openxmlformats.org/officeDocument/2006/relationships/hyperlink" Target="https://www.pro-football-reference.com/players/B/ButkHa00.htm" TargetMode="External"/><Relationship Id="rId137" Type="http://schemas.openxmlformats.org/officeDocument/2006/relationships/hyperlink" Target="https://www.pro-football-reference.com/teams/nor/2017.htm" TargetMode="External"/><Relationship Id="rId158" Type="http://schemas.openxmlformats.org/officeDocument/2006/relationships/hyperlink" Target="https://www.pro-football-reference.com/players/M/MurrPa01.htm" TargetMode="External"/><Relationship Id="rId272" Type="http://schemas.openxmlformats.org/officeDocument/2006/relationships/hyperlink" Target="https://www.pro-football-reference.com/players/F/FickSa00.htm" TargetMode="External"/><Relationship Id="rId20" Type="http://schemas.openxmlformats.org/officeDocument/2006/relationships/hyperlink" Target="https://www.pro-football-reference.com/teams/nyg/2015.htm" TargetMode="External"/><Relationship Id="rId41" Type="http://schemas.openxmlformats.org/officeDocument/2006/relationships/hyperlink" Target="https://www.pro-football-reference.com/players/D/dawsophi01.htm" TargetMode="External"/><Relationship Id="rId62" Type="http://schemas.openxmlformats.org/officeDocument/2006/relationships/hyperlink" Target="https://www.pro-football-reference.com/players/S/SturCa00.htm" TargetMode="External"/><Relationship Id="rId83" Type="http://schemas.openxmlformats.org/officeDocument/2006/relationships/hyperlink" Target="https://www.pro-football-reference.com/teams/jax/2016.htm" TargetMode="External"/><Relationship Id="rId88" Type="http://schemas.openxmlformats.org/officeDocument/2006/relationships/hyperlink" Target="https://www.pro-football-reference.com/players/L/LambJo00.htm" TargetMode="External"/><Relationship Id="rId111" Type="http://schemas.openxmlformats.org/officeDocument/2006/relationships/hyperlink" Target="https://www.pro-football-reference.com/teams/chi/2016.htm" TargetMode="External"/><Relationship Id="rId132" Type="http://schemas.openxmlformats.org/officeDocument/2006/relationships/hyperlink" Target="https://www.pro-football-reference.com/players/F/ForbKa00.htm" TargetMode="External"/><Relationship Id="rId153" Type="http://schemas.openxmlformats.org/officeDocument/2006/relationships/hyperlink" Target="https://www.pro-football-reference.com/teams/sea/2017.htm" TargetMode="External"/><Relationship Id="rId174" Type="http://schemas.openxmlformats.org/officeDocument/2006/relationships/hyperlink" Target="https://www.pro-football-reference.com/players/F/FairKa01.htm" TargetMode="External"/><Relationship Id="rId179" Type="http://schemas.openxmlformats.org/officeDocument/2006/relationships/hyperlink" Target="https://www.pro-football-reference.com/teams/gnb/2018.htm" TargetMode="External"/><Relationship Id="rId195" Type="http://schemas.openxmlformats.org/officeDocument/2006/relationships/hyperlink" Target="https://www.pro-football-reference.com/teams/ram/2018.htm" TargetMode="External"/><Relationship Id="rId209" Type="http://schemas.openxmlformats.org/officeDocument/2006/relationships/hyperlink" Target="https://www.pro-football-reference.com/teams/kan/2018.htm" TargetMode="External"/><Relationship Id="rId190" Type="http://schemas.openxmlformats.org/officeDocument/2006/relationships/hyperlink" Target="https://www.pro-football-reference.com/players/P/PratMa20.htm" TargetMode="External"/><Relationship Id="rId204" Type="http://schemas.openxmlformats.org/officeDocument/2006/relationships/hyperlink" Target="https://www.pro-football-reference.com/players/B/BailDa00.htm" TargetMode="External"/><Relationship Id="rId220" Type="http://schemas.openxmlformats.org/officeDocument/2006/relationships/hyperlink" Target="https://www.pro-football-reference.com/players/C/CarlDa00.htm" TargetMode="External"/><Relationship Id="rId225" Type="http://schemas.openxmlformats.org/officeDocument/2006/relationships/hyperlink" Target="https://www.pro-football-reference.com/players/C/CataCh00.htm" TargetMode="External"/><Relationship Id="rId241" Type="http://schemas.openxmlformats.org/officeDocument/2006/relationships/hyperlink" Target="https://www.pro-football-reference.com/teams/den/2019.htm" TargetMode="External"/><Relationship Id="rId246" Type="http://schemas.openxmlformats.org/officeDocument/2006/relationships/hyperlink" Target="https://www.pro-football-reference.com/players/B/BoswCh00.htm" TargetMode="External"/><Relationship Id="rId267" Type="http://schemas.openxmlformats.org/officeDocument/2006/relationships/hyperlink" Target="https://www.pro-football-reference.com/teams/buf/2019.htm" TargetMode="External"/><Relationship Id="rId15" Type="http://schemas.openxmlformats.org/officeDocument/2006/relationships/hyperlink" Target="https://www.pro-football-reference.com/players/B/BailDa00.htm" TargetMode="External"/><Relationship Id="rId36" Type="http://schemas.openxmlformats.org/officeDocument/2006/relationships/hyperlink" Target="https://www.pro-football-reference.com/teams/gnb/2015.htm" TargetMode="External"/><Relationship Id="rId57" Type="http://schemas.openxmlformats.org/officeDocument/2006/relationships/hyperlink" Target="https://www.pro-football-reference.com/teams/atl/2015.htm" TargetMode="External"/><Relationship Id="rId106" Type="http://schemas.openxmlformats.org/officeDocument/2006/relationships/hyperlink" Target="https://www.pro-football-reference.com/players/P/ParkCo03.htm" TargetMode="External"/><Relationship Id="rId127" Type="http://schemas.openxmlformats.org/officeDocument/2006/relationships/hyperlink" Target="https://www.pro-football-reference.com/teams/ram/2017.htm" TargetMode="External"/><Relationship Id="rId262" Type="http://schemas.openxmlformats.org/officeDocument/2006/relationships/hyperlink" Target="https://www.pro-football-reference.com/players/B/BailDa00.htm" TargetMode="External"/><Relationship Id="rId283" Type="http://schemas.openxmlformats.org/officeDocument/2006/relationships/hyperlink" Target="https://www.pro-football-reference.com/teams/clt/2019.htm" TargetMode="External"/><Relationship Id="rId10" Type="http://schemas.openxmlformats.org/officeDocument/2006/relationships/hyperlink" Target="https://www.pro-football-reference.com/teams/car/2015.htm" TargetMode="External"/><Relationship Id="rId31" Type="http://schemas.openxmlformats.org/officeDocument/2006/relationships/hyperlink" Target="https://www.pro-football-reference.com/players/Z/ZuerGr00.htm" TargetMode="External"/><Relationship Id="rId52" Type="http://schemas.openxmlformats.org/officeDocument/2006/relationships/hyperlink" Target="https://www.pro-football-reference.com/players/S/SturCa00.htm" TargetMode="External"/><Relationship Id="rId73" Type="http://schemas.openxmlformats.org/officeDocument/2006/relationships/hyperlink" Target="https://www.pro-football-reference.com/teams/det/2016.htm" TargetMode="External"/><Relationship Id="rId78" Type="http://schemas.openxmlformats.org/officeDocument/2006/relationships/hyperlink" Target="https://www.pro-football-reference.com/players/L/LutzWi00.htm" TargetMode="External"/><Relationship Id="rId94" Type="http://schemas.openxmlformats.org/officeDocument/2006/relationships/hyperlink" Target="https://www.pro-football-reference.com/players/V/vinatada01.htm" TargetMode="External"/><Relationship Id="rId99" Type="http://schemas.openxmlformats.org/officeDocument/2006/relationships/hyperlink" Target="https://www.pro-football-reference.com/teams/cin/2016.htm" TargetMode="External"/><Relationship Id="rId101" Type="http://schemas.openxmlformats.org/officeDocument/2006/relationships/hyperlink" Target="https://www.pro-football-reference.com/teams/crd/2016.htm" TargetMode="External"/><Relationship Id="rId122" Type="http://schemas.openxmlformats.org/officeDocument/2006/relationships/hyperlink" Target="https://www.pro-football-reference.com/players/D/dawsophi01.htm" TargetMode="External"/><Relationship Id="rId143" Type="http://schemas.openxmlformats.org/officeDocument/2006/relationships/hyperlink" Target="https://www.pro-football-reference.com/teams/buf/2017.htm" TargetMode="External"/><Relationship Id="rId148" Type="http://schemas.openxmlformats.org/officeDocument/2006/relationships/hyperlink" Target="https://www.pro-football-reference.com/players/C/CataCh00.htm" TargetMode="External"/><Relationship Id="rId164" Type="http://schemas.openxmlformats.org/officeDocument/2006/relationships/hyperlink" Target="https://www.pro-football-reference.com/players/G/GonzZa00.htm" TargetMode="External"/><Relationship Id="rId169" Type="http://schemas.openxmlformats.org/officeDocument/2006/relationships/hyperlink" Target="https://www.pro-football-reference.com/teams/cin/2017.htm" TargetMode="External"/><Relationship Id="rId185" Type="http://schemas.openxmlformats.org/officeDocument/2006/relationships/hyperlink" Target="https://www.pro-football-reference.com/teams/sfo/2018.htm" TargetMode="External"/><Relationship Id="rId4" Type="http://schemas.openxmlformats.org/officeDocument/2006/relationships/hyperlink" Target="https://www.pro-football-reference.com/teams/chi/2015.htm" TargetMode="External"/><Relationship Id="rId9" Type="http://schemas.openxmlformats.org/officeDocument/2006/relationships/hyperlink" Target="https://www.pro-football-reference.com/players/G/GanoGr44.htm" TargetMode="External"/><Relationship Id="rId180" Type="http://schemas.openxmlformats.org/officeDocument/2006/relationships/hyperlink" Target="https://www.pro-football-reference.com/players/M/MaheBr01.htm" TargetMode="External"/><Relationship Id="rId210" Type="http://schemas.openxmlformats.org/officeDocument/2006/relationships/hyperlink" Target="https://www.pro-football-reference.com/players/J/janikseb01.htm" TargetMode="External"/><Relationship Id="rId215" Type="http://schemas.openxmlformats.org/officeDocument/2006/relationships/hyperlink" Target="https://www.pro-football-reference.com/teams/den/2018.htm" TargetMode="External"/><Relationship Id="rId236" Type="http://schemas.openxmlformats.org/officeDocument/2006/relationships/hyperlink" Target="https://www.pro-football-reference.com/players/G/GayxMa00.htm" TargetMode="External"/><Relationship Id="rId257" Type="http://schemas.openxmlformats.org/officeDocument/2006/relationships/hyperlink" Target="https://www.pro-football-reference.com/teams/dal/2019.htm" TargetMode="External"/><Relationship Id="rId278" Type="http://schemas.openxmlformats.org/officeDocument/2006/relationships/hyperlink" Target="https://www.pro-football-reference.com/players/K/KooxYo00.htm" TargetMode="External"/><Relationship Id="rId26" Type="http://schemas.openxmlformats.org/officeDocument/2006/relationships/hyperlink" Target="https://www.pro-football-reference.com/teams/crd/2015.htm" TargetMode="External"/><Relationship Id="rId231" Type="http://schemas.openxmlformats.org/officeDocument/2006/relationships/hyperlink" Target="https://www.pro-football-reference.com/teams/kan/2019.htm" TargetMode="External"/><Relationship Id="rId252" Type="http://schemas.openxmlformats.org/officeDocument/2006/relationships/hyperlink" Target="https://www.pro-football-reference.com/players/P/PratMa20.htm" TargetMode="External"/><Relationship Id="rId273" Type="http://schemas.openxmlformats.org/officeDocument/2006/relationships/hyperlink" Target="https://www.pro-football-reference.com/teams/nyj/2019.htm" TargetMode="External"/><Relationship Id="rId47" Type="http://schemas.openxmlformats.org/officeDocument/2006/relationships/hyperlink" Target="https://www.pro-football-reference.com/players/J/janikseb01.htm" TargetMode="External"/><Relationship Id="rId68" Type="http://schemas.openxmlformats.org/officeDocument/2006/relationships/hyperlink" Target="https://www.pro-football-reference.com/players/B/bryanmat01.htm" TargetMode="External"/><Relationship Id="rId89" Type="http://schemas.openxmlformats.org/officeDocument/2006/relationships/hyperlink" Target="https://www.pro-football-reference.com/teams/sdg/2016.htm" TargetMode="External"/><Relationship Id="rId112" Type="http://schemas.openxmlformats.org/officeDocument/2006/relationships/hyperlink" Target="https://www.pro-football-reference.com/players/Z/ZuerGr00.htm" TargetMode="External"/><Relationship Id="rId133" Type="http://schemas.openxmlformats.org/officeDocument/2006/relationships/hyperlink" Target="https://www.pro-football-reference.com/teams/min/2017.htm" TargetMode="External"/><Relationship Id="rId154" Type="http://schemas.openxmlformats.org/officeDocument/2006/relationships/hyperlink" Target="https://www.pro-football-reference.com/players/F/FairKa01.htm" TargetMode="External"/><Relationship Id="rId175" Type="http://schemas.openxmlformats.org/officeDocument/2006/relationships/hyperlink" Target="https://www.pro-football-reference.com/teams/htx/2018.htm" TargetMode="External"/><Relationship Id="rId196" Type="http://schemas.openxmlformats.org/officeDocument/2006/relationships/hyperlink" Target="https://www.pro-football-reference.com/players/L/LutzWi00.htm" TargetMode="External"/><Relationship Id="rId200" Type="http://schemas.openxmlformats.org/officeDocument/2006/relationships/hyperlink" Target="https://www.pro-football-reference.com/players/S/SuccRy44.htm" TargetMode="External"/><Relationship Id="rId16" Type="http://schemas.openxmlformats.org/officeDocument/2006/relationships/hyperlink" Target="https://www.pro-football-reference.com/teams/dal/2015.htm" TargetMode="External"/><Relationship Id="rId221" Type="http://schemas.openxmlformats.org/officeDocument/2006/relationships/hyperlink" Target="https://www.pro-football-reference.com/players/L/LambJo00.htm" TargetMode="External"/><Relationship Id="rId242" Type="http://schemas.openxmlformats.org/officeDocument/2006/relationships/hyperlink" Target="https://www.pro-football-reference.com/players/Z/ZuerGr00.htm" TargetMode="External"/><Relationship Id="rId263" Type="http://schemas.openxmlformats.org/officeDocument/2006/relationships/hyperlink" Target="https://www.pro-football-reference.com/teams/min/2019.htm" TargetMode="External"/><Relationship Id="rId284" Type="http://schemas.openxmlformats.org/officeDocument/2006/relationships/hyperlink" Target="https://www.pro-football-reference.com/players/C/CrosMa20.htm" TargetMode="External"/><Relationship Id="rId37" Type="http://schemas.openxmlformats.org/officeDocument/2006/relationships/hyperlink" Target="https://www.pro-football-reference.com/players/H/HopkDu00.htm" TargetMode="External"/><Relationship Id="rId58" Type="http://schemas.openxmlformats.org/officeDocument/2006/relationships/hyperlink" Target="https://www.pro-football-reference.com/players/H/HopkDu00.htm" TargetMode="External"/><Relationship Id="rId79" Type="http://schemas.openxmlformats.org/officeDocument/2006/relationships/hyperlink" Target="https://www.pro-football-reference.com/teams/nor/2016.htm" TargetMode="External"/><Relationship Id="rId102" Type="http://schemas.openxmlformats.org/officeDocument/2006/relationships/hyperlink" Target="https://www.pro-football-reference.com/players/B/BoswCh00.htm" TargetMode="External"/><Relationship Id="rId123" Type="http://schemas.openxmlformats.org/officeDocument/2006/relationships/hyperlink" Target="https://www.pro-football-reference.com/teams/crd/2017.htm" TargetMode="External"/><Relationship Id="rId144" Type="http://schemas.openxmlformats.org/officeDocument/2006/relationships/hyperlink" Target="https://www.pro-football-reference.com/players/M/McMaBr01.htm" TargetMode="External"/><Relationship Id="rId90" Type="http://schemas.openxmlformats.org/officeDocument/2006/relationships/hyperlink" Target="https://www.pro-football-reference.com/players/A/AguaRo00.htm" TargetMode="External"/><Relationship Id="rId165" Type="http://schemas.openxmlformats.org/officeDocument/2006/relationships/hyperlink" Target="https://www.pro-football-reference.com/teams/cle/2017.htm" TargetMode="External"/><Relationship Id="rId186" Type="http://schemas.openxmlformats.org/officeDocument/2006/relationships/hyperlink" Target="https://www.pro-football-reference.com/players/R/RosaAl00.htm" TargetMode="External"/><Relationship Id="rId211" Type="http://schemas.openxmlformats.org/officeDocument/2006/relationships/hyperlink" Target="https://www.pro-football-reference.com/teams/sea/2018.htm" TargetMode="External"/><Relationship Id="rId232" Type="http://schemas.openxmlformats.org/officeDocument/2006/relationships/hyperlink" Target="https://www.pro-football-reference.com/players/L/LutzWi00.htm" TargetMode="External"/><Relationship Id="rId253" Type="http://schemas.openxmlformats.org/officeDocument/2006/relationships/hyperlink" Target="https://www.pro-football-reference.com/teams/det/2019.htm" TargetMode="External"/><Relationship Id="rId274" Type="http://schemas.openxmlformats.org/officeDocument/2006/relationships/hyperlink" Target="https://www.pro-football-reference.com/players/C/CarlDa00.htm" TargetMode="External"/><Relationship Id="rId27" Type="http://schemas.openxmlformats.org/officeDocument/2006/relationships/hyperlink" Target="https://www.pro-football-reference.com/players/H/HausSt00.htm" TargetMode="External"/><Relationship Id="rId48" Type="http://schemas.openxmlformats.org/officeDocument/2006/relationships/hyperlink" Target="https://www.pro-football-reference.com/teams/rai/2015.htm" TargetMode="External"/><Relationship Id="rId69" Type="http://schemas.openxmlformats.org/officeDocument/2006/relationships/hyperlink" Target="https://www.pro-football-reference.com/teams/atl/2016.htm" TargetMode="External"/><Relationship Id="rId113" Type="http://schemas.openxmlformats.org/officeDocument/2006/relationships/hyperlink" Target="https://www.pro-football-reference.com/teams/ram/2016.htm" TargetMode="External"/><Relationship Id="rId134" Type="http://schemas.openxmlformats.org/officeDocument/2006/relationships/hyperlink" Target="https://www.pro-football-reference.com/players/T/TuckJu00.htm" TargetMode="External"/><Relationship Id="rId80" Type="http://schemas.openxmlformats.org/officeDocument/2006/relationships/hyperlink" Target="https://www.pro-football-reference.com/players/M/McMaBr01.htm" TargetMode="External"/><Relationship Id="rId155" Type="http://schemas.openxmlformats.org/officeDocument/2006/relationships/hyperlink" Target="https://www.pro-football-reference.com/teams/htx/2017.htm" TargetMode="External"/><Relationship Id="rId176" Type="http://schemas.openxmlformats.org/officeDocument/2006/relationships/hyperlink" Target="https://www.pro-football-reference.com/players/T/TuckJu00.htm" TargetMode="External"/><Relationship Id="rId197" Type="http://schemas.openxmlformats.org/officeDocument/2006/relationships/hyperlink" Target="https://www.pro-football-reference.com/teams/nor/2018.htm" TargetMode="External"/><Relationship Id="rId201" Type="http://schemas.openxmlformats.org/officeDocument/2006/relationships/hyperlink" Target="https://www.pro-football-reference.com/teams/oti/2018.htm" TargetMode="External"/><Relationship Id="rId222" Type="http://schemas.openxmlformats.org/officeDocument/2006/relationships/hyperlink" Target="https://www.pro-football-reference.com/teams/jax/2018.htm" TargetMode="External"/><Relationship Id="rId243" Type="http://schemas.openxmlformats.org/officeDocument/2006/relationships/hyperlink" Target="https://www.pro-football-reference.com/teams/ram/2019.htm" TargetMode="External"/><Relationship Id="rId264" Type="http://schemas.openxmlformats.org/officeDocument/2006/relationships/hyperlink" Target="https://www.pro-football-reference.com/players/T/TuckJu00.htm" TargetMode="External"/><Relationship Id="rId285" Type="http://schemas.openxmlformats.org/officeDocument/2006/relationships/hyperlink" Target="https://www.pro-football-reference.com/teams/gnb/2019.htm" TargetMode="External"/><Relationship Id="rId17" Type="http://schemas.openxmlformats.org/officeDocument/2006/relationships/hyperlink" Target="https://www.pro-football-reference.com/players/B/BoswCh00.htm" TargetMode="External"/><Relationship Id="rId38" Type="http://schemas.openxmlformats.org/officeDocument/2006/relationships/hyperlink" Target="https://www.pro-football-reference.com/teams/was/2015.htm" TargetMode="External"/><Relationship Id="rId59" Type="http://schemas.openxmlformats.org/officeDocument/2006/relationships/hyperlink" Target="https://www.pro-football-reference.com/teams/was/2016.htm" TargetMode="External"/><Relationship Id="rId103" Type="http://schemas.openxmlformats.org/officeDocument/2006/relationships/hyperlink" Target="https://www.pro-football-reference.com/teams/pit/2016.htm" TargetMode="External"/><Relationship Id="rId124" Type="http://schemas.openxmlformats.org/officeDocument/2006/relationships/hyperlink" Target="https://www.pro-football-reference.com/players/G/GostSt20.htm" TargetMode="External"/><Relationship Id="rId70" Type="http://schemas.openxmlformats.org/officeDocument/2006/relationships/hyperlink" Target="https://www.pro-football-reference.com/players/H/HausSt00.htm" TargetMode="External"/><Relationship Id="rId91" Type="http://schemas.openxmlformats.org/officeDocument/2006/relationships/hyperlink" Target="https://www.pro-football-reference.com/teams/tam/2016.htm" TargetMode="External"/><Relationship Id="rId145" Type="http://schemas.openxmlformats.org/officeDocument/2006/relationships/hyperlink" Target="https://www.pro-football-reference.com/teams/den/2017.htm" TargetMode="External"/><Relationship Id="rId166" Type="http://schemas.openxmlformats.org/officeDocument/2006/relationships/hyperlink" Target="https://www.pro-football-reference.com/players/B/BailDa00.htm" TargetMode="External"/><Relationship Id="rId187" Type="http://schemas.openxmlformats.org/officeDocument/2006/relationships/hyperlink" Target="https://www.pro-football-reference.com/teams/nyg/2018.htm" TargetMode="External"/><Relationship Id="rId1" Type="http://schemas.openxmlformats.org/officeDocument/2006/relationships/hyperlink" Target="https://www.pro-football-reference.com/players/T/TuckJu00.htm" TargetMode="External"/><Relationship Id="rId212" Type="http://schemas.openxmlformats.org/officeDocument/2006/relationships/hyperlink" Target="https://www.pro-football-reference.com/players/V/vinatada01.htm" TargetMode="External"/><Relationship Id="rId233" Type="http://schemas.openxmlformats.org/officeDocument/2006/relationships/hyperlink" Target="https://www.pro-football-reference.com/teams/nor/2019.htm" TargetMode="External"/><Relationship Id="rId254" Type="http://schemas.openxmlformats.org/officeDocument/2006/relationships/hyperlink" Target="https://www.pro-football-reference.com/players/H/HopkDu00.htm" TargetMode="External"/><Relationship Id="rId28" Type="http://schemas.openxmlformats.org/officeDocument/2006/relationships/hyperlink" Target="https://www.pro-football-reference.com/teams/sea/2015.htm" TargetMode="External"/><Relationship Id="rId49" Type="http://schemas.openxmlformats.org/officeDocument/2006/relationships/hyperlink" Target="https://www.pro-football-reference.com/players/P/PratMa20.htm" TargetMode="External"/><Relationship Id="rId114" Type="http://schemas.openxmlformats.org/officeDocument/2006/relationships/hyperlink" Target="https://www.pro-football-reference.com/players/D/dawsophi01.htm" TargetMode="External"/><Relationship Id="rId275" Type="http://schemas.openxmlformats.org/officeDocument/2006/relationships/hyperlink" Target="https://www.pro-football-reference.com/teams/rai/2019.htm" TargetMode="External"/><Relationship Id="rId60" Type="http://schemas.openxmlformats.org/officeDocument/2006/relationships/hyperlink" Target="https://www.pro-football-reference.com/players/N/novaknic01.htm" TargetMode="External"/><Relationship Id="rId81" Type="http://schemas.openxmlformats.org/officeDocument/2006/relationships/hyperlink" Target="https://www.pro-football-reference.com/teams/den/2016.htm" TargetMode="External"/><Relationship Id="rId135" Type="http://schemas.openxmlformats.org/officeDocument/2006/relationships/hyperlink" Target="https://www.pro-football-reference.com/teams/rav/2017.htm" TargetMode="External"/><Relationship Id="rId156" Type="http://schemas.openxmlformats.org/officeDocument/2006/relationships/hyperlink" Target="https://www.pro-football-reference.com/players/R/RosaAl00.htm" TargetMode="External"/><Relationship Id="rId177" Type="http://schemas.openxmlformats.org/officeDocument/2006/relationships/hyperlink" Target="https://www.pro-football-reference.com/teams/rav/2018.htm" TargetMode="External"/><Relationship Id="rId198" Type="http://schemas.openxmlformats.org/officeDocument/2006/relationships/hyperlink" Target="https://www.pro-football-reference.com/players/P/ParkCo03.htm" TargetMode="External"/><Relationship Id="rId202" Type="http://schemas.openxmlformats.org/officeDocument/2006/relationships/hyperlink" Target="https://www.pro-football-reference.com/players/H/HopkDu00.htm" TargetMode="External"/><Relationship Id="rId223" Type="http://schemas.openxmlformats.org/officeDocument/2006/relationships/hyperlink" Target="https://www.pro-football-reference.com/players/B/BoswCh00.htm" TargetMode="External"/><Relationship Id="rId244" Type="http://schemas.openxmlformats.org/officeDocument/2006/relationships/hyperlink" Target="https://www.pro-football-reference.com/players/S/SlyeJo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2D21-0F35-473A-8EE1-0D94C7B0F41E}">
  <dimension ref="B1:J17"/>
  <sheetViews>
    <sheetView tabSelected="1" workbookViewId="0">
      <selection activeCell="J11" sqref="J11"/>
    </sheetView>
  </sheetViews>
  <sheetFormatPr defaultRowHeight="14.5" x14ac:dyDescent="0.35"/>
  <cols>
    <col min="1" max="1" width="1.453125" style="21" bestFit="1" customWidth="1"/>
    <col min="2" max="3" width="8.7265625" style="21"/>
    <col min="4" max="4" width="1.453125" style="21" bestFit="1" customWidth="1"/>
    <col min="5" max="6" width="8.7265625" style="21"/>
    <col min="7" max="7" width="1.453125" style="21" bestFit="1" customWidth="1"/>
    <col min="8" max="8" width="10.26953125" style="21" bestFit="1" customWidth="1"/>
    <col min="9" max="9" width="8.7265625" style="21"/>
    <col min="10" max="10" width="28.453125" style="21" bestFit="1" customWidth="1"/>
    <col min="11" max="16384" width="8.7265625" style="21"/>
  </cols>
  <sheetData>
    <row r="1" spans="2:10" ht="8" customHeight="1" thickBot="1" x14ac:dyDescent="0.4"/>
    <row r="2" spans="2:10" ht="15" thickBot="1" x14ac:dyDescent="0.4">
      <c r="B2" s="116" t="s">
        <v>148</v>
      </c>
      <c r="C2" s="117"/>
      <c r="E2" s="118" t="s">
        <v>149</v>
      </c>
      <c r="F2" s="119"/>
      <c r="H2" s="75" t="s">
        <v>630</v>
      </c>
      <c r="J2" s="21" t="s">
        <v>773</v>
      </c>
    </row>
    <row r="3" spans="2:10" ht="15" thickBot="1" x14ac:dyDescent="0.4">
      <c r="B3" s="32" t="s">
        <v>142</v>
      </c>
      <c r="C3" s="103">
        <f>'[1]League Settings'!$M3</f>
        <v>0.04</v>
      </c>
      <c r="E3" s="32">
        <v>2019</v>
      </c>
      <c r="F3" s="30">
        <f>F4*1.5</f>
        <v>5.0625</v>
      </c>
      <c r="H3" s="74">
        <v>8</v>
      </c>
      <c r="J3" s="21" t="s">
        <v>774</v>
      </c>
    </row>
    <row r="4" spans="2:10" x14ac:dyDescent="0.35">
      <c r="B4" s="22" t="s">
        <v>143</v>
      </c>
      <c r="C4" s="103">
        <f>'[1]League Settings'!$M4</f>
        <v>4</v>
      </c>
      <c r="E4" s="32">
        <v>2018</v>
      </c>
      <c r="F4" s="30">
        <f>F5*1.5</f>
        <v>3.375</v>
      </c>
    </row>
    <row r="5" spans="2:10" x14ac:dyDescent="0.35">
      <c r="B5" s="22" t="s">
        <v>144</v>
      </c>
      <c r="C5" s="103">
        <f>'[1]League Settings'!$M5</f>
        <v>0.1</v>
      </c>
      <c r="E5" s="22">
        <v>2017</v>
      </c>
      <c r="F5" s="30">
        <f>F6*1.5</f>
        <v>2.25</v>
      </c>
    </row>
    <row r="6" spans="2:10" x14ac:dyDescent="0.35">
      <c r="B6" s="22" t="s">
        <v>145</v>
      </c>
      <c r="C6" s="103">
        <f>'[1]League Settings'!$M6</f>
        <v>6</v>
      </c>
      <c r="E6" s="22">
        <v>2016</v>
      </c>
      <c r="F6" s="30">
        <f>F7*1.5</f>
        <v>1.5</v>
      </c>
    </row>
    <row r="7" spans="2:10" ht="15" thickBot="1" x14ac:dyDescent="0.4">
      <c r="B7" s="22" t="s">
        <v>79</v>
      </c>
      <c r="C7" s="103">
        <v>1</v>
      </c>
      <c r="E7" s="23">
        <v>2015</v>
      </c>
      <c r="F7" s="31">
        <v>1</v>
      </c>
    </row>
    <row r="8" spans="2:10" x14ac:dyDescent="0.35">
      <c r="B8" s="22" t="s">
        <v>147</v>
      </c>
      <c r="C8" s="103">
        <f>'[1]League Settings'!$M8</f>
        <v>0.1</v>
      </c>
    </row>
    <row r="9" spans="2:10" x14ac:dyDescent="0.35">
      <c r="B9" s="22" t="s">
        <v>146</v>
      </c>
      <c r="C9" s="103">
        <f>'[1]League Settings'!$M9</f>
        <v>6</v>
      </c>
    </row>
    <row r="10" spans="2:10" x14ac:dyDescent="0.35">
      <c r="B10" s="22" t="s">
        <v>76</v>
      </c>
      <c r="C10" s="103">
        <f>'[1]League Settings'!$M10</f>
        <v>-2</v>
      </c>
    </row>
    <row r="11" spans="2:10" x14ac:dyDescent="0.35">
      <c r="B11" s="22" t="s">
        <v>81</v>
      </c>
      <c r="C11" s="103">
        <f>'[1]League Settings'!$M11</f>
        <v>-2</v>
      </c>
    </row>
    <row r="12" spans="2:10" x14ac:dyDescent="0.35">
      <c r="B12" s="22" t="s">
        <v>753</v>
      </c>
      <c r="C12" s="103">
        <f>'[1]League Settings'!$M12</f>
        <v>3</v>
      </c>
      <c r="F12" s="29"/>
    </row>
    <row r="13" spans="2:10" x14ac:dyDescent="0.35">
      <c r="B13" s="22" t="s">
        <v>754</v>
      </c>
      <c r="C13" s="103">
        <f>'[1]League Settings'!$M13</f>
        <v>4</v>
      </c>
    </row>
    <row r="14" spans="2:10" x14ac:dyDescent="0.35">
      <c r="B14" s="87" t="s">
        <v>755</v>
      </c>
      <c r="C14" s="103">
        <f>'[1]League Settings'!$M14</f>
        <v>5</v>
      </c>
    </row>
    <row r="15" spans="2:10" x14ac:dyDescent="0.35">
      <c r="B15" s="87" t="s">
        <v>757</v>
      </c>
      <c r="C15" s="103">
        <f>'[1]League Settings'!$M15</f>
        <v>-1</v>
      </c>
    </row>
    <row r="16" spans="2:10" x14ac:dyDescent="0.35">
      <c r="B16" s="87" t="s">
        <v>756</v>
      </c>
      <c r="C16" s="103">
        <f>'[1]League Settings'!$M16</f>
        <v>1</v>
      </c>
    </row>
    <row r="17" spans="2:3" ht="15" thickBot="1" x14ac:dyDescent="0.4">
      <c r="B17" s="23" t="s">
        <v>758</v>
      </c>
      <c r="C17" s="104">
        <f>'[1]League Settings'!$M17</f>
        <v>0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7950-EDDE-496D-A322-1799E432E98A}">
  <dimension ref="A1:AQ249"/>
  <sheetViews>
    <sheetView topLeftCell="X1" workbookViewId="0">
      <selection activeCell="AL2" sqref="AL2:AQ2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43" width="8.81640625" style="1" bestFit="1" customWidth="1"/>
    <col min="44" max="16384" width="8.7265625" style="1"/>
  </cols>
  <sheetData>
    <row r="1" spans="1:43" ht="15" thickBot="1" x14ac:dyDescent="0.4">
      <c r="A1" s="120">
        <v>2015</v>
      </c>
      <c r="B1" s="121"/>
      <c r="C1" s="122"/>
      <c r="D1" s="4"/>
      <c r="E1" s="4"/>
      <c r="F1" s="127" t="s">
        <v>57</v>
      </c>
      <c r="G1" s="122"/>
      <c r="H1" s="127" t="s">
        <v>58</v>
      </c>
      <c r="I1" s="121"/>
      <c r="J1" s="121"/>
      <c r="K1" s="121"/>
      <c r="L1" s="122"/>
      <c r="M1" s="127" t="s">
        <v>59</v>
      </c>
      <c r="N1" s="121"/>
      <c r="O1" s="121"/>
      <c r="P1" s="122"/>
      <c r="Q1" s="127" t="s">
        <v>60</v>
      </c>
      <c r="R1" s="121"/>
      <c r="S1" s="121"/>
      <c r="T1" s="121"/>
      <c r="U1" s="122"/>
      <c r="V1" s="127" t="s">
        <v>61</v>
      </c>
      <c r="W1" s="122"/>
      <c r="X1" s="127" t="s">
        <v>62</v>
      </c>
      <c r="Y1" s="121"/>
      <c r="Z1" s="122"/>
      <c r="AA1" s="127" t="s">
        <v>63</v>
      </c>
      <c r="AB1" s="121"/>
      <c r="AC1" s="121"/>
      <c r="AD1" s="121"/>
      <c r="AE1" s="121"/>
      <c r="AF1" s="121"/>
      <c r="AG1" s="138"/>
    </row>
    <row r="2" spans="1:43" x14ac:dyDescent="0.35">
      <c r="A2" s="139" t="s">
        <v>64</v>
      </c>
      <c r="B2" s="141" t="s">
        <v>65</v>
      </c>
      <c r="C2" s="143" t="s">
        <v>66</v>
      </c>
      <c r="D2" s="5" t="s">
        <v>67</v>
      </c>
      <c r="E2" s="139" t="s">
        <v>69</v>
      </c>
      <c r="F2" s="125" t="s">
        <v>70</v>
      </c>
      <c r="G2" s="125" t="s">
        <v>71</v>
      </c>
      <c r="H2" s="125" t="s">
        <v>72</v>
      </c>
      <c r="I2" s="125" t="s">
        <v>73</v>
      </c>
      <c r="J2" s="125" t="s">
        <v>74</v>
      </c>
      <c r="K2" s="125" t="s">
        <v>75</v>
      </c>
      <c r="L2" s="125" t="s">
        <v>76</v>
      </c>
      <c r="M2" s="125" t="s">
        <v>73</v>
      </c>
      <c r="N2" s="125" t="s">
        <v>74</v>
      </c>
      <c r="O2" s="125" t="s">
        <v>77</v>
      </c>
      <c r="P2" s="125" t="s">
        <v>75</v>
      </c>
      <c r="Q2" s="125" t="s">
        <v>78</v>
      </c>
      <c r="R2" s="125" t="s">
        <v>79</v>
      </c>
      <c r="S2" s="125" t="s">
        <v>74</v>
      </c>
      <c r="T2" s="125" t="s">
        <v>80</v>
      </c>
      <c r="U2" s="125" t="s">
        <v>75</v>
      </c>
      <c r="V2" s="125" t="s">
        <v>81</v>
      </c>
      <c r="W2" s="125" t="s">
        <v>82</v>
      </c>
      <c r="X2" s="125" t="s">
        <v>75</v>
      </c>
      <c r="Y2" s="125" t="s">
        <v>83</v>
      </c>
      <c r="Z2" s="125" t="s">
        <v>84</v>
      </c>
      <c r="AA2" s="125" t="s">
        <v>85</v>
      </c>
      <c r="AB2" s="131" t="s">
        <v>336</v>
      </c>
      <c r="AC2" s="125"/>
      <c r="AD2" s="125"/>
      <c r="AE2" s="125"/>
      <c r="AF2" s="125" t="s">
        <v>86</v>
      </c>
      <c r="AG2" s="134"/>
      <c r="AI2" s="123" t="s">
        <v>86</v>
      </c>
      <c r="AJ2" s="136" t="s">
        <v>337</v>
      </c>
      <c r="AL2" s="128" t="s">
        <v>631</v>
      </c>
      <c r="AM2" s="129"/>
      <c r="AN2" s="129"/>
      <c r="AO2" s="129"/>
      <c r="AP2" s="129"/>
      <c r="AQ2" s="130"/>
    </row>
    <row r="3" spans="1:43" ht="15" thickBot="1" x14ac:dyDescent="0.4">
      <c r="A3" s="140"/>
      <c r="B3" s="142"/>
      <c r="C3" s="144"/>
      <c r="D3" s="6" t="s">
        <v>68</v>
      </c>
      <c r="E3" s="140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33"/>
      <c r="AB3" s="132"/>
      <c r="AC3" s="126"/>
      <c r="AD3" s="126"/>
      <c r="AE3" s="126"/>
      <c r="AF3" s="133"/>
      <c r="AG3" s="135"/>
      <c r="AI3" s="124"/>
      <c r="AJ3" s="137"/>
      <c r="AL3" s="56" t="s">
        <v>486</v>
      </c>
      <c r="AM3" s="57" t="s">
        <v>487</v>
      </c>
      <c r="AN3" s="57" t="s">
        <v>338</v>
      </c>
      <c r="AO3" s="57" t="s">
        <v>339</v>
      </c>
      <c r="AP3" s="57" t="s">
        <v>340</v>
      </c>
      <c r="AQ3" s="58" t="s">
        <v>341</v>
      </c>
    </row>
    <row r="4" spans="1:43" ht="15" thickBot="1" x14ac:dyDescent="0.4">
      <c r="A4" s="66"/>
      <c r="B4" s="2" t="s">
        <v>632</v>
      </c>
      <c r="C4" s="2" t="s">
        <v>8</v>
      </c>
      <c r="D4" s="67" t="s">
        <v>151</v>
      </c>
      <c r="E4" s="67">
        <v>26</v>
      </c>
      <c r="F4" s="67">
        <v>16</v>
      </c>
      <c r="G4" s="67">
        <v>16</v>
      </c>
      <c r="H4" s="67">
        <v>296</v>
      </c>
      <c r="I4" s="67">
        <v>495</v>
      </c>
      <c r="J4" s="67">
        <v>3837</v>
      </c>
      <c r="K4" s="67">
        <v>35</v>
      </c>
      <c r="L4" s="67">
        <v>10</v>
      </c>
      <c r="M4" s="67">
        <v>132</v>
      </c>
      <c r="N4" s="67">
        <v>636</v>
      </c>
      <c r="O4" s="67">
        <v>4.82</v>
      </c>
      <c r="P4" s="67">
        <v>10</v>
      </c>
      <c r="Q4" s="67">
        <v>0</v>
      </c>
      <c r="R4" s="67">
        <v>0</v>
      </c>
      <c r="S4" s="67">
        <v>0</v>
      </c>
      <c r="T4" s="67"/>
      <c r="U4" s="67">
        <v>0</v>
      </c>
      <c r="V4" s="67">
        <v>5</v>
      </c>
      <c r="W4" s="67">
        <v>4</v>
      </c>
      <c r="X4" s="67">
        <v>10</v>
      </c>
      <c r="Y4" s="67"/>
      <c r="Z4" s="67"/>
      <c r="AA4" s="67">
        <f>IF(F4&lt;Settings!$H$3,"",ROUND((J4*Settings!$C$3+K4*Settings!$C$4+N4*Settings!$C$5+P4*Settings!$C$6+R4*Settings!$C$7+S4*Settings!$C$8+U4*Settings!$C$9+L4*Settings!$C$10+V4*Settings!$C$11*0.5)/F4*16,0))</f>
        <v>392</v>
      </c>
      <c r="AB4" s="70">
        <f>IF(F4&lt;Settings!$H$3,"",AA4*Settings!$F$7)</f>
        <v>392</v>
      </c>
      <c r="AC4" s="67"/>
      <c r="AD4" s="67"/>
      <c r="AE4" s="67"/>
      <c r="AF4" s="67">
        <f>IF(F4&lt;Settings!$H$3,"",RANK(AA4,$AA$4:$AA$48,0)+COUNTIF($AA$4:AA4,AA4)-1)</f>
        <v>1</v>
      </c>
      <c r="AG4" s="68"/>
      <c r="AI4" s="62">
        <v>1</v>
      </c>
      <c r="AJ4" s="71">
        <f>(INDEX($AB$4:$AB$48,MATCH(AI4,$AF$4:$AF$48,0))+INDEX($AB$50:$AB$93,MATCH(AI4,$AF$50:$AF$93,0))+INDEX($AB$95:$AB$137,MATCH(AI4,$AF$95:$AF$137,0))+INDEX($AB$139:$AB$183,MATCH(AI4,$AF$139:$AF$183,0))+INDEX($AB$185:$AB$249,MATCH(AI4,$AF$185:$AF$249,0)))/SUM(Settings!$F$3:$F$7)</f>
        <v>402.89099526066349</v>
      </c>
      <c r="AL4" s="59">
        <f t="array" ref="AL4:AQ4">LINEST(AJ4:AJ34,AI4:AI34^{1,2,3,4,5},TRUE,FALSE)</f>
        <v>-1.2604446915054896E-4</v>
      </c>
      <c r="AM4" s="60">
        <v>1.0604882604189457E-2</v>
      </c>
      <c r="AN4" s="60">
        <v>-0.3412549793088554</v>
      </c>
      <c r="AO4" s="60">
        <v>5.1743920753062396</v>
      </c>
      <c r="AP4" s="60">
        <v>-40.541682503213444</v>
      </c>
      <c r="AQ4" s="61">
        <v>422.99796035913607</v>
      </c>
    </row>
    <row r="5" spans="1:43" ht="15" thickBot="1" x14ac:dyDescent="0.4">
      <c r="A5" s="66"/>
      <c r="B5" s="2" t="s">
        <v>191</v>
      </c>
      <c r="C5" s="2" t="s">
        <v>1</v>
      </c>
      <c r="D5" s="67" t="s">
        <v>151</v>
      </c>
      <c r="E5" s="67">
        <v>38</v>
      </c>
      <c r="F5" s="67">
        <v>16</v>
      </c>
      <c r="G5" s="67">
        <v>16</v>
      </c>
      <c r="H5" s="67">
        <v>402</v>
      </c>
      <c r="I5" s="67">
        <v>624</v>
      </c>
      <c r="J5" s="67">
        <v>4770</v>
      </c>
      <c r="K5" s="67">
        <v>36</v>
      </c>
      <c r="L5" s="67">
        <v>7</v>
      </c>
      <c r="M5" s="67">
        <v>34</v>
      </c>
      <c r="N5" s="67">
        <v>53</v>
      </c>
      <c r="O5" s="67">
        <v>1.56</v>
      </c>
      <c r="P5" s="67">
        <v>3</v>
      </c>
      <c r="Q5" s="67">
        <v>1</v>
      </c>
      <c r="R5" s="67">
        <v>1</v>
      </c>
      <c r="S5" s="67">
        <v>36</v>
      </c>
      <c r="T5" s="67">
        <v>36</v>
      </c>
      <c r="U5" s="67">
        <v>0</v>
      </c>
      <c r="V5" s="67">
        <v>6</v>
      </c>
      <c r="W5" s="67">
        <v>2</v>
      </c>
      <c r="X5" s="67">
        <v>3</v>
      </c>
      <c r="Y5" s="67"/>
      <c r="Z5" s="67"/>
      <c r="AA5" s="67">
        <f>IF(F5&lt;Settings!$H$3,"",ROUND((J5*Settings!$C$3+K5*Settings!$C$4+N5*Settings!$C$5+P5*Settings!$C$6+R5*Settings!$C$7+S5*Settings!$C$8+U5*Settings!$C$9+L5*Settings!$C$10+V5*Settings!$C$11*0.5)/F5*16,0))</f>
        <v>343</v>
      </c>
      <c r="AB5" s="70">
        <f>IF(F5&lt;Settings!$H$3,"",AA5*Settings!$F$7)</f>
        <v>343</v>
      </c>
      <c r="AC5" s="67"/>
      <c r="AD5" s="67"/>
      <c r="AE5" s="67"/>
      <c r="AF5" s="67">
        <f>IF(F5&lt;Settings!$H$3,"",RANK(AA5,$AA$4:$AA$48,0)+COUNTIF($AA$4:AA5,AA5)-1)</f>
        <v>2</v>
      </c>
      <c r="AG5" s="68"/>
      <c r="AI5" s="62">
        <f>AI4+1</f>
        <v>2</v>
      </c>
      <c r="AJ5" s="71">
        <f>(INDEX($AB$4:$AB$48,MATCH(AI5,$AF$4:$AF$48,0))+INDEX($AB$50:$AB$93,MATCH(AI5,$AF$50:$AF$93,0))+INDEX($AB$95:$AB$137,MATCH(AI5,$AF$95:$AF$137,0))+INDEX($AB$139:$AB$183,MATCH(AI5,$AF$139:$AF$183,0))+INDEX($AB$185:$AB$249,MATCH(AI5,$AF$185:$AF$249,0)))/SUM(Settings!$F$3:$F$7)</f>
        <v>340.65402843601896</v>
      </c>
    </row>
    <row r="6" spans="1:43" ht="15" thickBot="1" x14ac:dyDescent="0.4">
      <c r="A6" s="66"/>
      <c r="B6" s="2" t="s">
        <v>157</v>
      </c>
      <c r="C6" s="2" t="s">
        <v>32</v>
      </c>
      <c r="D6" s="67" t="s">
        <v>151</v>
      </c>
      <c r="E6" s="67">
        <v>27</v>
      </c>
      <c r="F6" s="67">
        <v>16</v>
      </c>
      <c r="G6" s="67">
        <v>16</v>
      </c>
      <c r="H6" s="67">
        <v>329</v>
      </c>
      <c r="I6" s="67">
        <v>483</v>
      </c>
      <c r="J6" s="67">
        <v>4024</v>
      </c>
      <c r="K6" s="67">
        <v>34</v>
      </c>
      <c r="L6" s="67">
        <v>8</v>
      </c>
      <c r="M6" s="67">
        <v>103</v>
      </c>
      <c r="N6" s="67">
        <v>553</v>
      </c>
      <c r="O6" s="67">
        <v>5.37</v>
      </c>
      <c r="P6" s="67">
        <v>1</v>
      </c>
      <c r="Q6" s="67">
        <v>0</v>
      </c>
      <c r="R6" s="67">
        <v>0</v>
      </c>
      <c r="S6" s="67">
        <v>0</v>
      </c>
      <c r="T6" s="67"/>
      <c r="U6" s="67">
        <v>0</v>
      </c>
      <c r="V6" s="67">
        <v>7</v>
      </c>
      <c r="W6" s="67">
        <v>3</v>
      </c>
      <c r="X6" s="67">
        <v>1</v>
      </c>
      <c r="Y6" s="67"/>
      <c r="Z6" s="67"/>
      <c r="AA6" s="67">
        <f>IF(F6&lt;Settings!$H$3,"",ROUND((J6*Settings!$C$3+K6*Settings!$C$4+N6*Settings!$C$5+P6*Settings!$C$6+R6*Settings!$C$7+S6*Settings!$C$8+U6*Settings!$C$9+L6*Settings!$C$10+V6*Settings!$C$11*0.5)/F6*16,0))</f>
        <v>335</v>
      </c>
      <c r="AB6" s="70">
        <f>IF(F6&lt;Settings!$H$3,"",AA6*Settings!$F$7)</f>
        <v>335</v>
      </c>
      <c r="AC6" s="67"/>
      <c r="AD6" s="67"/>
      <c r="AE6" s="67"/>
      <c r="AF6" s="67">
        <f>IF(F6&lt;Settings!$H$3,"",RANK(AA6,$AA$4:$AA$48,0)+COUNTIF($AA$4:AA6,AA6)-1)</f>
        <v>3</v>
      </c>
      <c r="AG6" s="68"/>
      <c r="AI6" s="62">
        <f t="shared" ref="AI6:AI34" si="0">AI5+1</f>
        <v>3</v>
      </c>
      <c r="AJ6" s="71">
        <f>(INDEX($AB$4:$AB$48,MATCH(AI6,$AF$4:$AF$48,0))+INDEX($AB$50:$AB$93,MATCH(AI6,$AF$50:$AF$93,0))+INDEX($AB$95:$AB$137,MATCH(AI6,$AF$95:$AF$137,0))+INDEX($AB$139:$AB$183,MATCH(AI6,$AF$139:$AF$183,0))+INDEX($AB$185:$AB$249,MATCH(AI6,$AF$185:$AF$249,0)))/SUM(Settings!$F$3:$F$7)</f>
        <v>330.56398104265401</v>
      </c>
    </row>
    <row r="7" spans="1:43" ht="15" thickBot="1" x14ac:dyDescent="0.4">
      <c r="A7" s="66"/>
      <c r="B7" s="2" t="s">
        <v>165</v>
      </c>
      <c r="C7" s="2" t="s">
        <v>30</v>
      </c>
      <c r="D7" s="67" t="s">
        <v>151</v>
      </c>
      <c r="E7" s="67">
        <v>23</v>
      </c>
      <c r="F7" s="67">
        <v>16</v>
      </c>
      <c r="G7" s="67">
        <v>16</v>
      </c>
      <c r="H7" s="67">
        <v>355</v>
      </c>
      <c r="I7" s="67">
        <v>606</v>
      </c>
      <c r="J7" s="67">
        <v>4428</v>
      </c>
      <c r="K7" s="67">
        <v>35</v>
      </c>
      <c r="L7" s="67">
        <v>18</v>
      </c>
      <c r="M7" s="67">
        <v>52</v>
      </c>
      <c r="N7" s="67">
        <v>310</v>
      </c>
      <c r="O7" s="67">
        <v>5.96</v>
      </c>
      <c r="P7" s="67">
        <v>2</v>
      </c>
      <c r="Q7" s="67">
        <v>0</v>
      </c>
      <c r="R7" s="67">
        <v>0</v>
      </c>
      <c r="S7" s="67">
        <v>0</v>
      </c>
      <c r="T7" s="67"/>
      <c r="U7" s="67">
        <v>0</v>
      </c>
      <c r="V7" s="67">
        <v>14</v>
      </c>
      <c r="W7" s="67">
        <v>5</v>
      </c>
      <c r="X7" s="67">
        <v>2</v>
      </c>
      <c r="Y7" s="67"/>
      <c r="Z7" s="67">
        <v>1</v>
      </c>
      <c r="AA7" s="67">
        <f>IF(F7&lt;Settings!$H$3,"",ROUND((J7*Settings!$C$3+K7*Settings!$C$4+N7*Settings!$C$5+P7*Settings!$C$6+R7*Settings!$C$7+S7*Settings!$C$8+U7*Settings!$C$9+L7*Settings!$C$10+V7*Settings!$C$11*0.5)/F7*16,0))</f>
        <v>310</v>
      </c>
      <c r="AB7" s="70">
        <f>IF(F7&lt;Settings!$H$3,"",AA7*Settings!$F$7)</f>
        <v>310</v>
      </c>
      <c r="AC7" s="67"/>
      <c r="AD7" s="67"/>
      <c r="AE7" s="67"/>
      <c r="AF7" s="67">
        <f>IF(F7&lt;Settings!$H$3,"",RANK(AA7,$AA$4:$AA$48,0)+COUNTIF($AA$4:AA7,AA7)-1)</f>
        <v>5</v>
      </c>
      <c r="AG7" s="68"/>
      <c r="AI7" s="62">
        <f t="shared" si="0"/>
        <v>4</v>
      </c>
      <c r="AJ7" s="71">
        <f>(INDEX($AB$4:$AB$48,MATCH(AI7,$AF$4:$AF$48,0))+INDEX($AB$50:$AB$93,MATCH(AI7,$AF$50:$AF$93,0))+INDEX($AB$95:$AB$137,MATCH(AI7,$AF$95:$AF$137,0))+INDEX($AB$139:$AB$183,MATCH(AI7,$AF$139:$AF$183,0))+INDEX($AB$185:$AB$249,MATCH(AI7,$AF$185:$AF$249,0)))/SUM(Settings!$F$3:$F$7)</f>
        <v>324.66350710900474</v>
      </c>
    </row>
    <row r="8" spans="1:43" ht="15" thickBot="1" x14ac:dyDescent="0.4">
      <c r="A8" s="66"/>
      <c r="B8" s="2" t="s">
        <v>633</v>
      </c>
      <c r="C8" s="2" t="s">
        <v>56</v>
      </c>
      <c r="D8" s="67" t="s">
        <v>151</v>
      </c>
      <c r="E8" s="67">
        <v>36</v>
      </c>
      <c r="F8" s="67">
        <v>16</v>
      </c>
      <c r="G8" s="67">
        <v>16</v>
      </c>
      <c r="H8" s="67">
        <v>342</v>
      </c>
      <c r="I8" s="67">
        <v>537</v>
      </c>
      <c r="J8" s="67">
        <v>4671</v>
      </c>
      <c r="K8" s="67">
        <v>35</v>
      </c>
      <c r="L8" s="67">
        <v>11</v>
      </c>
      <c r="M8" s="67">
        <v>25</v>
      </c>
      <c r="N8" s="67">
        <v>24</v>
      </c>
      <c r="O8" s="67">
        <v>0.96</v>
      </c>
      <c r="P8" s="67">
        <v>1</v>
      </c>
      <c r="Q8" s="67">
        <v>0</v>
      </c>
      <c r="R8" s="67">
        <v>0</v>
      </c>
      <c r="S8" s="67">
        <v>0</v>
      </c>
      <c r="T8" s="67"/>
      <c r="U8" s="67">
        <v>0</v>
      </c>
      <c r="V8" s="67">
        <v>6</v>
      </c>
      <c r="W8" s="67">
        <v>2</v>
      </c>
      <c r="X8" s="67">
        <v>1</v>
      </c>
      <c r="Y8" s="67"/>
      <c r="Z8" s="67"/>
      <c r="AA8" s="67">
        <f>IF(F8&lt;Settings!$H$3,"",ROUND((J8*Settings!$C$3+K8*Settings!$C$4+N8*Settings!$C$5+P8*Settings!$C$6+R8*Settings!$C$7+S8*Settings!$C$8+U8*Settings!$C$9+L8*Settings!$C$10+V8*Settings!$C$11*0.5)/F8*16,0))</f>
        <v>307</v>
      </c>
      <c r="AB8" s="70">
        <f>IF(F8&lt;Settings!$H$3,"",AA8*Settings!$F$7)</f>
        <v>307</v>
      </c>
      <c r="AC8" s="67"/>
      <c r="AD8" s="67"/>
      <c r="AE8" s="67"/>
      <c r="AF8" s="67">
        <f>IF(F8&lt;Settings!$H$3,"",RANK(AA8,$AA$4:$AA$48,0)+COUNTIF($AA$4:AA8,AA8)-1)</f>
        <v>6</v>
      </c>
      <c r="AG8" s="68"/>
      <c r="AI8" s="62">
        <f t="shared" si="0"/>
        <v>5</v>
      </c>
      <c r="AJ8" s="71">
        <f>(INDEX($AB$4:$AB$48,MATCH(AI8,$AF$4:$AF$48,0))+INDEX($AB$50:$AB$93,MATCH(AI8,$AF$50:$AF$93,0))+INDEX($AB$95:$AB$137,MATCH(AI8,$AF$95:$AF$137,0))+INDEX($AB$139:$AB$183,MATCH(AI8,$AF$139:$AF$183,0))+INDEX($AB$185:$AB$249,MATCH(AI8,$AF$185:$AF$249,0)))/SUM(Settings!$F$3:$F$7)</f>
        <v>318.74407582938386</v>
      </c>
    </row>
    <row r="9" spans="1:43" ht="15" thickBot="1" x14ac:dyDescent="0.4">
      <c r="A9" s="66"/>
      <c r="B9" s="2" t="s">
        <v>634</v>
      </c>
      <c r="C9" s="2" t="s">
        <v>16</v>
      </c>
      <c r="D9" s="67" t="s">
        <v>151</v>
      </c>
      <c r="E9" s="67">
        <v>36</v>
      </c>
      <c r="F9" s="67">
        <v>15</v>
      </c>
      <c r="G9" s="67">
        <v>15</v>
      </c>
      <c r="H9" s="67">
        <v>428</v>
      </c>
      <c r="I9" s="67">
        <v>627</v>
      </c>
      <c r="J9" s="67">
        <v>4870</v>
      </c>
      <c r="K9" s="67">
        <v>32</v>
      </c>
      <c r="L9" s="67">
        <v>11</v>
      </c>
      <c r="M9" s="67">
        <v>24</v>
      </c>
      <c r="N9" s="67">
        <v>14</v>
      </c>
      <c r="O9" s="67">
        <v>0.57999999999999996</v>
      </c>
      <c r="P9" s="67">
        <v>1</v>
      </c>
      <c r="Q9" s="67">
        <v>0</v>
      </c>
      <c r="R9" s="67">
        <v>0</v>
      </c>
      <c r="S9" s="67">
        <v>0</v>
      </c>
      <c r="T9" s="67"/>
      <c r="U9" s="67">
        <v>0</v>
      </c>
      <c r="V9" s="67">
        <v>5</v>
      </c>
      <c r="W9" s="67">
        <v>2</v>
      </c>
      <c r="X9" s="67">
        <v>1</v>
      </c>
      <c r="Y9" s="67"/>
      <c r="Z9" s="67"/>
      <c r="AA9" s="67">
        <f>IF(F9&lt;Settings!$H$3,"",ROUND((J9*Settings!$C$3+K9*Settings!$C$4+N9*Settings!$C$5+P9*Settings!$C$6+R9*Settings!$C$7+S9*Settings!$C$8+U9*Settings!$C$9+L9*Settings!$C$10+V9*Settings!$C$11*0.5)/F9*16,0))</f>
        <v>323</v>
      </c>
      <c r="AB9" s="70">
        <f>IF(F9&lt;Settings!$H$3,"",AA9*Settings!$F$7)</f>
        <v>323</v>
      </c>
      <c r="AC9" s="67"/>
      <c r="AD9" s="67"/>
      <c r="AE9" s="67"/>
      <c r="AF9" s="67">
        <f>IF(F9&lt;Settings!$H$3,"",RANK(AA9,$AA$4:$AA$48,0)+COUNTIF($AA$4:AA9,AA9)-1)</f>
        <v>4</v>
      </c>
      <c r="AG9" s="68"/>
      <c r="AI9" s="62">
        <f t="shared" si="0"/>
        <v>6</v>
      </c>
      <c r="AJ9" s="71">
        <f>(INDEX($AB$4:$AB$48,MATCH(AI9,$AF$4:$AF$48,0))+INDEX($AB$50:$AB$93,MATCH(AI9,$AF$50:$AF$93,0))+INDEX($AB$95:$AB$137,MATCH(AI9,$AF$95:$AF$137,0))+INDEX($AB$139:$AB$183,MATCH(AI9,$AF$139:$AF$183,0))+INDEX($AB$185:$AB$249,MATCH(AI9,$AF$185:$AF$249,0)))/SUM(Settings!$F$3:$F$7)</f>
        <v>311.4075829383886</v>
      </c>
    </row>
    <row r="10" spans="1:43" ht="15" thickBot="1" x14ac:dyDescent="0.4">
      <c r="A10" s="66"/>
      <c r="B10" s="2" t="s">
        <v>174</v>
      </c>
      <c r="C10" s="2" t="s">
        <v>18</v>
      </c>
      <c r="D10" s="67" t="s">
        <v>151</v>
      </c>
      <c r="E10" s="67">
        <v>32</v>
      </c>
      <c r="F10" s="67">
        <v>16</v>
      </c>
      <c r="G10" s="67">
        <v>16</v>
      </c>
      <c r="H10" s="67">
        <v>347</v>
      </c>
      <c r="I10" s="67">
        <v>572</v>
      </c>
      <c r="J10" s="67">
        <v>3821</v>
      </c>
      <c r="K10" s="67">
        <v>31</v>
      </c>
      <c r="L10" s="67">
        <v>8</v>
      </c>
      <c r="M10" s="67">
        <v>58</v>
      </c>
      <c r="N10" s="67">
        <v>344</v>
      </c>
      <c r="O10" s="67">
        <v>5.93</v>
      </c>
      <c r="P10" s="67">
        <v>1</v>
      </c>
      <c r="Q10" s="67">
        <v>0</v>
      </c>
      <c r="R10" s="67">
        <v>0</v>
      </c>
      <c r="S10" s="67">
        <v>0</v>
      </c>
      <c r="T10" s="67"/>
      <c r="U10" s="67">
        <v>0</v>
      </c>
      <c r="V10" s="67">
        <v>8</v>
      </c>
      <c r="W10" s="67">
        <v>4</v>
      </c>
      <c r="X10" s="67">
        <v>1</v>
      </c>
      <c r="Y10" s="67"/>
      <c r="Z10" s="67">
        <v>4</v>
      </c>
      <c r="AA10" s="67">
        <f>IF(F10&lt;Settings!$H$3,"",ROUND((J10*Settings!$C$3+K10*Settings!$C$4+N10*Settings!$C$5+P10*Settings!$C$6+R10*Settings!$C$7+S10*Settings!$C$8+U10*Settings!$C$9+L10*Settings!$C$10+V10*Settings!$C$11*0.5)/F10*16,0))</f>
        <v>293</v>
      </c>
      <c r="AB10" s="70">
        <f>IF(F10&lt;Settings!$H$3,"",AA10*Settings!$F$7)</f>
        <v>293</v>
      </c>
      <c r="AC10" s="67"/>
      <c r="AD10" s="67"/>
      <c r="AE10" s="67"/>
      <c r="AF10" s="67">
        <f>IF(F10&lt;Settings!$H$3,"",RANK(AA10,$AA$4:$AA$48,0)+COUNTIF($AA$4:AA10,AA10)-1)</f>
        <v>9</v>
      </c>
      <c r="AG10" s="68"/>
      <c r="AI10" s="62">
        <f t="shared" si="0"/>
        <v>7</v>
      </c>
      <c r="AJ10" s="71">
        <f>(INDEX($AB$4:$AB$48,MATCH(AI10,$AF$4:$AF$48,0))+INDEX($AB$50:$AB$93,MATCH(AI10,$AF$50:$AF$93,0))+INDEX($AB$95:$AB$137,MATCH(AI10,$AF$95:$AF$137,0))+INDEX($AB$139:$AB$183,MATCH(AI10,$AF$139:$AF$183,0))+INDEX($AB$185:$AB$249,MATCH(AI10,$AF$185:$AF$249,0)))/SUM(Settings!$F$3:$F$7)</f>
        <v>307.74881516587675</v>
      </c>
    </row>
    <row r="11" spans="1:43" ht="15" thickBot="1" x14ac:dyDescent="0.4">
      <c r="A11" s="66"/>
      <c r="B11" s="2" t="s">
        <v>161</v>
      </c>
      <c r="C11" s="2" t="s">
        <v>6</v>
      </c>
      <c r="D11" s="67" t="s">
        <v>151</v>
      </c>
      <c r="E11" s="67">
        <v>27</v>
      </c>
      <c r="F11" s="67">
        <v>16</v>
      </c>
      <c r="G11" s="67">
        <v>16</v>
      </c>
      <c r="H11" s="67">
        <v>379</v>
      </c>
      <c r="I11" s="67">
        <v>543</v>
      </c>
      <c r="J11" s="67">
        <v>4166</v>
      </c>
      <c r="K11" s="67">
        <v>29</v>
      </c>
      <c r="L11" s="67">
        <v>11</v>
      </c>
      <c r="M11" s="67">
        <v>26</v>
      </c>
      <c r="N11" s="67">
        <v>48</v>
      </c>
      <c r="O11" s="67">
        <v>1.85</v>
      </c>
      <c r="P11" s="67">
        <v>5</v>
      </c>
      <c r="Q11" s="67">
        <v>0</v>
      </c>
      <c r="R11" s="67">
        <v>0</v>
      </c>
      <c r="S11" s="67">
        <v>0</v>
      </c>
      <c r="T11" s="67"/>
      <c r="U11" s="67">
        <v>0</v>
      </c>
      <c r="V11" s="67">
        <v>9</v>
      </c>
      <c r="W11" s="67">
        <v>3</v>
      </c>
      <c r="X11" s="67">
        <v>5</v>
      </c>
      <c r="Y11" s="67"/>
      <c r="Z11" s="67">
        <v>2</v>
      </c>
      <c r="AA11" s="67">
        <f>IF(F11&lt;Settings!$H$3,"",ROUND((J11*Settings!$C$3+K11*Settings!$C$4+N11*Settings!$C$5+P11*Settings!$C$6+R11*Settings!$C$7+S11*Settings!$C$8+U11*Settings!$C$9+L11*Settings!$C$10+V11*Settings!$C$11*0.5)/F11*16,0))</f>
        <v>286</v>
      </c>
      <c r="AB11" s="70">
        <f>IF(F11&lt;Settings!$H$3,"",AA11*Settings!$F$7)</f>
        <v>286</v>
      </c>
      <c r="AC11" s="67"/>
      <c r="AD11" s="67"/>
      <c r="AE11" s="67"/>
      <c r="AF11" s="67">
        <f>IF(F11&lt;Settings!$H$3,"",RANK(AA11,$AA$4:$AA$48,0)+COUNTIF($AA$4:AA11,AA11)-1)</f>
        <v>11</v>
      </c>
      <c r="AG11" s="68"/>
      <c r="AI11" s="62">
        <f t="shared" si="0"/>
        <v>8</v>
      </c>
      <c r="AJ11" s="71">
        <f>(INDEX($AB$4:$AB$48,MATCH(AI11,$AF$4:$AF$48,0))+INDEX($AB$50:$AB$93,MATCH(AI11,$AF$50:$AF$93,0))+INDEX($AB$95:$AB$137,MATCH(AI11,$AF$95:$AF$137,0))+INDEX($AB$139:$AB$183,MATCH(AI11,$AF$139:$AF$183,0))+INDEX($AB$185:$AB$249,MATCH(AI11,$AF$185:$AF$249,0)))/SUM(Settings!$F$3:$F$7)</f>
        <v>295.14691943127963</v>
      </c>
    </row>
    <row r="12" spans="1:43" ht="15" thickBot="1" x14ac:dyDescent="0.4">
      <c r="A12" s="66"/>
      <c r="B12" s="2" t="s">
        <v>177</v>
      </c>
      <c r="C12" s="2" t="s">
        <v>26</v>
      </c>
      <c r="D12" s="67" t="s">
        <v>151</v>
      </c>
      <c r="E12" s="67">
        <v>27</v>
      </c>
      <c r="F12" s="67">
        <v>16</v>
      </c>
      <c r="G12" s="67">
        <v>16</v>
      </c>
      <c r="H12" s="67">
        <v>398</v>
      </c>
      <c r="I12" s="67">
        <v>592</v>
      </c>
      <c r="J12" s="67">
        <v>4262</v>
      </c>
      <c r="K12" s="67">
        <v>32</v>
      </c>
      <c r="L12" s="67">
        <v>13</v>
      </c>
      <c r="M12" s="67">
        <v>44</v>
      </c>
      <c r="N12" s="67">
        <v>159</v>
      </c>
      <c r="O12" s="67">
        <v>3.61</v>
      </c>
      <c r="P12" s="67">
        <v>1</v>
      </c>
      <c r="Q12" s="67">
        <v>1</v>
      </c>
      <c r="R12" s="67">
        <v>1</v>
      </c>
      <c r="S12" s="67">
        <v>-6</v>
      </c>
      <c r="T12" s="67">
        <v>-6</v>
      </c>
      <c r="U12" s="67">
        <v>0</v>
      </c>
      <c r="V12" s="67">
        <v>4</v>
      </c>
      <c r="W12" s="67">
        <v>2</v>
      </c>
      <c r="X12" s="67">
        <v>1</v>
      </c>
      <c r="Y12" s="67"/>
      <c r="Z12" s="67"/>
      <c r="AA12" s="67">
        <f>IF(F12&lt;Settings!$H$3,"",ROUND((J12*Settings!$C$3+K12*Settings!$C$4+N12*Settings!$C$5+P12*Settings!$C$6+R12*Settings!$C$7+S12*Settings!$C$8+U12*Settings!$C$9+L12*Settings!$C$10+V12*Settings!$C$11*0.5)/F12*16,0))</f>
        <v>291</v>
      </c>
      <c r="AB12" s="70">
        <f>IF(F12&lt;Settings!$H$3,"",AA12*Settings!$F$7)</f>
        <v>291</v>
      </c>
      <c r="AC12" s="67"/>
      <c r="AD12" s="67"/>
      <c r="AE12" s="67"/>
      <c r="AF12" s="67">
        <f>IF(F12&lt;Settings!$H$3,"",RANK(AA12,$AA$4:$AA$48,0)+COUNTIF($AA$4:AA12,AA12)-1)</f>
        <v>10</v>
      </c>
      <c r="AG12" s="68"/>
      <c r="AI12" s="62">
        <f t="shared" si="0"/>
        <v>9</v>
      </c>
      <c r="AJ12" s="71">
        <f>(INDEX($AB$4:$AB$48,MATCH(AI12,$AF$4:$AF$48,0))+INDEX($AB$50:$AB$93,MATCH(AI12,$AF$50:$AF$93,0))+INDEX($AB$95:$AB$137,MATCH(AI12,$AF$95:$AF$137,0))+INDEX($AB$139:$AB$183,MATCH(AI12,$AF$139:$AF$183,0))+INDEX($AB$185:$AB$249,MATCH(AI12,$AF$185:$AF$249,0)))/SUM(Settings!$F$3:$F$7)</f>
        <v>291.83412322274881</v>
      </c>
    </row>
    <row r="13" spans="1:43" ht="15" thickBot="1" x14ac:dyDescent="0.4">
      <c r="A13" s="66"/>
      <c r="B13" s="2" t="s">
        <v>635</v>
      </c>
      <c r="C13" s="2" t="s">
        <v>111</v>
      </c>
      <c r="D13" s="67" t="s">
        <v>151</v>
      </c>
      <c r="E13" s="67">
        <v>34</v>
      </c>
      <c r="F13" s="67">
        <v>16</v>
      </c>
      <c r="G13" s="67">
        <v>16</v>
      </c>
      <c r="H13" s="67">
        <v>387</v>
      </c>
      <c r="I13" s="67">
        <v>618</v>
      </c>
      <c r="J13" s="67">
        <v>4432</v>
      </c>
      <c r="K13" s="67">
        <v>35</v>
      </c>
      <c r="L13" s="67">
        <v>14</v>
      </c>
      <c r="M13" s="67">
        <v>20</v>
      </c>
      <c r="N13" s="67">
        <v>61</v>
      </c>
      <c r="O13" s="67">
        <v>3.05</v>
      </c>
      <c r="P13" s="67">
        <v>0</v>
      </c>
      <c r="Q13" s="67">
        <v>0</v>
      </c>
      <c r="R13" s="67">
        <v>0</v>
      </c>
      <c r="S13" s="67">
        <v>0</v>
      </c>
      <c r="T13" s="67"/>
      <c r="U13" s="67">
        <v>0</v>
      </c>
      <c r="V13" s="67">
        <v>11</v>
      </c>
      <c r="W13" s="67">
        <v>4</v>
      </c>
      <c r="X13" s="67">
        <v>0</v>
      </c>
      <c r="Y13" s="67"/>
      <c r="Z13" s="67"/>
      <c r="AA13" s="67">
        <f>IF(F13&lt;Settings!$H$3,"",ROUND((J13*Settings!$C$3+K13*Settings!$C$4+N13*Settings!$C$5+P13*Settings!$C$6+R13*Settings!$C$7+S13*Settings!$C$8+U13*Settings!$C$9+L13*Settings!$C$10+V13*Settings!$C$11*0.5)/F13*16,0))</f>
        <v>284</v>
      </c>
      <c r="AB13" s="70">
        <f>IF(F13&lt;Settings!$H$3,"",AA13*Settings!$F$7)</f>
        <v>284</v>
      </c>
      <c r="AC13" s="67"/>
      <c r="AD13" s="67"/>
      <c r="AE13" s="67"/>
      <c r="AF13" s="67">
        <f>IF(F13&lt;Settings!$H$3,"",RANK(AA13,$AA$4:$AA$48,0)+COUNTIF($AA$4:AA13,AA13)-1)</f>
        <v>12</v>
      </c>
      <c r="AG13" s="68"/>
      <c r="AI13" s="62">
        <f t="shared" si="0"/>
        <v>10</v>
      </c>
      <c r="AJ13" s="71">
        <f>(INDEX($AB$4:$AB$48,MATCH(AI13,$AF$4:$AF$48,0))+INDEX($AB$50:$AB$93,MATCH(AI13,$AF$50:$AF$93,0))+INDEX($AB$95:$AB$137,MATCH(AI13,$AF$95:$AF$137,0))+INDEX($AB$139:$AB$183,MATCH(AI13,$AF$139:$AF$183,0))+INDEX($AB$185:$AB$249,MATCH(AI13,$AF$185:$AF$249,0)))/SUM(Settings!$F$3:$F$7)</f>
        <v>285.042654028436</v>
      </c>
    </row>
    <row r="14" spans="1:43" ht="15" thickBot="1" x14ac:dyDescent="0.4">
      <c r="A14" s="66"/>
      <c r="B14" s="2" t="s">
        <v>636</v>
      </c>
      <c r="C14" s="2" t="s">
        <v>22</v>
      </c>
      <c r="D14" s="67" t="s">
        <v>151</v>
      </c>
      <c r="E14" s="67">
        <v>34</v>
      </c>
      <c r="F14" s="67">
        <v>16</v>
      </c>
      <c r="G14" s="67">
        <v>16</v>
      </c>
      <c r="H14" s="67">
        <v>437</v>
      </c>
      <c r="I14" s="67">
        <v>661</v>
      </c>
      <c r="J14" s="67">
        <v>4792</v>
      </c>
      <c r="K14" s="67">
        <v>29</v>
      </c>
      <c r="L14" s="67">
        <v>13</v>
      </c>
      <c r="M14" s="67">
        <v>17</v>
      </c>
      <c r="N14" s="67">
        <v>28</v>
      </c>
      <c r="O14" s="67">
        <v>1.65</v>
      </c>
      <c r="P14" s="67">
        <v>0</v>
      </c>
      <c r="Q14" s="67">
        <v>0</v>
      </c>
      <c r="R14" s="67">
        <v>0</v>
      </c>
      <c r="S14" s="67">
        <v>0</v>
      </c>
      <c r="T14" s="67"/>
      <c r="U14" s="67">
        <v>0</v>
      </c>
      <c r="V14" s="67">
        <v>4</v>
      </c>
      <c r="W14" s="67">
        <v>2</v>
      </c>
      <c r="X14" s="67">
        <v>0</v>
      </c>
      <c r="Y14" s="67"/>
      <c r="Z14" s="67">
        <v>2</v>
      </c>
      <c r="AA14" s="67">
        <f>IF(F14&lt;Settings!$H$3,"",ROUND((J14*Settings!$C$3+K14*Settings!$C$4+N14*Settings!$C$5+P14*Settings!$C$6+R14*Settings!$C$7+S14*Settings!$C$8+U14*Settings!$C$9+L14*Settings!$C$10+V14*Settings!$C$11*0.5)/F14*16,0))</f>
        <v>280</v>
      </c>
      <c r="AB14" s="70">
        <f>IF(F14&lt;Settings!$H$3,"",AA14*Settings!$F$7)</f>
        <v>280</v>
      </c>
      <c r="AC14" s="67"/>
      <c r="AD14" s="67"/>
      <c r="AE14" s="67"/>
      <c r="AF14" s="67">
        <f>IF(F14&lt;Settings!$H$3,"",RANK(AA14,$AA$4:$AA$48,0)+COUNTIF($AA$4:AA14,AA14)-1)</f>
        <v>14</v>
      </c>
      <c r="AG14" s="68"/>
      <c r="AI14" s="62">
        <f t="shared" si="0"/>
        <v>11</v>
      </c>
      <c r="AJ14" s="71">
        <f>(INDEX($AB$4:$AB$48,MATCH(AI14,$AF$4:$AF$48,0))+INDEX($AB$50:$AB$93,MATCH(AI14,$AF$50:$AF$93,0))+INDEX($AB$95:$AB$137,MATCH(AI14,$AF$95:$AF$137,0))+INDEX($AB$139:$AB$183,MATCH(AI14,$AF$139:$AF$183,0))+INDEX($AB$185:$AB$249,MATCH(AI14,$AF$185:$AF$249,0)))/SUM(Settings!$F$3:$F$7)</f>
        <v>279.26066350710903</v>
      </c>
    </row>
    <row r="15" spans="1:43" ht="15" thickBot="1" x14ac:dyDescent="0.4">
      <c r="A15" s="66"/>
      <c r="B15" s="2" t="s">
        <v>192</v>
      </c>
      <c r="C15" s="2" t="s">
        <v>125</v>
      </c>
      <c r="D15" s="67" t="s">
        <v>151</v>
      </c>
      <c r="E15" s="67">
        <v>33</v>
      </c>
      <c r="F15" s="67">
        <v>16</v>
      </c>
      <c r="G15" s="67">
        <v>16</v>
      </c>
      <c r="H15" s="67">
        <v>335</v>
      </c>
      <c r="I15" s="67">
        <v>562</v>
      </c>
      <c r="J15" s="67">
        <v>3905</v>
      </c>
      <c r="K15" s="67">
        <v>31</v>
      </c>
      <c r="L15" s="67">
        <v>15</v>
      </c>
      <c r="M15" s="67">
        <v>60</v>
      </c>
      <c r="N15" s="67">
        <v>270</v>
      </c>
      <c r="O15" s="67">
        <v>4.5</v>
      </c>
      <c r="P15" s="67">
        <v>2</v>
      </c>
      <c r="Q15" s="67">
        <v>0</v>
      </c>
      <c r="R15" s="67">
        <v>0</v>
      </c>
      <c r="S15" s="67">
        <v>0</v>
      </c>
      <c r="T15" s="67"/>
      <c r="U15" s="67">
        <v>0</v>
      </c>
      <c r="V15" s="67">
        <v>5</v>
      </c>
      <c r="W15" s="67">
        <v>2</v>
      </c>
      <c r="X15" s="67">
        <v>2</v>
      </c>
      <c r="Y15" s="67"/>
      <c r="Z15" s="67"/>
      <c r="AA15" s="67">
        <f>IF(F15&lt;Settings!$H$3,"",ROUND((J15*Settings!$C$3+K15*Settings!$C$4+N15*Settings!$C$5+P15*Settings!$C$6+R15*Settings!$C$7+S15*Settings!$C$8+U15*Settings!$C$9+L15*Settings!$C$10+V15*Settings!$C$11*0.5)/F15*16,0))</f>
        <v>284</v>
      </c>
      <c r="AB15" s="70">
        <f>IF(F15&lt;Settings!$H$3,"",AA15*Settings!$F$7)</f>
        <v>284</v>
      </c>
      <c r="AC15" s="67"/>
      <c r="AD15" s="67"/>
      <c r="AE15" s="67"/>
      <c r="AF15" s="67">
        <f>IF(F15&lt;Settings!$H$3,"",RANK(AA15,$AA$4:$AA$48,0)+COUNTIF($AA$4:AA15,AA15)-1)</f>
        <v>13</v>
      </c>
      <c r="AG15" s="68"/>
      <c r="AI15" s="62">
        <f t="shared" si="0"/>
        <v>12</v>
      </c>
      <c r="AJ15" s="71">
        <f>(INDEX($AB$4:$AB$48,MATCH(AI15,$AF$4:$AF$48,0))+INDEX($AB$50:$AB$93,MATCH(AI15,$AF$50:$AF$93,0))+INDEX($AB$95:$AB$137,MATCH(AI15,$AF$95:$AF$137,0))+INDEX($AB$139:$AB$183,MATCH(AI15,$AF$139:$AF$183,0))+INDEX($AB$185:$AB$249,MATCH(AI15,$AF$185:$AF$249,0)))/SUM(Settings!$F$3:$F$7)</f>
        <v>277.87203791469193</v>
      </c>
    </row>
    <row r="16" spans="1:43" ht="15" thickBot="1" x14ac:dyDescent="0.4">
      <c r="A16" s="66"/>
      <c r="B16" s="2" t="s">
        <v>637</v>
      </c>
      <c r="C16" s="2" t="s">
        <v>49</v>
      </c>
      <c r="D16" s="67" t="s">
        <v>151</v>
      </c>
      <c r="E16" s="67">
        <v>21</v>
      </c>
      <c r="F16" s="67">
        <v>16</v>
      </c>
      <c r="G16" s="67">
        <v>16</v>
      </c>
      <c r="H16" s="67">
        <v>312</v>
      </c>
      <c r="I16" s="67">
        <v>535</v>
      </c>
      <c r="J16" s="67">
        <v>4042</v>
      </c>
      <c r="K16" s="67">
        <v>22</v>
      </c>
      <c r="L16" s="67">
        <v>15</v>
      </c>
      <c r="M16" s="67">
        <v>54</v>
      </c>
      <c r="N16" s="67">
        <v>213</v>
      </c>
      <c r="O16" s="67">
        <v>3.94</v>
      </c>
      <c r="P16" s="67">
        <v>6</v>
      </c>
      <c r="Q16" s="67">
        <v>0</v>
      </c>
      <c r="R16" s="67">
        <v>0</v>
      </c>
      <c r="S16" s="67">
        <v>0</v>
      </c>
      <c r="T16" s="67"/>
      <c r="U16" s="67">
        <v>0</v>
      </c>
      <c r="V16" s="67">
        <v>6</v>
      </c>
      <c r="W16" s="67">
        <v>2</v>
      </c>
      <c r="X16" s="67">
        <v>6</v>
      </c>
      <c r="Y16" s="67"/>
      <c r="Z16" s="67">
        <v>1</v>
      </c>
      <c r="AA16" s="67">
        <f>IF(F16&lt;Settings!$H$3,"",ROUND((J16*Settings!$C$3+K16*Settings!$C$4+N16*Settings!$C$5+P16*Settings!$C$6+R16*Settings!$C$7+S16*Settings!$C$8+U16*Settings!$C$9+L16*Settings!$C$10+V16*Settings!$C$11*0.5)/F16*16,0))</f>
        <v>271</v>
      </c>
      <c r="AB16" s="70">
        <f>IF(F16&lt;Settings!$H$3,"",AA16*Settings!$F$7)</f>
        <v>271</v>
      </c>
      <c r="AC16" s="67"/>
      <c r="AD16" s="67"/>
      <c r="AE16" s="67"/>
      <c r="AF16" s="67">
        <f>IF(F16&lt;Settings!$H$3,"",RANK(AA16,$AA$4:$AA$48,0)+COUNTIF($AA$4:AA16,AA16)-1)</f>
        <v>17</v>
      </c>
      <c r="AG16" s="68"/>
      <c r="AI16" s="62">
        <f t="shared" si="0"/>
        <v>13</v>
      </c>
      <c r="AJ16" s="71">
        <f>(INDEX($AB$4:$AB$48,MATCH(AI16,$AF$4:$AF$48,0))+INDEX($AB$50:$AB$93,MATCH(AI16,$AF$50:$AF$93,0))+INDEX($AB$95:$AB$137,MATCH(AI16,$AF$95:$AF$137,0))+INDEX($AB$139:$AB$183,MATCH(AI16,$AF$139:$AF$183,0))+INDEX($AB$185:$AB$249,MATCH(AI16,$AF$185:$AF$249,0)))/SUM(Settings!$F$3:$F$7)</f>
        <v>273.90521327014216</v>
      </c>
    </row>
    <row r="17" spans="1:36" ht="15" thickBot="1" x14ac:dyDescent="0.4">
      <c r="A17" s="66"/>
      <c r="B17" s="2" t="s">
        <v>638</v>
      </c>
      <c r="C17" s="2" t="s">
        <v>38</v>
      </c>
      <c r="D17" s="67" t="s">
        <v>151</v>
      </c>
      <c r="E17" s="67">
        <v>26</v>
      </c>
      <c r="F17" s="67">
        <v>14</v>
      </c>
      <c r="G17" s="67">
        <v>14</v>
      </c>
      <c r="H17" s="67">
        <v>242</v>
      </c>
      <c r="I17" s="67">
        <v>380</v>
      </c>
      <c r="J17" s="67">
        <v>3035</v>
      </c>
      <c r="K17" s="67">
        <v>20</v>
      </c>
      <c r="L17" s="67">
        <v>6</v>
      </c>
      <c r="M17" s="67">
        <v>104</v>
      </c>
      <c r="N17" s="67">
        <v>568</v>
      </c>
      <c r="O17" s="67">
        <v>5.46</v>
      </c>
      <c r="P17" s="67">
        <v>4</v>
      </c>
      <c r="Q17" s="67">
        <v>1</v>
      </c>
      <c r="R17" s="67">
        <v>1</v>
      </c>
      <c r="S17" s="67">
        <v>4</v>
      </c>
      <c r="T17" s="67">
        <v>4</v>
      </c>
      <c r="U17" s="67">
        <v>0</v>
      </c>
      <c r="V17" s="67">
        <v>9</v>
      </c>
      <c r="W17" s="67">
        <v>1</v>
      </c>
      <c r="X17" s="67">
        <v>4</v>
      </c>
      <c r="Y17" s="67">
        <v>1</v>
      </c>
      <c r="Z17" s="67"/>
      <c r="AA17" s="67">
        <f>IF(F17&lt;Settings!$H$3,"",ROUND((J17*Settings!$C$3+K17*Settings!$C$4+N17*Settings!$C$5+P17*Settings!$C$6+R17*Settings!$C$7+S17*Settings!$C$8+U17*Settings!$C$9+L17*Settings!$C$10+V17*Settings!$C$11*0.5)/F17*16,0))</f>
        <v>300</v>
      </c>
      <c r="AB17" s="70">
        <f>IF(F17&lt;Settings!$H$3,"",AA17*Settings!$F$7)</f>
        <v>300</v>
      </c>
      <c r="AC17" s="67"/>
      <c r="AD17" s="67"/>
      <c r="AE17" s="67"/>
      <c r="AF17" s="67">
        <f>IF(F17&lt;Settings!$H$3,"",RANK(AA17,$AA$4:$AA$48,0)+COUNTIF($AA$4:AA17,AA17)-1)</f>
        <v>7</v>
      </c>
      <c r="AG17" s="68"/>
      <c r="AI17" s="62">
        <f t="shared" si="0"/>
        <v>14</v>
      </c>
      <c r="AJ17" s="71">
        <f>(INDEX($AB$4:$AB$48,MATCH(AI17,$AF$4:$AF$48,0))+INDEX($AB$50:$AB$93,MATCH(AI17,$AF$50:$AF$93,0))+INDEX($AB$95:$AB$137,MATCH(AI17,$AF$95:$AF$137,0))+INDEX($AB$139:$AB$183,MATCH(AI17,$AF$139:$AF$183,0))+INDEX($AB$185:$AB$249,MATCH(AI17,$AF$185:$AF$249,0)))/SUM(Settings!$F$3:$F$7)</f>
        <v>270.2748815165877</v>
      </c>
    </row>
    <row r="18" spans="1:36" ht="15" thickBot="1" x14ac:dyDescent="0.4">
      <c r="A18" s="66"/>
      <c r="B18" s="2" t="s">
        <v>639</v>
      </c>
      <c r="C18" s="2" t="s">
        <v>53</v>
      </c>
      <c r="D18" s="67" t="s">
        <v>151</v>
      </c>
      <c r="E18" s="67">
        <v>24</v>
      </c>
      <c r="F18" s="67">
        <v>16</v>
      </c>
      <c r="G18" s="67">
        <v>16</v>
      </c>
      <c r="H18" s="67">
        <v>350</v>
      </c>
      <c r="I18" s="67">
        <v>573</v>
      </c>
      <c r="J18" s="67">
        <v>3987</v>
      </c>
      <c r="K18" s="67">
        <v>32</v>
      </c>
      <c r="L18" s="67">
        <v>13</v>
      </c>
      <c r="M18" s="67">
        <v>33</v>
      </c>
      <c r="N18" s="67">
        <v>138</v>
      </c>
      <c r="O18" s="67">
        <v>4.18</v>
      </c>
      <c r="P18" s="67">
        <v>0</v>
      </c>
      <c r="Q18" s="67">
        <v>0</v>
      </c>
      <c r="R18" s="67">
        <v>0</v>
      </c>
      <c r="S18" s="67">
        <v>0</v>
      </c>
      <c r="T18" s="67"/>
      <c r="U18" s="67">
        <v>0</v>
      </c>
      <c r="V18" s="67">
        <v>10</v>
      </c>
      <c r="W18" s="67">
        <v>3</v>
      </c>
      <c r="X18" s="67">
        <v>0</v>
      </c>
      <c r="Y18" s="67"/>
      <c r="Z18" s="67">
        <v>1</v>
      </c>
      <c r="AA18" s="67">
        <f>IF(F18&lt;Settings!$H$3,"",ROUND((J18*Settings!$C$3+K18*Settings!$C$4+N18*Settings!$C$5+P18*Settings!$C$6+R18*Settings!$C$7+S18*Settings!$C$8+U18*Settings!$C$9+L18*Settings!$C$10+V18*Settings!$C$11*0.5)/F18*16,0))</f>
        <v>265</v>
      </c>
      <c r="AB18" s="70">
        <f>IF(F18&lt;Settings!$H$3,"",AA18*Settings!$F$7)</f>
        <v>265</v>
      </c>
      <c r="AC18" s="67"/>
      <c r="AD18" s="67"/>
      <c r="AE18" s="67"/>
      <c r="AF18" s="67">
        <f>IF(F18&lt;Settings!$H$3,"",RANK(AA18,$AA$4:$AA$48,0)+COUNTIF($AA$4:AA18,AA18)-1)</f>
        <v>18</v>
      </c>
      <c r="AG18" s="68"/>
      <c r="AI18" s="62">
        <f t="shared" si="0"/>
        <v>15</v>
      </c>
      <c r="AJ18" s="71">
        <f>(INDEX($AB$4:$AB$48,MATCH(AI18,$AF$4:$AF$48,0))+INDEX($AB$50:$AB$93,MATCH(AI18,$AF$50:$AF$93,0))+INDEX($AB$95:$AB$137,MATCH(AI18,$AF$95:$AF$137,0))+INDEX($AB$139:$AB$183,MATCH(AI18,$AF$139:$AF$183,0))+INDEX($AB$185:$AB$249,MATCH(AI18,$AF$185:$AF$249,0)))/SUM(Settings!$F$3:$F$7)</f>
        <v>266.96208530805688</v>
      </c>
    </row>
    <row r="19" spans="1:36" ht="15" thickBot="1" x14ac:dyDescent="0.4">
      <c r="A19" s="66"/>
      <c r="B19" s="2" t="s">
        <v>178</v>
      </c>
      <c r="C19" s="2" t="s">
        <v>14</v>
      </c>
      <c r="D19" s="67" t="s">
        <v>151</v>
      </c>
      <c r="E19" s="67">
        <v>31</v>
      </c>
      <c r="F19" s="67">
        <v>16</v>
      </c>
      <c r="G19" s="67">
        <v>16</v>
      </c>
      <c r="H19" s="67">
        <v>307</v>
      </c>
      <c r="I19" s="67">
        <v>470</v>
      </c>
      <c r="J19" s="67">
        <v>3486</v>
      </c>
      <c r="K19" s="67">
        <v>20</v>
      </c>
      <c r="L19" s="67">
        <v>7</v>
      </c>
      <c r="M19" s="67">
        <v>84</v>
      </c>
      <c r="N19" s="67">
        <v>498</v>
      </c>
      <c r="O19" s="67">
        <v>5.93</v>
      </c>
      <c r="P19" s="67">
        <v>2</v>
      </c>
      <c r="Q19" s="67">
        <v>0</v>
      </c>
      <c r="R19" s="67">
        <v>0</v>
      </c>
      <c r="S19" s="67">
        <v>0</v>
      </c>
      <c r="T19" s="67"/>
      <c r="U19" s="67">
        <v>0</v>
      </c>
      <c r="V19" s="67">
        <v>4</v>
      </c>
      <c r="W19" s="67">
        <v>0</v>
      </c>
      <c r="X19" s="67">
        <v>2</v>
      </c>
      <c r="Y19" s="67"/>
      <c r="Z19" s="67">
        <v>2</v>
      </c>
      <c r="AA19" s="67">
        <f>IF(F19&lt;Settings!$H$3,"",ROUND((J19*Settings!$C$3+K19*Settings!$C$4+N19*Settings!$C$5+P19*Settings!$C$6+R19*Settings!$C$7+S19*Settings!$C$8+U19*Settings!$C$9+L19*Settings!$C$10+V19*Settings!$C$11*0.5)/F19*16,0))</f>
        <v>263</v>
      </c>
      <c r="AB19" s="70">
        <f>IF(F19&lt;Settings!$H$3,"",AA19*Settings!$F$7)</f>
        <v>263</v>
      </c>
      <c r="AC19" s="67"/>
      <c r="AD19" s="67"/>
      <c r="AE19" s="67"/>
      <c r="AF19" s="67">
        <f>IF(F19&lt;Settings!$H$3,"",RANK(AA19,$AA$4:$AA$48,0)+COUNTIF($AA$4:AA19,AA19)-1)</f>
        <v>19</v>
      </c>
      <c r="AG19" s="68"/>
      <c r="AI19" s="62">
        <f t="shared" si="0"/>
        <v>16</v>
      </c>
      <c r="AJ19" s="71">
        <f>(INDEX($AB$4:$AB$48,MATCH(AI19,$AF$4:$AF$48,0))+INDEX($AB$50:$AB$93,MATCH(AI19,$AF$50:$AF$93,0))+INDEX($AB$95:$AB$137,MATCH(AI19,$AF$95:$AF$137,0))+INDEX($AB$139:$AB$183,MATCH(AI19,$AF$139:$AF$183,0))+INDEX($AB$185:$AB$249,MATCH(AI19,$AF$185:$AF$249,0)))/SUM(Settings!$F$3:$F$7)</f>
        <v>263.71563981042652</v>
      </c>
    </row>
    <row r="20" spans="1:36" ht="15" thickBot="1" x14ac:dyDescent="0.4">
      <c r="A20" s="66"/>
      <c r="B20" s="2" t="s">
        <v>183</v>
      </c>
      <c r="C20" s="2" t="s">
        <v>51</v>
      </c>
      <c r="D20" s="67" t="s">
        <v>151</v>
      </c>
      <c r="E20" s="67">
        <v>27</v>
      </c>
      <c r="F20" s="67">
        <v>16</v>
      </c>
      <c r="G20" s="67">
        <v>16</v>
      </c>
      <c r="H20" s="67">
        <v>363</v>
      </c>
      <c r="I20" s="67">
        <v>586</v>
      </c>
      <c r="J20" s="67">
        <v>4208</v>
      </c>
      <c r="K20" s="67">
        <v>24</v>
      </c>
      <c r="L20" s="67">
        <v>12</v>
      </c>
      <c r="M20" s="67">
        <v>32</v>
      </c>
      <c r="N20" s="67">
        <v>141</v>
      </c>
      <c r="O20" s="67">
        <v>4.41</v>
      </c>
      <c r="P20" s="67">
        <v>1</v>
      </c>
      <c r="Q20" s="67">
        <v>1</v>
      </c>
      <c r="R20" s="67">
        <v>1</v>
      </c>
      <c r="S20" s="67">
        <v>9</v>
      </c>
      <c r="T20" s="67">
        <v>9</v>
      </c>
      <c r="U20" s="67">
        <v>0</v>
      </c>
      <c r="V20" s="67">
        <v>10</v>
      </c>
      <c r="W20" s="67">
        <v>3</v>
      </c>
      <c r="X20" s="67">
        <v>1</v>
      </c>
      <c r="Y20" s="67"/>
      <c r="Z20" s="67">
        <v>1</v>
      </c>
      <c r="AA20" s="67">
        <f>IF(F20&lt;Settings!$H$3,"",ROUND((J20*Settings!$C$3+K20*Settings!$C$4+N20*Settings!$C$5+P20*Settings!$C$6+R20*Settings!$C$7+S20*Settings!$C$8+U20*Settings!$C$9+L20*Settings!$C$10+V20*Settings!$C$11*0.5)/F20*16,0))</f>
        <v>252</v>
      </c>
      <c r="AB20" s="70">
        <f>IF(F20&lt;Settings!$H$3,"",AA20*Settings!$F$7)</f>
        <v>252</v>
      </c>
      <c r="AC20" s="67"/>
      <c r="AD20" s="67"/>
      <c r="AE20" s="67"/>
      <c r="AF20" s="67">
        <f>IF(F20&lt;Settings!$H$3,"",RANK(AA20,$AA$4:$AA$48,0)+COUNTIF($AA$4:AA20,AA20)-1)</f>
        <v>23</v>
      </c>
      <c r="AG20" s="68"/>
      <c r="AI20" s="62">
        <f t="shared" si="0"/>
        <v>17</v>
      </c>
      <c r="AJ20" s="71">
        <f>(INDEX($AB$4:$AB$48,MATCH(AI20,$AF$4:$AF$48,0))+INDEX($AB$50:$AB$93,MATCH(AI20,$AF$50:$AF$93,0))+INDEX($AB$95:$AB$137,MATCH(AI20,$AF$95:$AF$137,0))+INDEX($AB$139:$AB$183,MATCH(AI20,$AF$139:$AF$183,0))+INDEX($AB$185:$AB$249,MATCH(AI20,$AF$185:$AF$249,0)))/SUM(Settings!$F$3:$F$7)</f>
        <v>260.91943127962088</v>
      </c>
    </row>
    <row r="21" spans="1:36" ht="15" thickBot="1" x14ac:dyDescent="0.4">
      <c r="A21" s="66"/>
      <c r="B21" s="2" t="s">
        <v>331</v>
      </c>
      <c r="C21" s="2" t="s">
        <v>12</v>
      </c>
      <c r="D21" s="67" t="s">
        <v>151</v>
      </c>
      <c r="E21" s="67">
        <v>28</v>
      </c>
      <c r="F21" s="67">
        <v>13</v>
      </c>
      <c r="G21" s="67">
        <v>13</v>
      </c>
      <c r="H21" s="67">
        <v>255</v>
      </c>
      <c r="I21" s="67">
        <v>386</v>
      </c>
      <c r="J21" s="67">
        <v>3250</v>
      </c>
      <c r="K21" s="67">
        <v>25</v>
      </c>
      <c r="L21" s="67">
        <v>7</v>
      </c>
      <c r="M21" s="67">
        <v>57</v>
      </c>
      <c r="N21" s="67">
        <v>142</v>
      </c>
      <c r="O21" s="67">
        <v>2.4900000000000002</v>
      </c>
      <c r="P21" s="67">
        <v>3</v>
      </c>
      <c r="Q21" s="67">
        <v>0</v>
      </c>
      <c r="R21" s="67">
        <v>0</v>
      </c>
      <c r="S21" s="67">
        <v>0</v>
      </c>
      <c r="T21" s="67"/>
      <c r="U21" s="67">
        <v>0</v>
      </c>
      <c r="V21" s="67">
        <v>5</v>
      </c>
      <c r="W21" s="67">
        <v>2</v>
      </c>
      <c r="X21" s="67">
        <v>3</v>
      </c>
      <c r="Y21" s="67"/>
      <c r="Z21" s="67"/>
      <c r="AA21" s="67">
        <f>IF(F21&lt;Settings!$H$3,"",ROUND((J21*Settings!$C$3+K21*Settings!$C$4+N21*Settings!$C$5+P21*Settings!$C$6+R21*Settings!$C$7+S21*Settings!$C$8+U21*Settings!$C$9+L21*Settings!$C$10+V21*Settings!$C$11*0.5)/F21*16,0))</f>
        <v>299</v>
      </c>
      <c r="AB21" s="70">
        <f>IF(F21&lt;Settings!$H$3,"",AA21*Settings!$F$7)</f>
        <v>299</v>
      </c>
      <c r="AC21" s="67"/>
      <c r="AD21" s="67"/>
      <c r="AE21" s="67"/>
      <c r="AF21" s="67">
        <f>IF(F21&lt;Settings!$H$3,"",RANK(AA21,$AA$4:$AA$48,0)+COUNTIF($AA$4:AA21,AA21)-1)</f>
        <v>8</v>
      </c>
      <c r="AG21" s="68"/>
      <c r="AI21" s="62">
        <f t="shared" si="0"/>
        <v>18</v>
      </c>
      <c r="AJ21" s="71">
        <f>(INDEX($AB$4:$AB$48,MATCH(AI21,$AF$4:$AF$48,0))+INDEX($AB$50:$AB$93,MATCH(AI21,$AF$50:$AF$93,0))+INDEX($AB$95:$AB$137,MATCH(AI21,$AF$95:$AF$137,0))+INDEX($AB$139:$AB$183,MATCH(AI21,$AF$139:$AF$183,0))+INDEX($AB$185:$AB$249,MATCH(AI21,$AF$185:$AF$249,0)))/SUM(Settings!$F$3:$F$7)</f>
        <v>256.5687203791469</v>
      </c>
    </row>
    <row r="22" spans="1:36" ht="15" thickBot="1" x14ac:dyDescent="0.4">
      <c r="A22" s="66"/>
      <c r="B22" s="2" t="s">
        <v>156</v>
      </c>
      <c r="C22" s="2" t="s">
        <v>36</v>
      </c>
      <c r="D22" s="67" t="s">
        <v>151</v>
      </c>
      <c r="E22" s="67">
        <v>30</v>
      </c>
      <c r="F22" s="67">
        <v>16</v>
      </c>
      <c r="G22" s="67">
        <v>16</v>
      </c>
      <c r="H22" s="67">
        <v>407</v>
      </c>
      <c r="I22" s="67">
        <v>614</v>
      </c>
      <c r="J22" s="67">
        <v>4591</v>
      </c>
      <c r="K22" s="67">
        <v>21</v>
      </c>
      <c r="L22" s="67">
        <v>16</v>
      </c>
      <c r="M22" s="67">
        <v>36</v>
      </c>
      <c r="N22" s="67">
        <v>63</v>
      </c>
      <c r="O22" s="67">
        <v>1.75</v>
      </c>
      <c r="P22" s="67">
        <v>0</v>
      </c>
      <c r="Q22" s="67">
        <v>0</v>
      </c>
      <c r="R22" s="67">
        <v>0</v>
      </c>
      <c r="S22" s="67">
        <v>0</v>
      </c>
      <c r="T22" s="67"/>
      <c r="U22" s="67">
        <v>0</v>
      </c>
      <c r="V22" s="67">
        <v>12</v>
      </c>
      <c r="W22" s="67">
        <v>5</v>
      </c>
      <c r="X22" s="67">
        <v>0</v>
      </c>
      <c r="Y22" s="67"/>
      <c r="Z22" s="67">
        <v>1</v>
      </c>
      <c r="AA22" s="67">
        <f>IF(F22&lt;Settings!$H$3,"",ROUND((J22*Settings!$C$3+K22*Settings!$C$4+N22*Settings!$C$5+P22*Settings!$C$6+R22*Settings!$C$7+S22*Settings!$C$8+U22*Settings!$C$9+L22*Settings!$C$10+V22*Settings!$C$11*0.5)/F22*16,0))</f>
        <v>230</v>
      </c>
      <c r="AB22" s="70">
        <f>IF(F22&lt;Settings!$H$3,"",AA22*Settings!$F$7)</f>
        <v>230</v>
      </c>
      <c r="AC22" s="67"/>
      <c r="AD22" s="67"/>
      <c r="AE22" s="67"/>
      <c r="AF22" s="67">
        <f>IF(F22&lt;Settings!$H$3,"",RANK(AA22,$AA$4:$AA$48,0)+COUNTIF($AA$4:AA22,AA22)-1)</f>
        <v>26</v>
      </c>
      <c r="AG22" s="68"/>
      <c r="AI22" s="62">
        <f t="shared" si="0"/>
        <v>19</v>
      </c>
      <c r="AJ22" s="71">
        <f>(INDEX($AB$4:$AB$48,MATCH(AI22,$AF$4:$AF$48,0))+INDEX($AB$50:$AB$93,MATCH(AI22,$AF$50:$AF$93,0))+INDEX($AB$95:$AB$137,MATCH(AI22,$AF$95:$AF$137,0))+INDEX($AB$139:$AB$183,MATCH(AI22,$AF$139:$AF$183,0))+INDEX($AB$185:$AB$249,MATCH(AI22,$AF$185:$AF$249,0)))/SUM(Settings!$F$3:$F$7)</f>
        <v>251.81042654028437</v>
      </c>
    </row>
    <row r="23" spans="1:36" ht="15" thickBot="1" x14ac:dyDescent="0.4">
      <c r="A23" s="66"/>
      <c r="B23" s="2" t="s">
        <v>640</v>
      </c>
      <c r="C23" s="2" t="s">
        <v>43</v>
      </c>
      <c r="D23" s="67" t="s">
        <v>151</v>
      </c>
      <c r="E23" s="67">
        <v>33</v>
      </c>
      <c r="F23" s="67">
        <v>12</v>
      </c>
      <c r="G23" s="67">
        <v>11</v>
      </c>
      <c r="H23" s="67">
        <v>319</v>
      </c>
      <c r="I23" s="67">
        <v>469</v>
      </c>
      <c r="J23" s="67">
        <v>3938</v>
      </c>
      <c r="K23" s="67">
        <v>21</v>
      </c>
      <c r="L23" s="67">
        <v>16</v>
      </c>
      <c r="M23" s="67">
        <v>15</v>
      </c>
      <c r="N23" s="67">
        <v>29</v>
      </c>
      <c r="O23" s="67">
        <v>1.93</v>
      </c>
      <c r="P23" s="67">
        <v>0</v>
      </c>
      <c r="Q23" s="67">
        <v>0</v>
      </c>
      <c r="R23" s="67">
        <v>0</v>
      </c>
      <c r="S23" s="67">
        <v>-3</v>
      </c>
      <c r="T23" s="67"/>
      <c r="U23" s="67">
        <v>0</v>
      </c>
      <c r="V23" s="67">
        <v>2</v>
      </c>
      <c r="W23" s="67">
        <v>0</v>
      </c>
      <c r="X23" s="67">
        <v>0</v>
      </c>
      <c r="Y23" s="67"/>
      <c r="Z23" s="67">
        <v>8</v>
      </c>
      <c r="AA23" s="67">
        <f>IF(F23&lt;Settings!$H$3,"",ROUND((J23*Settings!$C$3+K23*Settings!$C$4+N23*Settings!$C$5+P23*Settings!$C$6+R23*Settings!$C$7+S23*Settings!$C$8+U23*Settings!$C$9+L23*Settings!$C$10+V23*Settings!$C$11*0.5)/F23*16,0))</f>
        <v>280</v>
      </c>
      <c r="AB23" s="70">
        <f>IF(F23&lt;Settings!$H$3,"",AA23*Settings!$F$7)</f>
        <v>280</v>
      </c>
      <c r="AC23" s="67"/>
      <c r="AD23" s="67"/>
      <c r="AE23" s="67"/>
      <c r="AF23" s="67">
        <f>IF(F23&lt;Settings!$H$3,"",RANK(AA23,$AA$4:$AA$48,0)+COUNTIF($AA$4:AA23,AA23)-1)</f>
        <v>15</v>
      </c>
      <c r="AG23" s="68"/>
      <c r="AI23" s="62">
        <f t="shared" si="0"/>
        <v>20</v>
      </c>
      <c r="AJ23" s="71">
        <f>(INDEX($AB$4:$AB$48,MATCH(AI23,$AF$4:$AF$48,0))+INDEX($AB$50:$AB$93,MATCH(AI23,$AF$50:$AF$93,0))+INDEX($AB$95:$AB$137,MATCH(AI23,$AF$95:$AF$137,0))+INDEX($AB$139:$AB$183,MATCH(AI23,$AF$139:$AF$183,0))+INDEX($AB$185:$AB$249,MATCH(AI23,$AF$185:$AF$249,0)))/SUM(Settings!$F$3:$F$7)</f>
        <v>249.14691943127963</v>
      </c>
    </row>
    <row r="24" spans="1:36" ht="15" thickBot="1" x14ac:dyDescent="0.4">
      <c r="A24" s="66"/>
      <c r="B24" s="2" t="s">
        <v>641</v>
      </c>
      <c r="C24" s="2" t="s">
        <v>34</v>
      </c>
      <c r="D24" s="67" t="s">
        <v>151</v>
      </c>
      <c r="E24" s="67">
        <v>32</v>
      </c>
      <c r="F24" s="67">
        <v>15</v>
      </c>
      <c r="G24" s="67">
        <v>15</v>
      </c>
      <c r="H24" s="67">
        <v>311</v>
      </c>
      <c r="I24" s="67">
        <v>483</v>
      </c>
      <c r="J24" s="67">
        <v>3659</v>
      </c>
      <c r="K24" s="67">
        <v>21</v>
      </c>
      <c r="L24" s="67">
        <v>11</v>
      </c>
      <c r="M24" s="67">
        <v>38</v>
      </c>
      <c r="N24" s="67">
        <v>201</v>
      </c>
      <c r="O24" s="67">
        <v>5.29</v>
      </c>
      <c r="P24" s="67">
        <v>1</v>
      </c>
      <c r="Q24" s="67">
        <v>0</v>
      </c>
      <c r="R24" s="67">
        <v>0</v>
      </c>
      <c r="S24" s="67">
        <v>0</v>
      </c>
      <c r="T24" s="67"/>
      <c r="U24" s="67">
        <v>0</v>
      </c>
      <c r="V24" s="67">
        <v>8</v>
      </c>
      <c r="W24" s="67">
        <v>5</v>
      </c>
      <c r="X24" s="67">
        <v>1</v>
      </c>
      <c r="Y24" s="67"/>
      <c r="Z24" s="67">
        <v>1</v>
      </c>
      <c r="AA24" s="67">
        <f>IF(F24&lt;Settings!$H$3,"",ROUND((J24*Settings!$C$3+K24*Settings!$C$4+N24*Settings!$C$5+P24*Settings!$C$6+R24*Settings!$C$7+S24*Settings!$C$8+U24*Settings!$C$9+L24*Settings!$C$10+V24*Settings!$C$11*0.5)/F24*16,0))</f>
        <v>242</v>
      </c>
      <c r="AB24" s="70">
        <f>IF(F24&lt;Settings!$H$3,"",AA24*Settings!$F$7)</f>
        <v>242</v>
      </c>
      <c r="AC24" s="67"/>
      <c r="AD24" s="67"/>
      <c r="AE24" s="67"/>
      <c r="AF24" s="67">
        <f>IF(F24&lt;Settings!$H$3,"",RANK(AA24,$AA$4:$AA$48,0)+COUNTIF($AA$4:AA24,AA24)-1)</f>
        <v>24</v>
      </c>
      <c r="AG24" s="68"/>
      <c r="AI24" s="62">
        <f t="shared" si="0"/>
        <v>21</v>
      </c>
      <c r="AJ24" s="71">
        <f>(INDEX($AB$4:$AB$48,MATCH(AI24,$AF$4:$AF$48,0))+INDEX($AB$50:$AB$93,MATCH(AI24,$AF$50:$AF$93,0))+INDEX($AB$95:$AB$137,MATCH(AI24,$AF$95:$AF$137,0))+INDEX($AB$139:$AB$183,MATCH(AI24,$AF$139:$AF$183,0))+INDEX($AB$185:$AB$249,MATCH(AI24,$AF$185:$AF$249,0)))/SUM(Settings!$F$3:$F$7)</f>
        <v>241.73459715639811</v>
      </c>
    </row>
    <row r="25" spans="1:36" ht="15" thickBot="1" x14ac:dyDescent="0.4">
      <c r="A25" s="66"/>
      <c r="B25" s="2" t="s">
        <v>163</v>
      </c>
      <c r="C25" s="2" t="s">
        <v>10</v>
      </c>
      <c r="D25" s="67" t="s">
        <v>151</v>
      </c>
      <c r="E25" s="67">
        <v>22</v>
      </c>
      <c r="F25" s="67">
        <v>12</v>
      </c>
      <c r="G25" s="67">
        <v>12</v>
      </c>
      <c r="H25" s="67">
        <v>230</v>
      </c>
      <c r="I25" s="67">
        <v>370</v>
      </c>
      <c r="J25" s="67">
        <v>2818</v>
      </c>
      <c r="K25" s="67">
        <v>19</v>
      </c>
      <c r="L25" s="67">
        <v>10</v>
      </c>
      <c r="M25" s="67">
        <v>34</v>
      </c>
      <c r="N25" s="67">
        <v>252</v>
      </c>
      <c r="O25" s="67">
        <v>7.41</v>
      </c>
      <c r="P25" s="67">
        <v>2</v>
      </c>
      <c r="Q25" s="67">
        <v>1</v>
      </c>
      <c r="R25" s="67">
        <v>1</v>
      </c>
      <c r="S25" s="67">
        <v>41</v>
      </c>
      <c r="T25" s="67">
        <v>41</v>
      </c>
      <c r="U25" s="67">
        <v>1</v>
      </c>
      <c r="V25" s="67">
        <v>10</v>
      </c>
      <c r="W25" s="67">
        <v>6</v>
      </c>
      <c r="X25" s="67">
        <v>3</v>
      </c>
      <c r="Y25" s="67"/>
      <c r="Z25" s="67">
        <v>3</v>
      </c>
      <c r="AA25" s="67">
        <f>IF(F25&lt;Settings!$H$3,"",ROUND((J25*Settings!$C$3+K25*Settings!$C$4+N25*Settings!$C$5+P25*Settings!$C$6+R25*Settings!$C$7+S25*Settings!$C$8+U25*Settings!$C$9+L25*Settings!$C$10+V25*Settings!$C$11*0.5)/F25*16,0))</f>
        <v>276</v>
      </c>
      <c r="AB25" s="70">
        <f>IF(F25&lt;Settings!$H$3,"",AA25*Settings!$F$7)</f>
        <v>276</v>
      </c>
      <c r="AC25" s="67"/>
      <c r="AD25" s="67"/>
      <c r="AE25" s="67"/>
      <c r="AF25" s="67">
        <f>IF(F25&lt;Settings!$H$3,"",RANK(AA25,$AA$4:$AA$48,0)+COUNTIF($AA$4:AA25,AA25)-1)</f>
        <v>16</v>
      </c>
      <c r="AG25" s="68"/>
      <c r="AI25" s="62">
        <f t="shared" si="0"/>
        <v>22</v>
      </c>
      <c r="AJ25" s="71">
        <f>(INDEX($AB$4:$AB$48,MATCH(AI25,$AF$4:$AF$48,0))+INDEX($AB$50:$AB$93,MATCH(AI25,$AF$50:$AF$93,0))+INDEX($AB$95:$AB$137,MATCH(AI25,$AF$95:$AF$137,0))+INDEX($AB$139:$AB$183,MATCH(AI25,$AF$139:$AF$183,0))+INDEX($AB$185:$AB$249,MATCH(AI25,$AF$185:$AF$249,0)))/SUM(Settings!$F$3:$F$7)</f>
        <v>236.24170616113744</v>
      </c>
    </row>
    <row r="26" spans="1:36" ht="15" thickBot="1" x14ac:dyDescent="0.4">
      <c r="A26" s="66"/>
      <c r="B26" s="2" t="s">
        <v>642</v>
      </c>
      <c r="C26" s="2" t="s">
        <v>28</v>
      </c>
      <c r="D26" s="67" t="s">
        <v>151</v>
      </c>
      <c r="E26" s="67">
        <v>23</v>
      </c>
      <c r="F26" s="67">
        <v>16</v>
      </c>
      <c r="G26" s="67">
        <v>16</v>
      </c>
      <c r="H26" s="67">
        <v>292</v>
      </c>
      <c r="I26" s="67">
        <v>447</v>
      </c>
      <c r="J26" s="67">
        <v>3231</v>
      </c>
      <c r="K26" s="67">
        <v>14</v>
      </c>
      <c r="L26" s="67">
        <v>9</v>
      </c>
      <c r="M26" s="67">
        <v>44</v>
      </c>
      <c r="N26" s="67">
        <v>192</v>
      </c>
      <c r="O26" s="67">
        <v>4.3600000000000003</v>
      </c>
      <c r="P26" s="67">
        <v>3</v>
      </c>
      <c r="Q26" s="67">
        <v>0</v>
      </c>
      <c r="R26" s="67">
        <v>0</v>
      </c>
      <c r="S26" s="67">
        <v>0</v>
      </c>
      <c r="T26" s="67"/>
      <c r="U26" s="67">
        <v>0</v>
      </c>
      <c r="V26" s="67">
        <v>8</v>
      </c>
      <c r="W26" s="67">
        <v>3</v>
      </c>
      <c r="X26" s="67">
        <v>3</v>
      </c>
      <c r="Y26" s="67">
        <v>1</v>
      </c>
      <c r="Z26" s="67"/>
      <c r="AA26" s="67">
        <f>IF(F26&lt;Settings!$H$3,"",ROUND((J26*Settings!$C$3+K26*Settings!$C$4+N26*Settings!$C$5+P26*Settings!$C$6+R26*Settings!$C$7+S26*Settings!$C$8+U26*Settings!$C$9+L26*Settings!$C$10+V26*Settings!$C$11*0.5)/F26*16,0))</f>
        <v>196</v>
      </c>
      <c r="AB26" s="70">
        <f>IF(F26&lt;Settings!$H$3,"",AA26*Settings!$F$7)</f>
        <v>196</v>
      </c>
      <c r="AC26" s="67"/>
      <c r="AD26" s="67"/>
      <c r="AE26" s="67"/>
      <c r="AF26" s="67">
        <f>IF(F26&lt;Settings!$H$3,"",RANK(AA26,$AA$4:$AA$48,0)+COUNTIF($AA$4:AA26,AA26)-1)</f>
        <v>29</v>
      </c>
      <c r="AG26" s="68"/>
      <c r="AI26" s="62">
        <f t="shared" si="0"/>
        <v>23</v>
      </c>
      <c r="AJ26" s="71">
        <f>(INDEX($AB$4:$AB$48,MATCH(AI26,$AF$4:$AF$48,0))+INDEX($AB$50:$AB$93,MATCH(AI26,$AF$50:$AF$93,0))+INDEX($AB$95:$AB$137,MATCH(AI26,$AF$95:$AF$137,0))+INDEX($AB$139:$AB$183,MATCH(AI26,$AF$139:$AF$183,0))+INDEX($AB$185:$AB$249,MATCH(AI26,$AF$185:$AF$249,0)))/SUM(Settings!$F$3:$F$7)</f>
        <v>234.24170616113744</v>
      </c>
    </row>
    <row r="27" spans="1:36" ht="15" thickBot="1" x14ac:dyDescent="0.4">
      <c r="A27" s="66"/>
      <c r="B27" s="2" t="s">
        <v>211</v>
      </c>
      <c r="C27" s="2" t="s">
        <v>20</v>
      </c>
      <c r="D27" s="67" t="s">
        <v>151</v>
      </c>
      <c r="E27" s="67">
        <v>28</v>
      </c>
      <c r="F27" s="67">
        <v>14</v>
      </c>
      <c r="G27" s="67">
        <v>14</v>
      </c>
      <c r="H27" s="67">
        <v>346</v>
      </c>
      <c r="I27" s="67">
        <v>532</v>
      </c>
      <c r="J27" s="67">
        <v>3725</v>
      </c>
      <c r="K27" s="67">
        <v>19</v>
      </c>
      <c r="L27" s="67">
        <v>14</v>
      </c>
      <c r="M27" s="67">
        <v>26</v>
      </c>
      <c r="N27" s="67">
        <v>39</v>
      </c>
      <c r="O27" s="67">
        <v>1.5</v>
      </c>
      <c r="P27" s="67">
        <v>0</v>
      </c>
      <c r="Q27" s="67">
        <v>0</v>
      </c>
      <c r="R27" s="67">
        <v>0</v>
      </c>
      <c r="S27" s="67">
        <v>0</v>
      </c>
      <c r="T27" s="67"/>
      <c r="U27" s="67">
        <v>0</v>
      </c>
      <c r="V27" s="67">
        <v>10</v>
      </c>
      <c r="W27" s="67">
        <v>3</v>
      </c>
      <c r="X27" s="67">
        <v>0</v>
      </c>
      <c r="Y27" s="67"/>
      <c r="Z27" s="67"/>
      <c r="AA27" s="67">
        <f>IF(F27&lt;Settings!$H$3,"",ROUND((J27*Settings!$C$3+K27*Settings!$C$4+N27*Settings!$C$5+P27*Settings!$C$6+R27*Settings!$C$7+S27*Settings!$C$8+U27*Settings!$C$9+L27*Settings!$C$10+V27*Settings!$C$11*0.5)/F27*16,0))</f>
        <v>218</v>
      </c>
      <c r="AB27" s="70">
        <f>IF(F27&lt;Settings!$H$3,"",AA27*Settings!$F$7)</f>
        <v>218</v>
      </c>
      <c r="AC27" s="67"/>
      <c r="AD27" s="67"/>
      <c r="AE27" s="67"/>
      <c r="AF27" s="67">
        <f>IF(F27&lt;Settings!$H$3,"",RANK(AA27,$AA$4:$AA$48,0)+COUNTIF($AA$4:AA27,AA27)-1)</f>
        <v>28</v>
      </c>
      <c r="AG27" s="68"/>
      <c r="AI27" s="62">
        <f t="shared" si="0"/>
        <v>24</v>
      </c>
      <c r="AJ27" s="71">
        <f>(INDEX($AB$4:$AB$48,MATCH(AI27,$AF$4:$AF$48,0))+INDEX($AB$50:$AB$93,MATCH(AI27,$AF$50:$AF$93,0))+INDEX($AB$95:$AB$137,MATCH(AI27,$AF$95:$AF$137,0))+INDEX($AB$139:$AB$183,MATCH(AI27,$AF$139:$AF$183,0))+INDEX($AB$185:$AB$249,MATCH(AI27,$AF$185:$AF$249,0)))/SUM(Settings!$F$3:$F$7)</f>
        <v>226.45971563981044</v>
      </c>
    </row>
    <row r="28" spans="1:36" ht="15" thickBot="1" x14ac:dyDescent="0.4">
      <c r="A28" s="66"/>
      <c r="B28" s="2" t="s">
        <v>643</v>
      </c>
      <c r="C28" s="2" t="s">
        <v>97</v>
      </c>
      <c r="D28" s="67" t="s">
        <v>151</v>
      </c>
      <c r="E28" s="67">
        <v>30</v>
      </c>
      <c r="F28" s="67">
        <v>11</v>
      </c>
      <c r="G28" s="67">
        <v>9</v>
      </c>
      <c r="H28" s="67">
        <v>224</v>
      </c>
      <c r="I28" s="67">
        <v>369</v>
      </c>
      <c r="J28" s="67">
        <v>2606</v>
      </c>
      <c r="K28" s="67">
        <v>19</v>
      </c>
      <c r="L28" s="67">
        <v>7</v>
      </c>
      <c r="M28" s="67">
        <v>15</v>
      </c>
      <c r="N28" s="67">
        <v>44</v>
      </c>
      <c r="O28" s="67">
        <v>2.93</v>
      </c>
      <c r="P28" s="67">
        <v>0</v>
      </c>
      <c r="Q28" s="67">
        <v>0</v>
      </c>
      <c r="R28" s="67">
        <v>0</v>
      </c>
      <c r="S28" s="67">
        <v>0</v>
      </c>
      <c r="T28" s="67"/>
      <c r="U28" s="67">
        <v>0</v>
      </c>
      <c r="V28" s="67">
        <v>6</v>
      </c>
      <c r="W28" s="67">
        <v>2</v>
      </c>
      <c r="X28" s="67">
        <v>0</v>
      </c>
      <c r="Y28" s="67"/>
      <c r="Z28" s="67"/>
      <c r="AA28" s="67">
        <f>IF(F28&lt;Settings!$H$3,"",ROUND((J28*Settings!$C$3+K28*Settings!$C$4+N28*Settings!$C$5+P28*Settings!$C$6+R28*Settings!$C$7+S28*Settings!$C$8+U28*Settings!$C$9+L28*Settings!$C$10+V28*Settings!$C$11*0.5)/F28*16,0))</f>
        <v>239</v>
      </c>
      <c r="AB28" s="70">
        <f>IF(F28&lt;Settings!$H$3,"",AA28*Settings!$F$7)</f>
        <v>239</v>
      </c>
      <c r="AC28" s="67"/>
      <c r="AD28" s="67"/>
      <c r="AE28" s="67"/>
      <c r="AF28" s="67">
        <f>IF(F28&lt;Settings!$H$3,"",RANK(AA28,$AA$4:$AA$48,0)+COUNTIF($AA$4:AA28,AA28)-1)</f>
        <v>25</v>
      </c>
      <c r="AG28" s="68"/>
      <c r="AI28" s="62">
        <f t="shared" si="0"/>
        <v>25</v>
      </c>
      <c r="AJ28" s="71">
        <f>(INDEX($AB$4:$AB$48,MATCH(AI28,$AF$4:$AF$48,0))+INDEX($AB$50:$AB$93,MATCH(AI28,$AF$50:$AF$93,0))+INDEX($AB$95:$AB$137,MATCH(AI28,$AF$95:$AF$137,0))+INDEX($AB$139:$AB$183,MATCH(AI28,$AF$139:$AF$183,0))+INDEX($AB$185:$AB$249,MATCH(AI28,$AF$185:$AF$249,0)))/SUM(Settings!$F$3:$F$7)</f>
        <v>219.3649289099526</v>
      </c>
    </row>
    <row r="29" spans="1:36" ht="15" thickBot="1" x14ac:dyDescent="0.4">
      <c r="A29" s="66"/>
      <c r="B29" s="2" t="s">
        <v>209</v>
      </c>
      <c r="C29" s="2" t="s">
        <v>45</v>
      </c>
      <c r="D29" s="67" t="s">
        <v>151</v>
      </c>
      <c r="E29" s="67">
        <v>30</v>
      </c>
      <c r="F29" s="67">
        <v>10</v>
      </c>
      <c r="G29" s="67">
        <v>10</v>
      </c>
      <c r="H29" s="67">
        <v>266</v>
      </c>
      <c r="I29" s="67">
        <v>413</v>
      </c>
      <c r="J29" s="67">
        <v>2791</v>
      </c>
      <c r="K29" s="67">
        <v>14</v>
      </c>
      <c r="L29" s="67">
        <v>12</v>
      </c>
      <c r="M29" s="67">
        <v>13</v>
      </c>
      <c r="N29" s="67">
        <v>23</v>
      </c>
      <c r="O29" s="67">
        <v>1.77</v>
      </c>
      <c r="P29" s="67">
        <v>3</v>
      </c>
      <c r="Q29" s="67">
        <v>0</v>
      </c>
      <c r="R29" s="67">
        <v>0</v>
      </c>
      <c r="S29" s="67">
        <v>0</v>
      </c>
      <c r="T29" s="67"/>
      <c r="U29" s="67">
        <v>0</v>
      </c>
      <c r="V29" s="67">
        <v>5</v>
      </c>
      <c r="W29" s="67">
        <v>2</v>
      </c>
      <c r="X29" s="67">
        <v>3</v>
      </c>
      <c r="Y29" s="67"/>
      <c r="Z29" s="67">
        <v>1</v>
      </c>
      <c r="AA29" s="67">
        <f>IF(F29&lt;Settings!$H$3,"",ROUND((J29*Settings!$C$3+K29*Settings!$C$4+N29*Settings!$C$5+P29*Settings!$C$6+R29*Settings!$C$7+S29*Settings!$C$8+U29*Settings!$C$9+L29*Settings!$C$10+V29*Settings!$C$11*0.5)/F29*16,0))</f>
        <v>254</v>
      </c>
      <c r="AB29" s="70">
        <f>IF(F29&lt;Settings!$H$3,"",AA29*Settings!$F$7)</f>
        <v>254</v>
      </c>
      <c r="AC29" s="67"/>
      <c r="AD29" s="67"/>
      <c r="AE29" s="67"/>
      <c r="AF29" s="67">
        <f>IF(F29&lt;Settings!$H$3,"",RANK(AA29,$AA$4:$AA$48,0)+COUNTIF($AA$4:AA29,AA29)-1)</f>
        <v>22</v>
      </c>
      <c r="AG29" s="68"/>
      <c r="AI29" s="62">
        <f t="shared" si="0"/>
        <v>26</v>
      </c>
      <c r="AJ29" s="71">
        <f>(INDEX($AB$4:$AB$48,MATCH(AI29,$AF$4:$AF$48,0))+INDEX($AB$50:$AB$93,MATCH(AI29,$AF$50:$AF$93,0))+INDEX($AB$95:$AB$137,MATCH(AI29,$AF$95:$AF$137,0))+INDEX($AB$139:$AB$183,MATCH(AI29,$AF$139:$AF$183,0))+INDEX($AB$185:$AB$249,MATCH(AI29,$AF$185:$AF$249,0)))/SUM(Settings!$F$3:$F$7)</f>
        <v>213.6350710900474</v>
      </c>
    </row>
    <row r="30" spans="1:36" ht="15" thickBot="1" x14ac:dyDescent="0.4">
      <c r="A30" s="66"/>
      <c r="B30" s="2" t="s">
        <v>644</v>
      </c>
      <c r="C30" s="2" t="s">
        <v>4</v>
      </c>
      <c r="D30" s="67" t="s">
        <v>151</v>
      </c>
      <c r="E30" s="67">
        <v>36</v>
      </c>
      <c r="F30" s="67">
        <v>8</v>
      </c>
      <c r="G30" s="67">
        <v>8</v>
      </c>
      <c r="H30" s="67">
        <v>186</v>
      </c>
      <c r="I30" s="67">
        <v>292</v>
      </c>
      <c r="J30" s="67">
        <v>2109</v>
      </c>
      <c r="K30" s="67">
        <v>12</v>
      </c>
      <c r="L30" s="67">
        <v>4</v>
      </c>
      <c r="M30" s="67">
        <v>20</v>
      </c>
      <c r="N30" s="67">
        <v>98</v>
      </c>
      <c r="O30" s="67">
        <v>4.9000000000000004</v>
      </c>
      <c r="P30" s="67">
        <v>1</v>
      </c>
      <c r="Q30" s="67">
        <v>0</v>
      </c>
      <c r="R30" s="67">
        <v>0</v>
      </c>
      <c r="S30" s="67">
        <v>0</v>
      </c>
      <c r="T30" s="67"/>
      <c r="U30" s="67">
        <v>0</v>
      </c>
      <c r="V30" s="67">
        <v>9</v>
      </c>
      <c r="W30" s="67">
        <v>6</v>
      </c>
      <c r="X30" s="67">
        <v>1</v>
      </c>
      <c r="Y30" s="67"/>
      <c r="Z30" s="67">
        <v>2</v>
      </c>
      <c r="AA30" s="67">
        <f>IF(F30&lt;Settings!$H$3,"",ROUND((J30*Settings!$C$3+K30*Settings!$C$4+N30*Settings!$C$5+P30*Settings!$C$6+R30*Settings!$C$7+S30*Settings!$C$8+U30*Settings!$C$9+L30*Settings!$C$10+V30*Settings!$C$11*0.5)/F30*16,0))</f>
        <v>262</v>
      </c>
      <c r="AB30" s="70">
        <f>IF(F30&lt;Settings!$H$3,"",AA30*Settings!$F$7)</f>
        <v>262</v>
      </c>
      <c r="AC30" s="67"/>
      <c r="AD30" s="67"/>
      <c r="AE30" s="67"/>
      <c r="AF30" s="67">
        <f>IF(F30&lt;Settings!$H$3,"",RANK(AA30,$AA$4:$AA$48,0)+COUNTIF($AA$4:AA30,AA30)-1)</f>
        <v>20</v>
      </c>
      <c r="AG30" s="68"/>
      <c r="AI30" s="62">
        <f t="shared" si="0"/>
        <v>27</v>
      </c>
      <c r="AJ30" s="71">
        <f>(INDEX($AB$4:$AB$48,MATCH(AI30,$AF$4:$AF$48,0))+INDEX($AB$50:$AB$93,MATCH(AI30,$AF$50:$AF$93,0))+INDEX($AB$95:$AB$137,MATCH(AI30,$AF$95:$AF$137,0))+INDEX($AB$139:$AB$183,MATCH(AI30,$AF$139:$AF$183,0))+INDEX($AB$185:$AB$249,MATCH(AI30,$AF$185:$AF$249,0)))/SUM(Settings!$F$3:$F$7)</f>
        <v>209.8388625592417</v>
      </c>
    </row>
    <row r="31" spans="1:36" ht="15" thickBot="1" x14ac:dyDescent="0.4">
      <c r="A31" s="66"/>
      <c r="B31" s="2" t="s">
        <v>645</v>
      </c>
      <c r="C31" s="2" t="s">
        <v>94</v>
      </c>
      <c r="D31" s="67" t="s">
        <v>151</v>
      </c>
      <c r="E31" s="67">
        <v>26</v>
      </c>
      <c r="F31" s="67">
        <v>7</v>
      </c>
      <c r="G31" s="67">
        <v>7</v>
      </c>
      <c r="H31" s="67">
        <v>162</v>
      </c>
      <c r="I31" s="67">
        <v>293</v>
      </c>
      <c r="J31" s="67">
        <v>1881</v>
      </c>
      <c r="K31" s="67">
        <v>15</v>
      </c>
      <c r="L31" s="67">
        <v>12</v>
      </c>
      <c r="M31" s="67">
        <v>33</v>
      </c>
      <c r="N31" s="67">
        <v>196</v>
      </c>
      <c r="O31" s="67">
        <v>5.94</v>
      </c>
      <c r="P31" s="67">
        <v>0</v>
      </c>
      <c r="Q31" s="67">
        <v>0</v>
      </c>
      <c r="R31" s="67">
        <v>0</v>
      </c>
      <c r="S31" s="67">
        <v>0</v>
      </c>
      <c r="T31" s="67"/>
      <c r="U31" s="67">
        <v>0</v>
      </c>
      <c r="V31" s="67">
        <v>3</v>
      </c>
      <c r="W31" s="67">
        <v>1</v>
      </c>
      <c r="X31" s="67">
        <v>0</v>
      </c>
      <c r="Y31" s="67"/>
      <c r="Z31" s="67">
        <v>1</v>
      </c>
      <c r="AA31" s="67" t="str">
        <f>IF(F31&lt;Settings!$H$3,"",ROUND((J31*Settings!$C$3+K31*Settings!$C$4+N31*Settings!$C$5+P31*Settings!$C$6+R31*Settings!$C$7+S31*Settings!$C$8+U31*Settings!$C$9+L31*Settings!$C$10+V31*Settings!$C$11*0.5)/F31*16,0))</f>
        <v/>
      </c>
      <c r="AB31" s="70" t="str">
        <f>IF(F31&lt;Settings!$H$3,"",AA31*Settings!$F$7)</f>
        <v/>
      </c>
      <c r="AC31" s="67"/>
      <c r="AD31" s="67"/>
      <c r="AE31" s="67"/>
      <c r="AF31" s="67" t="str">
        <f>IF(F31&lt;Settings!$H$3,"",RANK(AA31,$AA$4:$AA$48,0)+COUNTIF($AA$4:AA31,AA31)-1)</f>
        <v/>
      </c>
      <c r="AG31" s="68"/>
      <c r="AI31" s="62">
        <f t="shared" si="0"/>
        <v>28</v>
      </c>
      <c r="AJ31" s="71">
        <f>(INDEX($AB$4:$AB$48,MATCH(AI31,$AF$4:$AF$48,0))+INDEX($AB$50:$AB$93,MATCH(AI31,$AF$50:$AF$93,0))+INDEX($AB$95:$AB$137,MATCH(AI31,$AF$95:$AF$137,0))+INDEX($AB$139:$AB$183,MATCH(AI31,$AF$139:$AF$183,0))+INDEX($AB$185:$AB$249,MATCH(AI31,$AF$185:$AF$249,0)))/SUM(Settings!$F$3:$F$7)</f>
        <v>204.93364928909952</v>
      </c>
    </row>
    <row r="32" spans="1:36" ht="15" thickBot="1" x14ac:dyDescent="0.4">
      <c r="A32" s="66"/>
      <c r="B32" s="2" t="s">
        <v>646</v>
      </c>
      <c r="C32" s="2" t="s">
        <v>103</v>
      </c>
      <c r="D32" s="67" t="s">
        <v>151</v>
      </c>
      <c r="E32" s="67">
        <v>26</v>
      </c>
      <c r="F32" s="67">
        <v>8</v>
      </c>
      <c r="G32" s="67">
        <v>8</v>
      </c>
      <c r="H32" s="67">
        <v>178</v>
      </c>
      <c r="I32" s="67">
        <v>282</v>
      </c>
      <c r="J32" s="67">
        <v>2031</v>
      </c>
      <c r="K32" s="67">
        <v>10</v>
      </c>
      <c r="L32" s="67">
        <v>7</v>
      </c>
      <c r="M32" s="67">
        <v>32</v>
      </c>
      <c r="N32" s="67">
        <v>185</v>
      </c>
      <c r="O32" s="67">
        <v>5.78</v>
      </c>
      <c r="P32" s="67">
        <v>1</v>
      </c>
      <c r="Q32" s="67">
        <v>0</v>
      </c>
      <c r="R32" s="67">
        <v>0</v>
      </c>
      <c r="S32" s="67">
        <v>0</v>
      </c>
      <c r="T32" s="67"/>
      <c r="U32" s="67">
        <v>0</v>
      </c>
      <c r="V32" s="67">
        <v>4</v>
      </c>
      <c r="W32" s="67">
        <v>1</v>
      </c>
      <c r="X32" s="67">
        <v>1</v>
      </c>
      <c r="Y32" s="67"/>
      <c r="Z32" s="67"/>
      <c r="AA32" s="67">
        <f>IF(F32&lt;Settings!$H$3,"",ROUND((J32*Settings!$C$3+K32*Settings!$C$4+N32*Settings!$C$5+P32*Settings!$C$6+R32*Settings!$C$7+S32*Settings!$C$8+U32*Settings!$C$9+L32*Settings!$C$10+V32*Settings!$C$11*0.5)/F32*16,0))</f>
        <v>255</v>
      </c>
      <c r="AB32" s="70">
        <f>IF(F32&lt;Settings!$H$3,"",AA32*Settings!$F$7)</f>
        <v>255</v>
      </c>
      <c r="AC32" s="67"/>
      <c r="AD32" s="67"/>
      <c r="AE32" s="67"/>
      <c r="AF32" s="67">
        <f>IF(F32&lt;Settings!$H$3,"",RANK(AA32,$AA$4:$AA$48,0)+COUNTIF($AA$4:AA32,AA32)-1)</f>
        <v>21</v>
      </c>
      <c r="AG32" s="68"/>
      <c r="AI32" s="62">
        <f t="shared" si="0"/>
        <v>29</v>
      </c>
      <c r="AJ32" s="71">
        <f>(INDEX($AB$4:$AB$48,MATCH(AI32,$AF$4:$AF$48,0))+INDEX($AB$50:$AB$93,MATCH(AI32,$AF$50:$AF$93,0))+INDEX($AB$95:$AB$137,MATCH(AI32,$AF$95:$AF$137,0))+INDEX($AB$139:$AB$183,MATCH(AI32,$AF$139:$AF$183,0))+INDEX($AB$185:$AB$249,MATCH(AI32,$AF$185:$AF$249,0)))/SUM(Settings!$F$3:$F$7)</f>
        <v>199.739336492891</v>
      </c>
    </row>
    <row r="33" spans="1:36" ht="15" thickBot="1" x14ac:dyDescent="0.4">
      <c r="A33" s="66"/>
      <c r="B33" s="2" t="s">
        <v>332</v>
      </c>
      <c r="C33" s="2" t="s">
        <v>41</v>
      </c>
      <c r="D33" s="67" t="s">
        <v>151</v>
      </c>
      <c r="E33" s="67">
        <v>25</v>
      </c>
      <c r="F33" s="67">
        <v>8</v>
      </c>
      <c r="G33" s="67">
        <v>7</v>
      </c>
      <c r="H33" s="67">
        <v>170</v>
      </c>
      <c r="I33" s="67">
        <v>275</v>
      </c>
      <c r="J33" s="67">
        <v>1967</v>
      </c>
      <c r="K33" s="67">
        <v>10</v>
      </c>
      <c r="L33" s="67">
        <v>6</v>
      </c>
      <c r="M33" s="67">
        <v>21</v>
      </c>
      <c r="N33" s="67">
        <v>61</v>
      </c>
      <c r="O33" s="67">
        <v>2.9</v>
      </c>
      <c r="P33" s="67">
        <v>1</v>
      </c>
      <c r="Q33" s="67">
        <v>0</v>
      </c>
      <c r="R33" s="67">
        <v>0</v>
      </c>
      <c r="S33" s="67">
        <v>0</v>
      </c>
      <c r="T33" s="67"/>
      <c r="U33" s="67">
        <v>0</v>
      </c>
      <c r="V33" s="67">
        <v>4</v>
      </c>
      <c r="W33" s="67">
        <v>1</v>
      </c>
      <c r="X33" s="67">
        <v>1</v>
      </c>
      <c r="Y33" s="67"/>
      <c r="Z33" s="67"/>
      <c r="AA33" s="67">
        <f>IF(F33&lt;Settings!$H$3,"",ROUND((J33*Settings!$C$3+K33*Settings!$C$4+N33*Settings!$C$5+P33*Settings!$C$6+R33*Settings!$C$7+S33*Settings!$C$8+U33*Settings!$C$9+L33*Settings!$C$10+V33*Settings!$C$11*0.5)/F33*16,0))</f>
        <v>230</v>
      </c>
      <c r="AB33" s="70">
        <f>IF(F33&lt;Settings!$H$3,"",AA33*Settings!$F$7)</f>
        <v>230</v>
      </c>
      <c r="AC33" s="67"/>
      <c r="AD33" s="67"/>
      <c r="AE33" s="67"/>
      <c r="AF33" s="67">
        <f>IF(F33&lt;Settings!$H$3,"",RANK(AA33,$AA$4:$AA$48,0)+COUNTIF($AA$4:AA33,AA33)-1)</f>
        <v>27</v>
      </c>
      <c r="AG33" s="68"/>
      <c r="AI33" s="59">
        <f t="shared" si="0"/>
        <v>30</v>
      </c>
      <c r="AJ33" s="71">
        <f>(INDEX($AB$4:$AB$48,MATCH(AI33,$AF$4:$AF$48,0))+INDEX($AB$50:$AB$93,MATCH(AI33,$AF$50:$AF$93,0))+INDEX($AB$95:$AB$137,MATCH(AI33,$AF$95:$AF$137,0))+INDEX($AB$139:$AB$183,MATCH(AI33,$AF$139:$AF$183,0))+INDEX($AB$185:$AB$249,MATCH(AI33,$AF$185:$AF$249,0)))/SUM(Settings!$F$3:$F$7)</f>
        <v>167.56398104265404</v>
      </c>
    </row>
    <row r="34" spans="1:36" ht="15" thickBot="1" x14ac:dyDescent="0.4">
      <c r="A34" s="66"/>
      <c r="B34" s="2" t="s">
        <v>647</v>
      </c>
      <c r="C34" s="2" t="s">
        <v>103</v>
      </c>
      <c r="D34" s="67" t="s">
        <v>151</v>
      </c>
      <c r="E34" s="67">
        <v>28</v>
      </c>
      <c r="F34" s="67">
        <v>9</v>
      </c>
      <c r="G34" s="67">
        <v>8</v>
      </c>
      <c r="H34" s="67">
        <v>144</v>
      </c>
      <c r="I34" s="67">
        <v>244</v>
      </c>
      <c r="J34" s="67">
        <v>1615</v>
      </c>
      <c r="K34" s="67">
        <v>6</v>
      </c>
      <c r="L34" s="67">
        <v>5</v>
      </c>
      <c r="M34" s="67">
        <v>45</v>
      </c>
      <c r="N34" s="67">
        <v>256</v>
      </c>
      <c r="O34" s="67">
        <v>5.69</v>
      </c>
      <c r="P34" s="67">
        <v>1</v>
      </c>
      <c r="Q34" s="67">
        <v>0</v>
      </c>
      <c r="R34" s="67">
        <v>0</v>
      </c>
      <c r="S34" s="67">
        <v>0</v>
      </c>
      <c r="T34" s="67"/>
      <c r="U34" s="67">
        <v>0</v>
      </c>
      <c r="V34" s="67">
        <v>5</v>
      </c>
      <c r="W34" s="67">
        <v>1</v>
      </c>
      <c r="X34" s="67">
        <v>1</v>
      </c>
      <c r="Y34" s="67"/>
      <c r="Z34" s="67">
        <v>1</v>
      </c>
      <c r="AA34" s="67">
        <f>IF(F34&lt;Settings!$H$3,"",ROUND((J34*Settings!$C$3+K34*Settings!$C$4+N34*Settings!$C$5+P34*Settings!$C$6+R34*Settings!$C$7+S34*Settings!$C$8+U34*Settings!$C$9+L34*Settings!$C$10+V34*Settings!$C$11*0.5)/F34*16,0))</f>
        <v>187</v>
      </c>
      <c r="AB34" s="70">
        <f>IF(F34&lt;Settings!$H$3,"",AA34*Settings!$F$7)</f>
        <v>187</v>
      </c>
      <c r="AC34" s="67"/>
      <c r="AD34" s="67"/>
      <c r="AE34" s="67"/>
      <c r="AF34" s="67">
        <f>IF(F34&lt;Settings!$H$3,"",RANK(AA34,$AA$4:$AA$48,0)+COUNTIF($AA$4:AA34,AA34)-1)</f>
        <v>30</v>
      </c>
      <c r="AG34" s="68"/>
      <c r="AI34" s="59">
        <f t="shared" si="0"/>
        <v>31</v>
      </c>
      <c r="AJ34" s="71">
        <f>(INDEX($AB$4:$AB$48,MATCH(AI34,$AF$4:$AF$48,0))+INDEX($AB$50:$AB$93,MATCH(AI34,$AF$50:$AF$93,0))+INDEX($AB$95:$AB$137,MATCH(AI34,$AF$95:$AF$137,0))+INDEX($AB$139:$AB$183,MATCH(AI34,$AF$139:$AF$183,0))+INDEX($AB$185:$AB$249,MATCH(AI34,$AF$185:$AF$249,0)))/SUM(Settings!$F$3:$F$7)</f>
        <v>160.71090047393366</v>
      </c>
    </row>
    <row r="35" spans="1:36" ht="15" thickBot="1" x14ac:dyDescent="0.4">
      <c r="A35" s="66"/>
      <c r="B35" s="2" t="s">
        <v>194</v>
      </c>
      <c r="C35" s="2" t="s">
        <v>361</v>
      </c>
      <c r="D35" s="67" t="s">
        <v>151</v>
      </c>
      <c r="E35" s="67">
        <v>26</v>
      </c>
      <c r="F35" s="67">
        <v>11</v>
      </c>
      <c r="G35" s="67">
        <v>11</v>
      </c>
      <c r="H35" s="67">
        <v>190</v>
      </c>
      <c r="I35" s="67">
        <v>337</v>
      </c>
      <c r="J35" s="67">
        <v>2052</v>
      </c>
      <c r="K35" s="67">
        <v>7</v>
      </c>
      <c r="L35" s="67">
        <v>10</v>
      </c>
      <c r="M35" s="67">
        <v>17</v>
      </c>
      <c r="N35" s="67">
        <v>20</v>
      </c>
      <c r="O35" s="67">
        <v>1.18</v>
      </c>
      <c r="P35" s="67">
        <v>1</v>
      </c>
      <c r="Q35" s="67">
        <v>0</v>
      </c>
      <c r="R35" s="67">
        <v>0</v>
      </c>
      <c r="S35" s="67">
        <v>0</v>
      </c>
      <c r="T35" s="67"/>
      <c r="U35" s="67">
        <v>0</v>
      </c>
      <c r="V35" s="67">
        <v>5</v>
      </c>
      <c r="W35" s="67">
        <v>2</v>
      </c>
      <c r="X35" s="67">
        <v>1</v>
      </c>
      <c r="Y35" s="67"/>
      <c r="Z35" s="67">
        <v>1</v>
      </c>
      <c r="AA35" s="67">
        <f>IF(F35&lt;Settings!$H$3,"",ROUND((J35*Settings!$C$3+K35*Settings!$C$4+N35*Settings!$C$5+P35*Settings!$C$6+R35*Settings!$C$7+S35*Settings!$C$8+U35*Settings!$C$9+L35*Settings!$C$10+V35*Settings!$C$11*0.5)/F35*16,0))</f>
        <v>135</v>
      </c>
      <c r="AB35" s="70">
        <f>IF(F35&lt;Settings!$H$3,"",AA35*Settings!$F$7)</f>
        <v>135</v>
      </c>
      <c r="AC35" s="67"/>
      <c r="AD35" s="67"/>
      <c r="AE35" s="67"/>
      <c r="AF35" s="67">
        <f>IF(F35&lt;Settings!$H$3,"",RANK(AA35,$AA$4:$AA$48,0)+COUNTIF($AA$4:AA35,AA35)-1)</f>
        <v>35</v>
      </c>
      <c r="AG35" s="68"/>
      <c r="AI35" s="59"/>
      <c r="AJ35" s="71"/>
    </row>
    <row r="36" spans="1:36" ht="15" thickBot="1" x14ac:dyDescent="0.4">
      <c r="A36" s="66"/>
      <c r="B36" s="2" t="s">
        <v>648</v>
      </c>
      <c r="C36" s="2" t="s">
        <v>41</v>
      </c>
      <c r="D36" s="67" t="s">
        <v>151</v>
      </c>
      <c r="E36" s="67">
        <v>39</v>
      </c>
      <c r="F36" s="67">
        <v>10</v>
      </c>
      <c r="G36" s="67">
        <v>9</v>
      </c>
      <c r="H36" s="67">
        <v>198</v>
      </c>
      <c r="I36" s="67">
        <v>331</v>
      </c>
      <c r="J36" s="67">
        <v>2249</v>
      </c>
      <c r="K36" s="67">
        <v>9</v>
      </c>
      <c r="L36" s="67">
        <v>17</v>
      </c>
      <c r="M36" s="67">
        <v>6</v>
      </c>
      <c r="N36" s="67">
        <v>-6</v>
      </c>
      <c r="O36" s="67">
        <v>-1</v>
      </c>
      <c r="P36" s="67">
        <v>0</v>
      </c>
      <c r="Q36" s="67">
        <v>0</v>
      </c>
      <c r="R36" s="67">
        <v>0</v>
      </c>
      <c r="S36" s="67">
        <v>0</v>
      </c>
      <c r="T36" s="67"/>
      <c r="U36" s="67">
        <v>0</v>
      </c>
      <c r="V36" s="67">
        <v>1</v>
      </c>
      <c r="W36" s="67">
        <v>0</v>
      </c>
      <c r="X36" s="67">
        <v>0</v>
      </c>
      <c r="Y36" s="67"/>
      <c r="Z36" s="67"/>
      <c r="AA36" s="67">
        <f>IF(F36&lt;Settings!$H$3,"",ROUND((J36*Settings!$C$3+K36*Settings!$C$4+N36*Settings!$C$5+P36*Settings!$C$6+R36*Settings!$C$7+S36*Settings!$C$8+U36*Settings!$C$9+L36*Settings!$C$10+V36*Settings!$C$11*0.5)/F36*16,0))</f>
        <v>145</v>
      </c>
      <c r="AB36" s="70">
        <f>IF(F36&lt;Settings!$H$3,"",AA36*Settings!$F$7)</f>
        <v>145</v>
      </c>
      <c r="AC36" s="67"/>
      <c r="AD36" s="67"/>
      <c r="AE36" s="67"/>
      <c r="AF36" s="67">
        <f>IF(F36&lt;Settings!$H$3,"",RANK(AA36,$AA$4:$AA$48,0)+COUNTIF($AA$4:AA36,AA36)-1)</f>
        <v>33</v>
      </c>
      <c r="AG36" s="68"/>
      <c r="AI36" s="59"/>
      <c r="AJ36" s="71"/>
    </row>
    <row r="37" spans="1:36" ht="15" thickBot="1" x14ac:dyDescent="0.4">
      <c r="A37" s="66"/>
      <c r="B37" s="2" t="s">
        <v>649</v>
      </c>
      <c r="C37" s="2" t="s">
        <v>4</v>
      </c>
      <c r="D37" s="67" t="s">
        <v>151</v>
      </c>
      <c r="E37" s="67">
        <v>23</v>
      </c>
      <c r="F37" s="67">
        <v>10</v>
      </c>
      <c r="G37" s="67">
        <v>6</v>
      </c>
      <c r="H37" s="67">
        <v>129</v>
      </c>
      <c r="I37" s="67">
        <v>223</v>
      </c>
      <c r="J37" s="67">
        <v>1500</v>
      </c>
      <c r="K37" s="67">
        <v>7</v>
      </c>
      <c r="L37" s="67">
        <v>5</v>
      </c>
      <c r="M37" s="67">
        <v>37</v>
      </c>
      <c r="N37" s="67">
        <v>230</v>
      </c>
      <c r="O37" s="67">
        <v>6.22</v>
      </c>
      <c r="P37" s="67">
        <v>0</v>
      </c>
      <c r="Q37" s="67">
        <v>0</v>
      </c>
      <c r="R37" s="67">
        <v>0</v>
      </c>
      <c r="S37" s="67">
        <v>0</v>
      </c>
      <c r="T37" s="67"/>
      <c r="U37" s="67">
        <v>0</v>
      </c>
      <c r="V37" s="67">
        <v>6</v>
      </c>
      <c r="W37" s="67">
        <v>3</v>
      </c>
      <c r="X37" s="67">
        <v>0</v>
      </c>
      <c r="Y37" s="67"/>
      <c r="Z37" s="67"/>
      <c r="AA37" s="67">
        <f>IF(F37&lt;Settings!$H$3,"",ROUND((J37*Settings!$C$3+K37*Settings!$C$4+N37*Settings!$C$5+P37*Settings!$C$6+R37*Settings!$C$7+S37*Settings!$C$8+U37*Settings!$C$9+L37*Settings!$C$10+V37*Settings!$C$11*0.5)/F37*16,0))</f>
        <v>152</v>
      </c>
      <c r="AB37" s="70">
        <f>IF(F37&lt;Settings!$H$3,"",AA37*Settings!$F$7)</f>
        <v>152</v>
      </c>
      <c r="AC37" s="67"/>
      <c r="AD37" s="67"/>
      <c r="AE37" s="67"/>
      <c r="AF37" s="67">
        <f>IF(F37&lt;Settings!$H$3,"",RANK(AA37,$AA$4:$AA$48,0)+COUNTIF($AA$4:AA37,AA37)-1)</f>
        <v>32</v>
      </c>
      <c r="AG37" s="68"/>
      <c r="AI37" s="59"/>
      <c r="AJ37" s="71"/>
    </row>
    <row r="38" spans="1:36" ht="15" thickBot="1" x14ac:dyDescent="0.4">
      <c r="A38" s="66"/>
      <c r="B38" s="2" t="s">
        <v>650</v>
      </c>
      <c r="C38" s="2" t="s">
        <v>94</v>
      </c>
      <c r="D38" s="67" t="s">
        <v>151</v>
      </c>
      <c r="E38" s="67">
        <v>40</v>
      </c>
      <c r="F38" s="67">
        <v>8</v>
      </c>
      <c r="G38" s="67">
        <v>8</v>
      </c>
      <c r="H38" s="67">
        <v>156</v>
      </c>
      <c r="I38" s="67">
        <v>256</v>
      </c>
      <c r="J38" s="67">
        <v>1690</v>
      </c>
      <c r="K38" s="67">
        <v>9</v>
      </c>
      <c r="L38" s="67">
        <v>5</v>
      </c>
      <c r="M38" s="67">
        <v>16</v>
      </c>
      <c r="N38" s="67">
        <v>15</v>
      </c>
      <c r="O38" s="67">
        <v>0.94</v>
      </c>
      <c r="P38" s="67">
        <v>0</v>
      </c>
      <c r="Q38" s="67">
        <v>0</v>
      </c>
      <c r="R38" s="67">
        <v>0</v>
      </c>
      <c r="S38" s="67">
        <v>0</v>
      </c>
      <c r="T38" s="67"/>
      <c r="U38" s="67">
        <v>0</v>
      </c>
      <c r="V38" s="67">
        <v>3</v>
      </c>
      <c r="W38" s="67">
        <v>2</v>
      </c>
      <c r="X38" s="67">
        <v>0</v>
      </c>
      <c r="Y38" s="67"/>
      <c r="Z38" s="67"/>
      <c r="AA38" s="67">
        <f>IF(F38&lt;Settings!$H$3,"",ROUND((J38*Settings!$C$3+K38*Settings!$C$4+N38*Settings!$C$5+P38*Settings!$C$6+R38*Settings!$C$7+S38*Settings!$C$8+U38*Settings!$C$9+L38*Settings!$C$10+V38*Settings!$C$11*0.5)/F38*16,0))</f>
        <v>184</v>
      </c>
      <c r="AB38" s="70">
        <f>IF(F38&lt;Settings!$H$3,"",AA38*Settings!$F$7)</f>
        <v>184</v>
      </c>
      <c r="AC38" s="67"/>
      <c r="AD38" s="67"/>
      <c r="AE38" s="67"/>
      <c r="AF38" s="67">
        <f>IF(F38&lt;Settings!$H$3,"",RANK(AA38,$AA$4:$AA$48,0)+COUNTIF($AA$4:AA38,AA38)-1)</f>
        <v>31</v>
      </c>
      <c r="AG38" s="68"/>
      <c r="AI38" s="59"/>
      <c r="AJ38" s="71"/>
    </row>
    <row r="39" spans="1:36" ht="15" thickBot="1" x14ac:dyDescent="0.4">
      <c r="A39" s="66"/>
      <c r="B39" s="2" t="s">
        <v>651</v>
      </c>
      <c r="C39" s="69" t="s">
        <v>179</v>
      </c>
      <c r="D39" s="67" t="s">
        <v>151</v>
      </c>
      <c r="E39" s="67">
        <v>27</v>
      </c>
      <c r="F39" s="67">
        <v>8</v>
      </c>
      <c r="G39" s="67">
        <v>6</v>
      </c>
      <c r="H39" s="67">
        <v>136</v>
      </c>
      <c r="I39" s="67">
        <v>244</v>
      </c>
      <c r="J39" s="67">
        <v>1336</v>
      </c>
      <c r="K39" s="67">
        <v>5</v>
      </c>
      <c r="L39" s="67">
        <v>6</v>
      </c>
      <c r="M39" s="67">
        <v>5</v>
      </c>
      <c r="N39" s="67">
        <v>15</v>
      </c>
      <c r="O39" s="67">
        <v>3</v>
      </c>
      <c r="P39" s="67">
        <v>1</v>
      </c>
      <c r="Q39" s="67">
        <v>0</v>
      </c>
      <c r="R39" s="67">
        <v>0</v>
      </c>
      <c r="S39" s="67">
        <v>0</v>
      </c>
      <c r="T39" s="67"/>
      <c r="U39" s="67">
        <v>0</v>
      </c>
      <c r="V39" s="67">
        <v>0</v>
      </c>
      <c r="W39" s="67">
        <v>0</v>
      </c>
      <c r="X39" s="67">
        <v>1</v>
      </c>
      <c r="Y39" s="67"/>
      <c r="Z39" s="67">
        <v>1</v>
      </c>
      <c r="AA39" s="67">
        <f>IF(F39&lt;Settings!$H$3,"",ROUND((J39*Settings!$C$3+K39*Settings!$C$4+N39*Settings!$C$5+P39*Settings!$C$6+R39*Settings!$C$7+S39*Settings!$C$8+U39*Settings!$C$9+L39*Settings!$C$10+V39*Settings!$C$11*0.5)/F39*16,0))</f>
        <v>138</v>
      </c>
      <c r="AB39" s="70">
        <f>IF(F39&lt;Settings!$H$3,"",AA39*Settings!$F$7)</f>
        <v>138</v>
      </c>
      <c r="AC39" s="67"/>
      <c r="AD39" s="67"/>
      <c r="AE39" s="67"/>
      <c r="AF39" s="67">
        <f>IF(F39&lt;Settings!$H$3,"",RANK(AA39,$AA$4:$AA$48,0)+COUNTIF($AA$4:AA39,AA39)-1)</f>
        <v>34</v>
      </c>
      <c r="AG39" s="68"/>
      <c r="AI39" s="59"/>
      <c r="AJ39" s="71"/>
    </row>
    <row r="40" spans="1:36" ht="15" thickBot="1" x14ac:dyDescent="0.4">
      <c r="A40" s="66"/>
      <c r="B40" s="2" t="s">
        <v>652</v>
      </c>
      <c r="C40" s="69" t="s">
        <v>179</v>
      </c>
      <c r="D40" s="67" t="s">
        <v>151</v>
      </c>
      <c r="E40" s="67">
        <v>33</v>
      </c>
      <c r="F40" s="67">
        <v>10</v>
      </c>
      <c r="G40" s="67">
        <v>8</v>
      </c>
      <c r="H40" s="67">
        <v>119</v>
      </c>
      <c r="I40" s="67">
        <v>204</v>
      </c>
      <c r="J40" s="67">
        <v>1276</v>
      </c>
      <c r="K40" s="67">
        <v>5</v>
      </c>
      <c r="L40" s="67">
        <v>7</v>
      </c>
      <c r="M40" s="67">
        <v>15</v>
      </c>
      <c r="N40" s="67">
        <v>78</v>
      </c>
      <c r="O40" s="67">
        <v>5.2</v>
      </c>
      <c r="P40" s="67">
        <v>0</v>
      </c>
      <c r="Q40" s="67">
        <v>0</v>
      </c>
      <c r="R40" s="67">
        <v>0</v>
      </c>
      <c r="S40" s="67">
        <v>0</v>
      </c>
      <c r="T40" s="67"/>
      <c r="U40" s="67">
        <v>0</v>
      </c>
      <c r="V40" s="67">
        <v>4</v>
      </c>
      <c r="W40" s="67">
        <v>0</v>
      </c>
      <c r="X40" s="67">
        <v>0</v>
      </c>
      <c r="Y40" s="67"/>
      <c r="Z40" s="67">
        <v>1</v>
      </c>
      <c r="AA40" s="67">
        <f>IF(F40&lt;Settings!$H$3,"",ROUND((J40*Settings!$C$3+K40*Settings!$C$4+N40*Settings!$C$5+P40*Settings!$C$6+R40*Settings!$C$7+S40*Settings!$C$8+U40*Settings!$C$9+L40*Settings!$C$10+V40*Settings!$C$11*0.5)/F40*16,0))</f>
        <v>97</v>
      </c>
      <c r="AB40" s="70">
        <f>IF(F40&lt;Settings!$H$3,"",AA40*Settings!$F$7)</f>
        <v>97</v>
      </c>
      <c r="AC40" s="67"/>
      <c r="AD40" s="67"/>
      <c r="AE40" s="67"/>
      <c r="AF40" s="67">
        <f>IF(F40&lt;Settings!$H$3,"",RANK(AA40,$AA$4:$AA$48,0)+COUNTIF($AA$4:AA40,AA40)-1)</f>
        <v>36</v>
      </c>
      <c r="AG40" s="68"/>
      <c r="AI40" s="59"/>
      <c r="AJ40" s="71"/>
    </row>
    <row r="41" spans="1:36" ht="15" thickBot="1" x14ac:dyDescent="0.4">
      <c r="A41" s="66"/>
      <c r="B41" s="2" t="s">
        <v>653</v>
      </c>
      <c r="C41" s="69" t="s">
        <v>179</v>
      </c>
      <c r="D41" s="67" t="s">
        <v>151</v>
      </c>
      <c r="E41" s="67">
        <v>32</v>
      </c>
      <c r="F41" s="67">
        <v>6</v>
      </c>
      <c r="G41" s="67">
        <v>4</v>
      </c>
      <c r="H41" s="67">
        <v>97</v>
      </c>
      <c r="I41" s="67">
        <v>140</v>
      </c>
      <c r="J41" s="67">
        <v>1043</v>
      </c>
      <c r="K41" s="67">
        <v>5</v>
      </c>
      <c r="L41" s="67">
        <v>2</v>
      </c>
      <c r="M41" s="67">
        <v>16</v>
      </c>
      <c r="N41" s="67">
        <v>47</v>
      </c>
      <c r="O41" s="67">
        <v>2.94</v>
      </c>
      <c r="P41" s="67">
        <v>1</v>
      </c>
      <c r="Q41" s="67">
        <v>0</v>
      </c>
      <c r="R41" s="67">
        <v>0</v>
      </c>
      <c r="S41" s="67">
        <v>0</v>
      </c>
      <c r="T41" s="67"/>
      <c r="U41" s="67">
        <v>0</v>
      </c>
      <c r="V41" s="67">
        <v>2</v>
      </c>
      <c r="W41" s="67">
        <v>1</v>
      </c>
      <c r="X41" s="67">
        <v>1</v>
      </c>
      <c r="Y41" s="67"/>
      <c r="Z41" s="67"/>
      <c r="AA41" s="67" t="str">
        <f>IF(F41&lt;Settings!$H$3,"",ROUND((J41*Settings!$C$3+K41*Settings!$C$4+N41*Settings!$C$5+P41*Settings!$C$6+R41*Settings!$C$7+S41*Settings!$C$8+U41*Settings!$C$9+L41*Settings!$C$10+V41*Settings!$C$11*0.5)/F41*16,0))</f>
        <v/>
      </c>
      <c r="AB41" s="70" t="str">
        <f>IF(F41&lt;Settings!$H$3,"",AA41*Settings!$F$7)</f>
        <v/>
      </c>
      <c r="AC41" s="67"/>
      <c r="AD41" s="67"/>
      <c r="AE41" s="67"/>
      <c r="AF41" s="67" t="str">
        <f>IF(F41&lt;Settings!$H$3,"",RANK(AA41,$AA$4:$AA$48,0)+COUNTIF($AA$4:AA41,AA41)-1)</f>
        <v/>
      </c>
      <c r="AG41" s="68"/>
      <c r="AI41" s="59"/>
      <c r="AJ41" s="71"/>
    </row>
    <row r="42" spans="1:36" ht="15" thickBot="1" x14ac:dyDescent="0.4">
      <c r="A42" s="66"/>
      <c r="B42" s="2" t="s">
        <v>335</v>
      </c>
      <c r="C42" s="2" t="s">
        <v>12</v>
      </c>
      <c r="D42" s="67" t="s">
        <v>151</v>
      </c>
      <c r="E42" s="67">
        <v>25</v>
      </c>
      <c r="F42" s="67">
        <v>7</v>
      </c>
      <c r="G42" s="67">
        <v>3</v>
      </c>
      <c r="H42" s="67">
        <v>79</v>
      </c>
      <c r="I42" s="67">
        <v>119</v>
      </c>
      <c r="J42" s="67">
        <v>854</v>
      </c>
      <c r="K42" s="67">
        <v>6</v>
      </c>
      <c r="L42" s="67">
        <v>2</v>
      </c>
      <c r="M42" s="67">
        <v>14</v>
      </c>
      <c r="N42" s="67">
        <v>31</v>
      </c>
      <c r="O42" s="67">
        <v>2.21</v>
      </c>
      <c r="P42" s="67">
        <v>0</v>
      </c>
      <c r="Q42" s="67">
        <v>0</v>
      </c>
      <c r="R42" s="67">
        <v>0</v>
      </c>
      <c r="S42" s="67">
        <v>0</v>
      </c>
      <c r="T42" s="67"/>
      <c r="U42" s="67">
        <v>0</v>
      </c>
      <c r="V42" s="67">
        <v>1</v>
      </c>
      <c r="W42" s="67">
        <v>1</v>
      </c>
      <c r="X42" s="67">
        <v>0</v>
      </c>
      <c r="Y42" s="67"/>
      <c r="Z42" s="67"/>
      <c r="AA42" s="67" t="str">
        <f>IF(F42&lt;Settings!$H$3,"",ROUND((J42*Settings!$C$3+K42*Settings!$C$4+N42*Settings!$C$5+P42*Settings!$C$6+R42*Settings!$C$7+S42*Settings!$C$8+U42*Settings!$C$9+L42*Settings!$C$10+V42*Settings!$C$11*0.5)/F42*16,0))</f>
        <v/>
      </c>
      <c r="AB42" s="70" t="str">
        <f>IF(F42&lt;Settings!$H$3,"",AA42*Settings!$F$7)</f>
        <v/>
      </c>
      <c r="AC42" s="67"/>
      <c r="AD42" s="67"/>
      <c r="AE42" s="67"/>
      <c r="AF42" s="67" t="str">
        <f>IF(F42&lt;Settings!$H$3,"",RANK(AA42,$AA$4:$AA$48,0)+COUNTIF($AA$4:AA42,AA42)-1)</f>
        <v/>
      </c>
      <c r="AG42" s="68"/>
      <c r="AI42" s="59"/>
      <c r="AJ42" s="71"/>
    </row>
    <row r="43" spans="1:36" s="20" customFormat="1" ht="15" thickBot="1" x14ac:dyDescent="0.4">
      <c r="A43" s="26"/>
      <c r="B43" s="13" t="s">
        <v>155</v>
      </c>
      <c r="C43" s="13" t="s">
        <v>361</v>
      </c>
      <c r="D43" s="27" t="s">
        <v>151</v>
      </c>
      <c r="E43" s="27">
        <v>27</v>
      </c>
      <c r="F43" s="27">
        <v>6</v>
      </c>
      <c r="G43" s="27">
        <v>5</v>
      </c>
      <c r="H43" s="27">
        <v>76</v>
      </c>
      <c r="I43" s="27">
        <v>125</v>
      </c>
      <c r="J43" s="27">
        <v>828</v>
      </c>
      <c r="K43" s="27">
        <v>4</v>
      </c>
      <c r="L43" s="27">
        <v>1</v>
      </c>
      <c r="M43" s="27">
        <v>12</v>
      </c>
      <c r="N43" s="27">
        <v>5</v>
      </c>
      <c r="O43" s="27">
        <v>0.42</v>
      </c>
      <c r="P43" s="27">
        <v>0</v>
      </c>
      <c r="Q43" s="27">
        <v>0</v>
      </c>
      <c r="R43" s="27">
        <v>0</v>
      </c>
      <c r="S43" s="27">
        <v>0</v>
      </c>
      <c r="T43" s="27"/>
      <c r="U43" s="27">
        <v>0</v>
      </c>
      <c r="V43" s="27">
        <v>3</v>
      </c>
      <c r="W43" s="27">
        <v>2</v>
      </c>
      <c r="X43" s="27">
        <v>0</v>
      </c>
      <c r="Y43" s="27"/>
      <c r="Z43" s="27"/>
      <c r="AA43" s="67" t="str">
        <f>IF(F43&lt;Settings!$H$3,"",ROUND((J43*Settings!$C$3+K43*Settings!$C$4+N43*Settings!$C$5+P43*Settings!$C$6+R43*Settings!$C$7+S43*Settings!$C$8+U43*Settings!$C$9+L43*Settings!$C$10+V43*Settings!$C$11*0.5)/F43*16,0))</f>
        <v/>
      </c>
      <c r="AB43" s="70" t="str">
        <f>IF(F43&lt;Settings!$H$3,"",AA43*Settings!$F$7)</f>
        <v/>
      </c>
      <c r="AC43" s="27"/>
      <c r="AD43" s="27"/>
      <c r="AE43" s="27"/>
      <c r="AF43" s="67" t="str">
        <f>IF(F43&lt;Settings!$H$3,"",RANK(AA43,$AA$4:$AA$48,0)+COUNTIF($AA$4:AA43,AA43)-1)</f>
        <v/>
      </c>
      <c r="AG43" s="28"/>
      <c r="AI43" s="59"/>
      <c r="AJ43" s="71"/>
    </row>
    <row r="44" spans="1:36" ht="15" thickBot="1" x14ac:dyDescent="0.4">
      <c r="A44" s="66"/>
      <c r="B44" s="2" t="s">
        <v>654</v>
      </c>
      <c r="C44" s="2" t="s">
        <v>10</v>
      </c>
      <c r="D44" s="67" t="s">
        <v>151</v>
      </c>
      <c r="E44" s="67">
        <v>24</v>
      </c>
      <c r="F44" s="67">
        <v>7</v>
      </c>
      <c r="G44" s="67">
        <v>4</v>
      </c>
      <c r="H44" s="67">
        <v>101</v>
      </c>
      <c r="I44" s="67">
        <v>166</v>
      </c>
      <c r="J44" s="67">
        <v>935</v>
      </c>
      <c r="K44" s="67">
        <v>4</v>
      </c>
      <c r="L44" s="67">
        <v>7</v>
      </c>
      <c r="M44" s="67">
        <v>9</v>
      </c>
      <c r="N44" s="67">
        <v>8</v>
      </c>
      <c r="O44" s="67">
        <v>0.89</v>
      </c>
      <c r="P44" s="67">
        <v>1</v>
      </c>
      <c r="Q44" s="67">
        <v>0</v>
      </c>
      <c r="R44" s="67">
        <v>0</v>
      </c>
      <c r="S44" s="67">
        <v>0</v>
      </c>
      <c r="T44" s="67"/>
      <c r="U44" s="67">
        <v>0</v>
      </c>
      <c r="V44" s="67">
        <v>4</v>
      </c>
      <c r="W44" s="67">
        <v>2</v>
      </c>
      <c r="X44" s="67">
        <v>1</v>
      </c>
      <c r="Y44" s="67"/>
      <c r="Z44" s="67"/>
      <c r="AA44" s="67" t="str">
        <f>IF(F44&lt;Settings!$H$3,"",ROUND((J44*Settings!$C$3+K44*Settings!$C$4+N44*Settings!$C$5+P44*Settings!$C$6+R44*Settings!$C$7+S44*Settings!$C$8+U44*Settings!$C$9+L44*Settings!$C$10+V44*Settings!$C$11*0.5)/F44*16,0))</f>
        <v/>
      </c>
      <c r="AB44" s="70" t="str">
        <f>IF(F44&lt;Settings!$H$3,"",AA44*Settings!$F$7)</f>
        <v/>
      </c>
      <c r="AC44" s="67"/>
      <c r="AD44" s="67"/>
      <c r="AE44" s="67"/>
      <c r="AF44" s="67" t="str">
        <f>IF(F44&lt;Settings!$H$3,"",RANK(AA44,$AA$4:$AA$48,0)+COUNTIF($AA$4:AA44,AA44)-1)</f>
        <v/>
      </c>
      <c r="AG44" s="68"/>
      <c r="AI44" s="59"/>
      <c r="AJ44" s="71"/>
    </row>
    <row r="45" spans="1:36" ht="15" thickBot="1" x14ac:dyDescent="0.4">
      <c r="A45" s="66"/>
      <c r="B45" s="2" t="s">
        <v>655</v>
      </c>
      <c r="C45" s="2" t="s">
        <v>24</v>
      </c>
      <c r="D45" s="67" t="s">
        <v>151</v>
      </c>
      <c r="E45" s="67">
        <v>35</v>
      </c>
      <c r="F45" s="67">
        <v>4</v>
      </c>
      <c r="G45" s="67">
        <v>4</v>
      </c>
      <c r="H45" s="67">
        <v>83</v>
      </c>
      <c r="I45" s="67">
        <v>121</v>
      </c>
      <c r="J45" s="67">
        <v>884</v>
      </c>
      <c r="K45" s="67">
        <v>5</v>
      </c>
      <c r="L45" s="67">
        <v>7</v>
      </c>
      <c r="M45" s="67">
        <v>4</v>
      </c>
      <c r="N45" s="67">
        <v>13</v>
      </c>
      <c r="O45" s="67">
        <v>3.25</v>
      </c>
      <c r="P45" s="67">
        <v>0</v>
      </c>
      <c r="Q45" s="67">
        <v>0</v>
      </c>
      <c r="R45" s="67">
        <v>0</v>
      </c>
      <c r="S45" s="67">
        <v>0</v>
      </c>
      <c r="T45" s="67"/>
      <c r="U45" s="67">
        <v>0</v>
      </c>
      <c r="V45" s="67">
        <v>1</v>
      </c>
      <c r="W45" s="67">
        <v>1</v>
      </c>
      <c r="X45" s="67">
        <v>0</v>
      </c>
      <c r="Y45" s="67"/>
      <c r="Z45" s="67"/>
      <c r="AA45" s="67" t="str">
        <f>IF(F45&lt;Settings!$H$3,"",ROUND((J45*Settings!$C$3+K45*Settings!$C$4+N45*Settings!$C$5+P45*Settings!$C$6+R45*Settings!$C$7+S45*Settings!$C$8+U45*Settings!$C$9+L45*Settings!$C$10+V45*Settings!$C$11*0.5)/F45*16,0))</f>
        <v/>
      </c>
      <c r="AB45" s="70" t="str">
        <f>IF(F45&lt;Settings!$H$3,"",AA45*Settings!$F$7)</f>
        <v/>
      </c>
      <c r="AC45" s="67"/>
      <c r="AD45" s="67"/>
      <c r="AE45" s="67"/>
      <c r="AF45" s="67" t="str">
        <f>IF(F45&lt;Settings!$H$3,"",RANK(AA45,$AA$4:$AA$48,0)+COUNTIF($AA$4:AA45,AA45)-1)</f>
        <v/>
      </c>
      <c r="AG45" s="68"/>
      <c r="AI45" s="59"/>
      <c r="AJ45" s="71"/>
    </row>
    <row r="46" spans="1:36" ht="15" thickBot="1" x14ac:dyDescent="0.4">
      <c r="A46" s="66"/>
      <c r="B46" s="2" t="s">
        <v>656</v>
      </c>
      <c r="C46" s="2" t="s">
        <v>38</v>
      </c>
      <c r="D46" s="67" t="s">
        <v>151</v>
      </c>
      <c r="E46" s="67">
        <v>25</v>
      </c>
      <c r="F46" s="67">
        <v>7</v>
      </c>
      <c r="G46" s="67">
        <v>2</v>
      </c>
      <c r="H46" s="67">
        <v>52</v>
      </c>
      <c r="I46" s="67">
        <v>84</v>
      </c>
      <c r="J46" s="67">
        <v>561</v>
      </c>
      <c r="K46" s="67">
        <v>3</v>
      </c>
      <c r="L46" s="67">
        <v>3</v>
      </c>
      <c r="M46" s="67">
        <v>17</v>
      </c>
      <c r="N46" s="67">
        <v>64</v>
      </c>
      <c r="O46" s="67">
        <v>3.76</v>
      </c>
      <c r="P46" s="67">
        <v>1</v>
      </c>
      <c r="Q46" s="67">
        <v>0</v>
      </c>
      <c r="R46" s="67">
        <v>0</v>
      </c>
      <c r="S46" s="67">
        <v>0</v>
      </c>
      <c r="T46" s="67"/>
      <c r="U46" s="67">
        <v>0</v>
      </c>
      <c r="V46" s="67">
        <v>2</v>
      </c>
      <c r="W46" s="67">
        <v>1</v>
      </c>
      <c r="X46" s="67">
        <v>1</v>
      </c>
      <c r="Y46" s="67"/>
      <c r="Z46" s="67"/>
      <c r="AA46" s="67" t="str">
        <f>IF(F46&lt;Settings!$H$3,"",ROUND((J46*Settings!$C$3+K46*Settings!$C$4+N46*Settings!$C$5+P46*Settings!$C$6+R46*Settings!$C$7+S46*Settings!$C$8+U46*Settings!$C$9+L46*Settings!$C$10+V46*Settings!$C$11*0.5)/F46*16,0))</f>
        <v/>
      </c>
      <c r="AB46" s="70" t="str">
        <f>IF(F46&lt;Settings!$H$3,"",AA46*Settings!$F$7)</f>
        <v/>
      </c>
      <c r="AC46" s="67"/>
      <c r="AD46" s="67"/>
      <c r="AE46" s="67"/>
      <c r="AF46" s="67" t="str">
        <f>IF(F46&lt;Settings!$H$3,"",RANK(AA46,$AA$4:$AA$48,0)+COUNTIF($AA$4:AA46,AA46)-1)</f>
        <v/>
      </c>
      <c r="AG46" s="68"/>
      <c r="AI46" s="59"/>
      <c r="AJ46" s="71"/>
    </row>
    <row r="47" spans="1:36" ht="15" thickBot="1" x14ac:dyDescent="0.4">
      <c r="A47" s="66"/>
      <c r="B47" s="2" t="s">
        <v>657</v>
      </c>
      <c r="C47" s="69" t="s">
        <v>179</v>
      </c>
      <c r="D47" s="67" t="s">
        <v>151</v>
      </c>
      <c r="E47" s="67">
        <v>28</v>
      </c>
      <c r="F47" s="67">
        <v>5</v>
      </c>
      <c r="G47" s="67">
        <v>3</v>
      </c>
      <c r="H47" s="67">
        <v>72</v>
      </c>
      <c r="I47" s="67">
        <v>125</v>
      </c>
      <c r="J47" s="67">
        <v>739</v>
      </c>
      <c r="K47" s="67">
        <v>2</v>
      </c>
      <c r="L47" s="67">
        <v>4</v>
      </c>
      <c r="M47" s="67">
        <v>11</v>
      </c>
      <c r="N47" s="67">
        <v>36</v>
      </c>
      <c r="O47" s="67">
        <v>3.27</v>
      </c>
      <c r="P47" s="67">
        <v>0</v>
      </c>
      <c r="Q47" s="67">
        <v>0</v>
      </c>
      <c r="R47" s="67">
        <v>0</v>
      </c>
      <c r="S47" s="67">
        <v>0</v>
      </c>
      <c r="T47" s="67"/>
      <c r="U47" s="67">
        <v>0</v>
      </c>
      <c r="V47" s="67">
        <v>1</v>
      </c>
      <c r="W47" s="67">
        <v>0</v>
      </c>
      <c r="X47" s="67">
        <v>0</v>
      </c>
      <c r="Y47" s="67"/>
      <c r="Z47" s="67"/>
      <c r="AA47" s="67" t="str">
        <f>IF(F47&lt;Settings!$H$3,"",ROUND((J47*Settings!$C$3+K47*Settings!$C$4+N47*Settings!$C$5+P47*Settings!$C$6+R47*Settings!$C$7+S47*Settings!$C$8+U47*Settings!$C$9+L47*Settings!$C$10+V47*Settings!$C$11*0.5)/F47*16,0))</f>
        <v/>
      </c>
      <c r="AB47" s="70" t="str">
        <f>IF(F47&lt;Settings!$H$3,"",AA47*Settings!$F$7)</f>
        <v/>
      </c>
      <c r="AC47" s="67"/>
      <c r="AD47" s="67"/>
      <c r="AE47" s="67"/>
      <c r="AF47" s="67" t="str">
        <f>IF(F47&lt;Settings!$H$3,"",RANK(AA47,$AA$4:$AA$48,0)+COUNTIF($AA$4:AA47,AA47)-1)</f>
        <v/>
      </c>
      <c r="AG47" s="68"/>
      <c r="AI47" s="59"/>
      <c r="AJ47" s="71"/>
    </row>
    <row r="48" spans="1:36" ht="15" thickBot="1" x14ac:dyDescent="0.4">
      <c r="A48" s="7"/>
      <c r="B48" s="3" t="s">
        <v>658</v>
      </c>
      <c r="C48" s="3" t="s">
        <v>24</v>
      </c>
      <c r="D48" s="8" t="s">
        <v>151</v>
      </c>
      <c r="E48" s="8">
        <v>26</v>
      </c>
      <c r="F48" s="8">
        <v>3</v>
      </c>
      <c r="G48" s="8">
        <v>2</v>
      </c>
      <c r="H48" s="8">
        <v>61</v>
      </c>
      <c r="I48" s="8">
        <v>104</v>
      </c>
      <c r="J48" s="8">
        <v>779</v>
      </c>
      <c r="K48" s="8">
        <v>4</v>
      </c>
      <c r="L48" s="8">
        <v>6</v>
      </c>
      <c r="M48" s="8">
        <v>2</v>
      </c>
      <c r="N48" s="8">
        <v>-1</v>
      </c>
      <c r="O48" s="8">
        <v>-0.5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0</v>
      </c>
      <c r="V48" s="8">
        <v>1</v>
      </c>
      <c r="W48" s="8">
        <v>1</v>
      </c>
      <c r="X48" s="8">
        <v>0</v>
      </c>
      <c r="Y48" s="8"/>
      <c r="Z48" s="8"/>
      <c r="AA48" s="67" t="str">
        <f>IF(F48&lt;Settings!$H$3,"",ROUND((J48*Settings!$C$3+K48*Settings!$C$4+N48*Settings!$C$5+P48*Settings!$C$6+R48*Settings!$C$7+S48*Settings!$C$8+U48*Settings!$C$9+L48*Settings!$C$10+V48*Settings!$C$11*0.5)/F48*16,0))</f>
        <v/>
      </c>
      <c r="AB48" s="70" t="str">
        <f>IF(F48&lt;Settings!$H$3,"",AA48*Settings!$F$7)</f>
        <v/>
      </c>
      <c r="AC48" s="8"/>
      <c r="AD48" s="8"/>
      <c r="AE48" s="8"/>
      <c r="AF48" s="67" t="str">
        <f>IF(F48&lt;Settings!$H$3,"",RANK(AA48,$AA$4:$AA$48,0)+COUNTIF($AA$4:AA48,AA48)-1)</f>
        <v/>
      </c>
      <c r="AG48" s="65"/>
      <c r="AI48" s="59"/>
      <c r="AJ48" s="71"/>
    </row>
    <row r="49" spans="1:33" ht="15" thickBot="1" x14ac:dyDescent="0.4">
      <c r="A49" s="120">
        <v>2015</v>
      </c>
      <c r="B49" s="121"/>
      <c r="C49" s="122"/>
      <c r="AA49" s="67" t="str">
        <f>IF(F49&lt;Settings!$H$3,"",ROUND((J49*Settings!$C$3+K49*Settings!$C$4+N49*Settings!$C$5+P49*Settings!$C$6+R49*Settings!$C$7+S49*Settings!$C$8+U49*Settings!$C$9+L49*Settings!$C$10+V49*Settings!$C$11*0.5)/F49*16,0))</f>
        <v/>
      </c>
      <c r="AB49" s="54"/>
    </row>
    <row r="50" spans="1:33" ht="15" thickBot="1" x14ac:dyDescent="0.4">
      <c r="A50" s="66"/>
      <c r="B50" s="2" t="s">
        <v>174</v>
      </c>
      <c r="C50" s="2" t="s">
        <v>18</v>
      </c>
      <c r="D50" s="67" t="s">
        <v>151</v>
      </c>
      <c r="E50" s="67">
        <v>33</v>
      </c>
      <c r="F50" s="67">
        <v>16</v>
      </c>
      <c r="G50" s="67">
        <v>16</v>
      </c>
      <c r="H50" s="67">
        <v>401</v>
      </c>
      <c r="I50" s="67">
        <v>610</v>
      </c>
      <c r="J50" s="67">
        <v>4428</v>
      </c>
      <c r="K50" s="67">
        <v>40</v>
      </c>
      <c r="L50" s="67">
        <v>7</v>
      </c>
      <c r="M50" s="67">
        <v>67</v>
      </c>
      <c r="N50" s="67">
        <v>369</v>
      </c>
      <c r="O50" s="67">
        <v>5.51</v>
      </c>
      <c r="P50" s="67">
        <v>4</v>
      </c>
      <c r="Q50" s="67">
        <v>0</v>
      </c>
      <c r="R50" s="67">
        <v>0</v>
      </c>
      <c r="S50" s="67">
        <v>0</v>
      </c>
      <c r="T50" s="67"/>
      <c r="U50" s="67">
        <v>0</v>
      </c>
      <c r="V50" s="67">
        <v>8</v>
      </c>
      <c r="W50" s="67">
        <v>4</v>
      </c>
      <c r="X50" s="67">
        <v>4</v>
      </c>
      <c r="Y50" s="67">
        <v>1</v>
      </c>
      <c r="Z50" s="67">
        <v>1</v>
      </c>
      <c r="AA50" s="67">
        <f>IF(F50&lt;Settings!$H$3,"",ROUND((J50*Settings!$C$3+K50*Settings!$C$4+N50*Settings!$C$5+P50*Settings!$C$6+R50*Settings!$C$7+S50*Settings!$C$8+U50*Settings!$C$9+L50*Settings!$C$10+V50*Settings!$C$11*0.5)/F50*16,0))</f>
        <v>376</v>
      </c>
      <c r="AB50" s="70">
        <f>IF(F50&lt;Settings!$H$3,"",AA50*Settings!$F$6)</f>
        <v>564</v>
      </c>
      <c r="AC50" s="67"/>
      <c r="AD50" s="67"/>
      <c r="AE50" s="67"/>
      <c r="AF50" s="67">
        <f>IF(F50&lt;Settings!$H$3,"",RANK(AA50,$AA$50:$AA$93,0)+COUNTIF($AA$50:AA50,AA50)-1)</f>
        <v>1</v>
      </c>
      <c r="AG50" s="68"/>
    </row>
    <row r="51" spans="1:33" ht="15" thickBot="1" x14ac:dyDescent="0.4">
      <c r="A51" s="66"/>
      <c r="B51" s="2" t="s">
        <v>659</v>
      </c>
      <c r="C51" s="2" t="s">
        <v>36</v>
      </c>
      <c r="D51" s="67" t="s">
        <v>151</v>
      </c>
      <c r="E51" s="67">
        <v>31</v>
      </c>
      <c r="F51" s="67">
        <v>16</v>
      </c>
      <c r="G51" s="67">
        <v>16</v>
      </c>
      <c r="H51" s="67">
        <v>373</v>
      </c>
      <c r="I51" s="67">
        <v>534</v>
      </c>
      <c r="J51" s="67">
        <v>4944</v>
      </c>
      <c r="K51" s="67">
        <v>38</v>
      </c>
      <c r="L51" s="67">
        <v>7</v>
      </c>
      <c r="M51" s="67">
        <v>35</v>
      </c>
      <c r="N51" s="67">
        <v>117</v>
      </c>
      <c r="O51" s="67">
        <v>3.34</v>
      </c>
      <c r="P51" s="67">
        <v>0</v>
      </c>
      <c r="Q51" s="67">
        <v>0</v>
      </c>
      <c r="R51" s="67">
        <v>0</v>
      </c>
      <c r="S51" s="67">
        <v>0</v>
      </c>
      <c r="T51" s="67"/>
      <c r="U51" s="67">
        <v>0</v>
      </c>
      <c r="V51" s="67">
        <v>4</v>
      </c>
      <c r="W51" s="67">
        <v>2</v>
      </c>
      <c r="X51" s="67">
        <v>0</v>
      </c>
      <c r="Y51" s="67">
        <v>1</v>
      </c>
      <c r="Z51" s="67">
        <v>1</v>
      </c>
      <c r="AA51" s="67">
        <f>IF(F51&lt;Settings!$H$3,"",ROUND((J51*Settings!$C$3+K51*Settings!$C$4+N51*Settings!$C$5+P51*Settings!$C$6+R51*Settings!$C$7+S51*Settings!$C$8+U51*Settings!$C$9+L51*Settings!$C$10+V51*Settings!$C$11*0.5)/F51*16,0))</f>
        <v>343</v>
      </c>
      <c r="AB51" s="70">
        <f>IF(F51&lt;Settings!$H$3,"",AA51*Settings!$F$6)</f>
        <v>514.5</v>
      </c>
      <c r="AC51" s="67"/>
      <c r="AD51" s="67"/>
      <c r="AE51" s="67"/>
      <c r="AF51" s="67">
        <f>IF(F51&lt;Settings!$H$3,"",RANK(AA51,$AA$50:$AA$93,0)+COUNTIF($AA$50:AA51,AA51)-1)</f>
        <v>2</v>
      </c>
      <c r="AG51" s="68"/>
    </row>
    <row r="52" spans="1:33" ht="15" thickBot="1" x14ac:dyDescent="0.4">
      <c r="A52" s="66"/>
      <c r="B52" s="2" t="s">
        <v>181</v>
      </c>
      <c r="C52" s="2" t="s">
        <v>16</v>
      </c>
      <c r="D52" s="67" t="s">
        <v>151</v>
      </c>
      <c r="E52" s="67">
        <v>37</v>
      </c>
      <c r="F52" s="67">
        <v>16</v>
      </c>
      <c r="G52" s="67">
        <v>16</v>
      </c>
      <c r="H52" s="67">
        <v>471</v>
      </c>
      <c r="I52" s="67">
        <v>673</v>
      </c>
      <c r="J52" s="67">
        <v>5208</v>
      </c>
      <c r="K52" s="67">
        <v>37</v>
      </c>
      <c r="L52" s="67">
        <v>15</v>
      </c>
      <c r="M52" s="67">
        <v>23</v>
      </c>
      <c r="N52" s="67">
        <v>20</v>
      </c>
      <c r="O52" s="67">
        <v>0.87</v>
      </c>
      <c r="P52" s="67">
        <v>2</v>
      </c>
      <c r="Q52" s="67">
        <v>0</v>
      </c>
      <c r="R52" s="67">
        <v>0</v>
      </c>
      <c r="S52" s="67">
        <v>0</v>
      </c>
      <c r="T52" s="67"/>
      <c r="U52" s="67">
        <v>0</v>
      </c>
      <c r="V52" s="67">
        <v>5</v>
      </c>
      <c r="W52" s="67">
        <v>4</v>
      </c>
      <c r="X52" s="67">
        <v>2</v>
      </c>
      <c r="Y52" s="67"/>
      <c r="Z52" s="67"/>
      <c r="AA52" s="67">
        <f>IF(F52&lt;Settings!$H$3,"",ROUND((J52*Settings!$C$3+K52*Settings!$C$4+N52*Settings!$C$5+P52*Settings!$C$6+R52*Settings!$C$7+S52*Settings!$C$8+U52*Settings!$C$9+L52*Settings!$C$10+V52*Settings!$C$11*0.5)/F52*16,0))</f>
        <v>335</v>
      </c>
      <c r="AB52" s="70">
        <f>IF(F52&lt;Settings!$H$3,"",AA52*Settings!$F$6)</f>
        <v>502.5</v>
      </c>
      <c r="AC52" s="67"/>
      <c r="AD52" s="67"/>
      <c r="AE52" s="67"/>
      <c r="AF52" s="67">
        <f>IF(F52&lt;Settings!$H$3,"",RANK(AA52,$AA$50:$AA$93,0)+COUNTIF($AA$50:AA52,AA52)-1)</f>
        <v>3</v>
      </c>
      <c r="AG52" s="68"/>
    </row>
    <row r="53" spans="1:33" ht="15" thickBot="1" x14ac:dyDescent="0.4">
      <c r="A53" s="66"/>
      <c r="B53" s="2" t="s">
        <v>645</v>
      </c>
      <c r="C53" s="2" t="s">
        <v>94</v>
      </c>
      <c r="D53" s="67" t="s">
        <v>151</v>
      </c>
      <c r="E53" s="67">
        <v>27</v>
      </c>
      <c r="F53" s="67">
        <v>15</v>
      </c>
      <c r="G53" s="67">
        <v>15</v>
      </c>
      <c r="H53" s="67">
        <v>346</v>
      </c>
      <c r="I53" s="67">
        <v>545</v>
      </c>
      <c r="J53" s="67">
        <v>4240</v>
      </c>
      <c r="K53" s="67">
        <v>31</v>
      </c>
      <c r="L53" s="67">
        <v>13</v>
      </c>
      <c r="M53" s="67">
        <v>64</v>
      </c>
      <c r="N53" s="67">
        <v>341</v>
      </c>
      <c r="O53" s="67">
        <v>5.33</v>
      </c>
      <c r="P53" s="67">
        <v>2</v>
      </c>
      <c r="Q53" s="67">
        <v>0</v>
      </c>
      <c r="R53" s="67">
        <v>0</v>
      </c>
      <c r="S53" s="67">
        <v>0</v>
      </c>
      <c r="T53" s="67"/>
      <c r="U53" s="67">
        <v>0</v>
      </c>
      <c r="V53" s="67">
        <v>6</v>
      </c>
      <c r="W53" s="67">
        <v>5</v>
      </c>
      <c r="X53" s="67">
        <v>2</v>
      </c>
      <c r="Y53" s="67"/>
      <c r="Z53" s="67">
        <v>2</v>
      </c>
      <c r="AA53" s="67">
        <f>IF(F53&lt;Settings!$H$3,"",ROUND((J53*Settings!$C$3+K53*Settings!$C$4+N53*Settings!$C$5+P53*Settings!$C$6+R53*Settings!$C$7+S53*Settings!$C$8+U53*Settings!$C$9+L53*Settings!$C$10+V53*Settings!$C$11*0.5)/F53*16,0))</f>
        <v>328</v>
      </c>
      <c r="AB53" s="70">
        <f>IF(F53&lt;Settings!$H$3,"",AA53*Settings!$F$6)</f>
        <v>492</v>
      </c>
      <c r="AC53" s="67"/>
      <c r="AD53" s="67"/>
      <c r="AE53" s="67"/>
      <c r="AF53" s="67">
        <f>IF(F53&lt;Settings!$H$3,"",RANK(AA53,$AA$50:$AA$93,0)+COUNTIF($AA$50:AA53,AA53)-1)</f>
        <v>5</v>
      </c>
      <c r="AG53" s="68"/>
    </row>
    <row r="54" spans="1:33" ht="15" thickBot="1" x14ac:dyDescent="0.4">
      <c r="A54" s="66"/>
      <c r="B54" s="2" t="s">
        <v>660</v>
      </c>
      <c r="C54" s="2" t="s">
        <v>6</v>
      </c>
      <c r="D54" s="67" t="s">
        <v>151</v>
      </c>
      <c r="E54" s="67">
        <v>28</v>
      </c>
      <c r="F54" s="67">
        <v>16</v>
      </c>
      <c r="G54" s="67">
        <v>16</v>
      </c>
      <c r="H54" s="67">
        <v>406</v>
      </c>
      <c r="I54" s="67">
        <v>606</v>
      </c>
      <c r="J54" s="67">
        <v>4917</v>
      </c>
      <c r="K54" s="67">
        <v>25</v>
      </c>
      <c r="L54" s="67">
        <v>12</v>
      </c>
      <c r="M54" s="67">
        <v>34</v>
      </c>
      <c r="N54" s="67">
        <v>96</v>
      </c>
      <c r="O54" s="67">
        <v>2.82</v>
      </c>
      <c r="P54" s="67">
        <v>4</v>
      </c>
      <c r="Q54" s="67">
        <v>0</v>
      </c>
      <c r="R54" s="67">
        <v>0</v>
      </c>
      <c r="S54" s="67">
        <v>0</v>
      </c>
      <c r="T54" s="67"/>
      <c r="U54" s="67">
        <v>0</v>
      </c>
      <c r="V54" s="67">
        <v>9</v>
      </c>
      <c r="W54" s="67">
        <v>3</v>
      </c>
      <c r="X54" s="67">
        <v>4</v>
      </c>
      <c r="Y54" s="67"/>
      <c r="Z54" s="67"/>
      <c r="AA54" s="67">
        <f>IF(F54&lt;Settings!$H$3,"",ROUND((J54*Settings!$C$3+K54*Settings!$C$4+N54*Settings!$C$5+P54*Settings!$C$6+R54*Settings!$C$7+S54*Settings!$C$8+U54*Settings!$C$9+L54*Settings!$C$10+V54*Settings!$C$11*0.5)/F54*16,0))</f>
        <v>297</v>
      </c>
      <c r="AB54" s="70">
        <f>IF(F54&lt;Settings!$H$3,"",AA54*Settings!$F$6)</f>
        <v>445.5</v>
      </c>
      <c r="AC54" s="67"/>
      <c r="AD54" s="67"/>
      <c r="AE54" s="67"/>
      <c r="AF54" s="67">
        <f>IF(F54&lt;Settings!$H$3,"",RANK(AA54,$AA$50:$AA$93,0)+COUNTIF($AA$50:AA54,AA54)-1)</f>
        <v>6</v>
      </c>
      <c r="AG54" s="68"/>
    </row>
    <row r="55" spans="1:33" ht="15" thickBot="1" x14ac:dyDescent="0.4">
      <c r="A55" s="66"/>
      <c r="B55" s="2" t="s">
        <v>152</v>
      </c>
      <c r="C55" s="2" t="s">
        <v>24</v>
      </c>
      <c r="D55" s="67" t="s">
        <v>151</v>
      </c>
      <c r="E55" s="67">
        <v>23</v>
      </c>
      <c r="F55" s="67">
        <v>16</v>
      </c>
      <c r="G55" s="67">
        <v>16</v>
      </c>
      <c r="H55" s="67">
        <v>311</v>
      </c>
      <c r="I55" s="67">
        <v>459</v>
      </c>
      <c r="J55" s="67">
        <v>3667</v>
      </c>
      <c r="K55" s="67">
        <v>23</v>
      </c>
      <c r="L55" s="67">
        <v>4</v>
      </c>
      <c r="M55" s="67">
        <v>57</v>
      </c>
      <c r="N55" s="67">
        <v>282</v>
      </c>
      <c r="O55" s="67">
        <v>4.95</v>
      </c>
      <c r="P55" s="67">
        <v>6</v>
      </c>
      <c r="Q55" s="67">
        <v>0</v>
      </c>
      <c r="R55" s="67">
        <v>0</v>
      </c>
      <c r="S55" s="67">
        <v>0</v>
      </c>
      <c r="T55" s="67"/>
      <c r="U55" s="67">
        <v>0</v>
      </c>
      <c r="V55" s="67">
        <v>9</v>
      </c>
      <c r="W55" s="67">
        <v>4</v>
      </c>
      <c r="X55" s="67">
        <v>6</v>
      </c>
      <c r="Y55" s="67"/>
      <c r="Z55" s="67"/>
      <c r="AA55" s="67">
        <f>IF(F55&lt;Settings!$H$3,"",ROUND((J55*Settings!$C$3+K55*Settings!$C$4+N55*Settings!$C$5+P55*Settings!$C$6+R55*Settings!$C$7+S55*Settings!$C$8+U55*Settings!$C$9+L55*Settings!$C$10+V55*Settings!$C$11*0.5)/F55*16,0))</f>
        <v>286</v>
      </c>
      <c r="AB55" s="70">
        <f>IF(F55&lt;Settings!$H$3,"",AA55*Settings!$F$6)</f>
        <v>429</v>
      </c>
      <c r="AC55" s="67"/>
      <c r="AD55" s="67"/>
      <c r="AE55" s="67"/>
      <c r="AF55" s="67">
        <f>IF(F55&lt;Settings!$H$3,"",RANK(AA55,$AA$50:$AA$93,0)+COUNTIF($AA$50:AA55,AA55)-1)</f>
        <v>7</v>
      </c>
      <c r="AG55" s="68"/>
    </row>
    <row r="56" spans="1:33" ht="15" thickBot="1" x14ac:dyDescent="0.4">
      <c r="A56" s="66"/>
      <c r="B56" s="2" t="s">
        <v>177</v>
      </c>
      <c r="C56" s="2" t="s">
        <v>26</v>
      </c>
      <c r="D56" s="67" t="s">
        <v>151</v>
      </c>
      <c r="E56" s="67">
        <v>28</v>
      </c>
      <c r="F56" s="67">
        <v>16</v>
      </c>
      <c r="G56" s="67">
        <v>16</v>
      </c>
      <c r="H56" s="67">
        <v>388</v>
      </c>
      <c r="I56" s="67">
        <v>594</v>
      </c>
      <c r="J56" s="67">
        <v>4327</v>
      </c>
      <c r="K56" s="67">
        <v>24</v>
      </c>
      <c r="L56" s="67">
        <v>10</v>
      </c>
      <c r="M56" s="67">
        <v>37</v>
      </c>
      <c r="N56" s="67">
        <v>207</v>
      </c>
      <c r="O56" s="67">
        <v>5.59</v>
      </c>
      <c r="P56" s="67">
        <v>2</v>
      </c>
      <c r="Q56" s="67">
        <v>1</v>
      </c>
      <c r="R56" s="67">
        <v>0</v>
      </c>
      <c r="S56" s="67">
        <v>0</v>
      </c>
      <c r="T56" s="67"/>
      <c r="U56" s="67">
        <v>0</v>
      </c>
      <c r="V56" s="67">
        <v>3</v>
      </c>
      <c r="W56" s="67">
        <v>2</v>
      </c>
      <c r="X56" s="67">
        <v>2</v>
      </c>
      <c r="Y56" s="67"/>
      <c r="Z56" s="67">
        <v>1</v>
      </c>
      <c r="AA56" s="67">
        <f>IF(F56&lt;Settings!$H$3,"",ROUND((J56*Settings!$C$3+K56*Settings!$C$4+N56*Settings!$C$5+P56*Settings!$C$6+R56*Settings!$C$7+S56*Settings!$C$8+U56*Settings!$C$9+L56*Settings!$C$10+V56*Settings!$C$11*0.5)/F56*16,0))</f>
        <v>279</v>
      </c>
      <c r="AB56" s="70">
        <f>IF(F56&lt;Settings!$H$3,"",AA56*Settings!$F$6)</f>
        <v>418.5</v>
      </c>
      <c r="AC56" s="67"/>
      <c r="AD56" s="67"/>
      <c r="AE56" s="67"/>
      <c r="AF56" s="67">
        <f>IF(F56&lt;Settings!$H$3,"",RANK(AA56,$AA$50:$AA$93,0)+COUNTIF($AA$50:AA56,AA56)-1)</f>
        <v>9</v>
      </c>
      <c r="AG56" s="68"/>
    </row>
    <row r="57" spans="1:33" ht="15" thickBot="1" x14ac:dyDescent="0.4">
      <c r="A57" s="66"/>
      <c r="B57" s="2" t="s">
        <v>210</v>
      </c>
      <c r="C57" s="2" t="s">
        <v>38</v>
      </c>
      <c r="D57" s="67" t="s">
        <v>151</v>
      </c>
      <c r="E57" s="67">
        <v>27</v>
      </c>
      <c r="F57" s="67">
        <v>15</v>
      </c>
      <c r="G57" s="67">
        <v>15</v>
      </c>
      <c r="H57" s="67">
        <v>269</v>
      </c>
      <c r="I57" s="67">
        <v>436</v>
      </c>
      <c r="J57" s="67">
        <v>3023</v>
      </c>
      <c r="K57" s="67">
        <v>17</v>
      </c>
      <c r="L57" s="67">
        <v>6</v>
      </c>
      <c r="M57" s="67">
        <v>95</v>
      </c>
      <c r="N57" s="67">
        <v>580</v>
      </c>
      <c r="O57" s="67">
        <v>6.11</v>
      </c>
      <c r="P57" s="67">
        <v>6</v>
      </c>
      <c r="Q57" s="67">
        <v>0</v>
      </c>
      <c r="R57" s="67">
        <v>0</v>
      </c>
      <c r="S57" s="67">
        <v>0</v>
      </c>
      <c r="T57" s="67"/>
      <c r="U57" s="67">
        <v>0</v>
      </c>
      <c r="V57" s="67">
        <v>4</v>
      </c>
      <c r="W57" s="67">
        <v>2</v>
      </c>
      <c r="X57" s="67">
        <v>6</v>
      </c>
      <c r="Y57" s="67">
        <v>1</v>
      </c>
      <c r="Z57" s="67">
        <v>1</v>
      </c>
      <c r="AA57" s="67">
        <f>IF(F57&lt;Settings!$H$3,"",ROUND((J57*Settings!$C$3+K57*Settings!$C$4+N57*Settings!$C$5+P57*Settings!$C$6+R57*Settings!$C$7+S57*Settings!$C$8+U57*Settings!$C$9+L57*Settings!$C$10+V57*Settings!$C$11*0.5)/F57*16,0))</f>
        <v>285</v>
      </c>
      <c r="AB57" s="70">
        <f>IF(F57&lt;Settings!$H$3,"",AA57*Settings!$F$6)</f>
        <v>427.5</v>
      </c>
      <c r="AC57" s="67"/>
      <c r="AD57" s="67"/>
      <c r="AE57" s="67"/>
      <c r="AF57" s="67">
        <f>IF(F57&lt;Settings!$H$3,"",RANK(AA57,$AA$50:$AA$93,0)+COUNTIF($AA$50:AA57,AA57)-1)</f>
        <v>8</v>
      </c>
      <c r="AG57" s="68"/>
    </row>
    <row r="58" spans="1:33" ht="15" thickBot="1" x14ac:dyDescent="0.4">
      <c r="A58" s="66"/>
      <c r="B58" s="2" t="s">
        <v>639</v>
      </c>
      <c r="C58" s="2" t="s">
        <v>53</v>
      </c>
      <c r="D58" s="67" t="s">
        <v>151</v>
      </c>
      <c r="E58" s="67">
        <v>25</v>
      </c>
      <c r="F58" s="67">
        <v>15</v>
      </c>
      <c r="G58" s="67">
        <v>15</v>
      </c>
      <c r="H58" s="67">
        <v>357</v>
      </c>
      <c r="I58" s="67">
        <v>560</v>
      </c>
      <c r="J58" s="67">
        <v>3937</v>
      </c>
      <c r="K58" s="67">
        <v>28</v>
      </c>
      <c r="L58" s="67">
        <v>6</v>
      </c>
      <c r="M58" s="67">
        <v>39</v>
      </c>
      <c r="N58" s="67">
        <v>70</v>
      </c>
      <c r="O58" s="67">
        <v>1.79</v>
      </c>
      <c r="P58" s="67">
        <v>0</v>
      </c>
      <c r="Q58" s="67">
        <v>0</v>
      </c>
      <c r="R58" s="67">
        <v>0</v>
      </c>
      <c r="S58" s="67">
        <v>0</v>
      </c>
      <c r="T58" s="67"/>
      <c r="U58" s="67">
        <v>0</v>
      </c>
      <c r="V58" s="67">
        <v>5</v>
      </c>
      <c r="W58" s="67">
        <v>3</v>
      </c>
      <c r="X58" s="67">
        <v>0</v>
      </c>
      <c r="Y58" s="67"/>
      <c r="Z58" s="67">
        <v>5</v>
      </c>
      <c r="AA58" s="67">
        <f>IF(F58&lt;Settings!$H$3,"",ROUND((J58*Settings!$C$3+K58*Settings!$C$4+N58*Settings!$C$5+P58*Settings!$C$6+R58*Settings!$C$7+S58*Settings!$C$8+U58*Settings!$C$9+L58*Settings!$C$10+V58*Settings!$C$11*0.5)/F58*16,0))</f>
        <v>277</v>
      </c>
      <c r="AB58" s="70">
        <f>IF(F58&lt;Settings!$H$3,"",AA58*Settings!$F$6)</f>
        <v>415.5</v>
      </c>
      <c r="AC58" s="67"/>
      <c r="AD58" s="67"/>
      <c r="AE58" s="67"/>
      <c r="AF58" s="67">
        <f>IF(F58&lt;Settings!$H$3,"",RANK(AA58,$AA$50:$AA$93,0)+COUNTIF($AA$50:AA58,AA58)-1)</f>
        <v>11</v>
      </c>
      <c r="AG58" s="68"/>
    </row>
    <row r="59" spans="1:33" ht="15" thickBot="1" x14ac:dyDescent="0.4">
      <c r="A59" s="66"/>
      <c r="B59" s="2" t="s">
        <v>165</v>
      </c>
      <c r="C59" s="2" t="s">
        <v>30</v>
      </c>
      <c r="D59" s="67" t="s">
        <v>151</v>
      </c>
      <c r="E59" s="67">
        <v>24</v>
      </c>
      <c r="F59" s="67">
        <v>16</v>
      </c>
      <c r="G59" s="67">
        <v>16</v>
      </c>
      <c r="H59" s="67">
        <v>368</v>
      </c>
      <c r="I59" s="67">
        <v>625</v>
      </c>
      <c r="J59" s="67">
        <v>3905</v>
      </c>
      <c r="K59" s="67">
        <v>23</v>
      </c>
      <c r="L59" s="67">
        <v>16</v>
      </c>
      <c r="M59" s="67">
        <v>58</v>
      </c>
      <c r="N59" s="67">
        <v>359</v>
      </c>
      <c r="O59" s="67">
        <v>6.19</v>
      </c>
      <c r="P59" s="67">
        <v>3</v>
      </c>
      <c r="Q59" s="67">
        <v>1</v>
      </c>
      <c r="R59" s="67">
        <v>1</v>
      </c>
      <c r="S59" s="67">
        <v>20</v>
      </c>
      <c r="T59" s="67">
        <v>20</v>
      </c>
      <c r="U59" s="67">
        <v>1</v>
      </c>
      <c r="V59" s="67">
        <v>8</v>
      </c>
      <c r="W59" s="67">
        <v>6</v>
      </c>
      <c r="X59" s="67">
        <v>4</v>
      </c>
      <c r="Y59" s="67">
        <v>1</v>
      </c>
      <c r="Z59" s="67">
        <v>1</v>
      </c>
      <c r="AA59" s="67">
        <f>IF(F59&lt;Settings!$H$3,"",ROUND((J59*Settings!$C$3+K59*Settings!$C$4+N59*Settings!$C$5+P59*Settings!$C$6+R59*Settings!$C$7+S59*Settings!$C$8+U59*Settings!$C$9+L59*Settings!$C$10+V59*Settings!$C$11*0.5)/F59*16,0))</f>
        <v>271</v>
      </c>
      <c r="AB59" s="70">
        <f>IF(F59&lt;Settings!$H$3,"",AA59*Settings!$F$6)</f>
        <v>406.5</v>
      </c>
      <c r="AC59" s="67"/>
      <c r="AD59" s="67"/>
      <c r="AE59" s="67"/>
      <c r="AF59" s="67">
        <f>IF(F59&lt;Settings!$H$3,"",RANK(AA59,$AA$50:$AA$93,0)+COUNTIF($AA$50:AA59,AA59)-1)</f>
        <v>13</v>
      </c>
      <c r="AG59" s="68"/>
    </row>
    <row r="60" spans="1:33" ht="15" thickBot="1" x14ac:dyDescent="0.4">
      <c r="A60" s="66"/>
      <c r="B60" s="2" t="s">
        <v>661</v>
      </c>
      <c r="C60" s="2" t="s">
        <v>32</v>
      </c>
      <c r="D60" s="67" t="s">
        <v>151</v>
      </c>
      <c r="E60" s="67">
        <v>28</v>
      </c>
      <c r="F60" s="67">
        <v>16</v>
      </c>
      <c r="G60" s="67">
        <v>16</v>
      </c>
      <c r="H60" s="67">
        <v>353</v>
      </c>
      <c r="I60" s="67">
        <v>546</v>
      </c>
      <c r="J60" s="67">
        <v>4219</v>
      </c>
      <c r="K60" s="67">
        <v>21</v>
      </c>
      <c r="L60" s="67">
        <v>11</v>
      </c>
      <c r="M60" s="67">
        <v>72</v>
      </c>
      <c r="N60" s="67">
        <v>259</v>
      </c>
      <c r="O60" s="67">
        <v>3.6</v>
      </c>
      <c r="P60" s="67">
        <v>1</v>
      </c>
      <c r="Q60" s="67">
        <v>2</v>
      </c>
      <c r="R60" s="67">
        <v>2</v>
      </c>
      <c r="S60" s="67">
        <v>14</v>
      </c>
      <c r="T60" s="67">
        <v>7</v>
      </c>
      <c r="U60" s="67">
        <v>1</v>
      </c>
      <c r="V60" s="67">
        <v>8</v>
      </c>
      <c r="W60" s="67">
        <v>2</v>
      </c>
      <c r="X60" s="67">
        <v>2</v>
      </c>
      <c r="Y60" s="67"/>
      <c r="Z60" s="67">
        <v>1</v>
      </c>
      <c r="AA60" s="67">
        <f>IF(F60&lt;Settings!$H$3,"",ROUND((J60*Settings!$C$3+K60*Settings!$C$4+N60*Settings!$C$5+P60*Settings!$C$6+R60*Settings!$C$7+S60*Settings!$C$8+U60*Settings!$C$9+L60*Settings!$C$10+V60*Settings!$C$11*0.5)/F60*16,0))</f>
        <v>264</v>
      </c>
      <c r="AB60" s="70">
        <f>IF(F60&lt;Settings!$H$3,"",AA60*Settings!$F$6)</f>
        <v>396</v>
      </c>
      <c r="AC60" s="67"/>
      <c r="AD60" s="67"/>
      <c r="AE60" s="67"/>
      <c r="AF60" s="67">
        <f>IF(F60&lt;Settings!$H$3,"",RANK(AA60,$AA$50:$AA$93,0)+COUNTIF($AA$50:AA60,AA60)-1)</f>
        <v>15</v>
      </c>
      <c r="AG60" s="68"/>
    </row>
    <row r="61" spans="1:33" ht="15" thickBot="1" x14ac:dyDescent="0.4">
      <c r="A61" s="66"/>
      <c r="B61" s="2" t="s">
        <v>163</v>
      </c>
      <c r="C61" s="2" t="s">
        <v>10</v>
      </c>
      <c r="D61" s="67" t="s">
        <v>151</v>
      </c>
      <c r="E61" s="67">
        <v>23</v>
      </c>
      <c r="F61" s="67">
        <v>15</v>
      </c>
      <c r="G61" s="67">
        <v>15</v>
      </c>
      <c r="H61" s="67">
        <v>276</v>
      </c>
      <c r="I61" s="67">
        <v>451</v>
      </c>
      <c r="J61" s="67">
        <v>3426</v>
      </c>
      <c r="K61" s="67">
        <v>26</v>
      </c>
      <c r="L61" s="67">
        <v>9</v>
      </c>
      <c r="M61" s="67">
        <v>60</v>
      </c>
      <c r="N61" s="67">
        <v>349</v>
      </c>
      <c r="O61" s="67">
        <v>5.82</v>
      </c>
      <c r="P61" s="67">
        <v>2</v>
      </c>
      <c r="Q61" s="67">
        <v>1</v>
      </c>
      <c r="R61" s="67">
        <v>0</v>
      </c>
      <c r="S61" s="67">
        <v>0</v>
      </c>
      <c r="T61" s="67"/>
      <c r="U61" s="67">
        <v>0</v>
      </c>
      <c r="V61" s="67">
        <v>9</v>
      </c>
      <c r="W61" s="67">
        <v>5</v>
      </c>
      <c r="X61" s="67">
        <v>2</v>
      </c>
      <c r="Y61" s="67"/>
      <c r="Z61" s="67"/>
      <c r="AA61" s="67">
        <f>IF(F61&lt;Settings!$H$3,"",ROUND((J61*Settings!$C$3+K61*Settings!$C$4+N61*Settings!$C$5+P61*Settings!$C$6+R61*Settings!$C$7+S61*Settings!$C$8+U61*Settings!$C$9+L61*Settings!$C$10+V61*Settings!$C$11*0.5)/F61*16,0))</f>
        <v>278</v>
      </c>
      <c r="AB61" s="70">
        <f>IF(F61&lt;Settings!$H$3,"",AA61*Settings!$F$6)</f>
        <v>417</v>
      </c>
      <c r="AC61" s="67"/>
      <c r="AD61" s="67"/>
      <c r="AE61" s="67"/>
      <c r="AF61" s="67">
        <f>IF(F61&lt;Settings!$H$3,"",RANK(AA61,$AA$50:$AA$93,0)+COUNTIF($AA$50:AA61,AA61)-1)</f>
        <v>10</v>
      </c>
      <c r="AG61" s="68"/>
    </row>
    <row r="62" spans="1:33" ht="15" thickBot="1" x14ac:dyDescent="0.4">
      <c r="A62" s="66"/>
      <c r="B62" s="2" t="s">
        <v>640</v>
      </c>
      <c r="C62" s="2" t="s">
        <v>43</v>
      </c>
      <c r="D62" s="67" t="s">
        <v>151</v>
      </c>
      <c r="E62" s="67">
        <v>34</v>
      </c>
      <c r="F62" s="67">
        <v>14</v>
      </c>
      <c r="G62" s="67">
        <v>14</v>
      </c>
      <c r="H62" s="67">
        <v>328</v>
      </c>
      <c r="I62" s="67">
        <v>509</v>
      </c>
      <c r="J62" s="67">
        <v>3819</v>
      </c>
      <c r="K62" s="67">
        <v>29</v>
      </c>
      <c r="L62" s="67">
        <v>13</v>
      </c>
      <c r="M62" s="67">
        <v>16</v>
      </c>
      <c r="N62" s="67">
        <v>14</v>
      </c>
      <c r="O62" s="67">
        <v>0.88</v>
      </c>
      <c r="P62" s="67">
        <v>1</v>
      </c>
      <c r="Q62" s="67">
        <v>0</v>
      </c>
      <c r="R62" s="67">
        <v>0</v>
      </c>
      <c r="S62" s="67">
        <v>0</v>
      </c>
      <c r="T62" s="67"/>
      <c r="U62" s="67">
        <v>0</v>
      </c>
      <c r="V62" s="67">
        <v>8</v>
      </c>
      <c r="W62" s="67">
        <v>2</v>
      </c>
      <c r="X62" s="67">
        <v>1</v>
      </c>
      <c r="Y62" s="67"/>
      <c r="Z62" s="67">
        <v>3</v>
      </c>
      <c r="AA62" s="67">
        <f>IF(F62&lt;Settings!$H$3,"",ROUND((J62*Settings!$C$3+K62*Settings!$C$4+N62*Settings!$C$5+P62*Settings!$C$6+R62*Settings!$C$7+S62*Settings!$C$8+U62*Settings!$C$9+L62*Settings!$C$10+V62*Settings!$C$11*0.5)/F62*16,0))</f>
        <v>277</v>
      </c>
      <c r="AB62" s="70">
        <f>IF(F62&lt;Settings!$H$3,"",AA62*Settings!$F$6)</f>
        <v>415.5</v>
      </c>
      <c r="AC62" s="67"/>
      <c r="AD62" s="67"/>
      <c r="AE62" s="67"/>
      <c r="AF62" s="67">
        <f>IF(F62&lt;Settings!$H$3,"",RANK(AA62,$AA$50:$AA$93,0)+COUNTIF($AA$50:AA62,AA62)-1)</f>
        <v>12</v>
      </c>
      <c r="AG62" s="68"/>
    </row>
    <row r="63" spans="1:33" ht="15" thickBot="1" x14ac:dyDescent="0.4">
      <c r="A63" s="66"/>
      <c r="B63" s="2" t="s">
        <v>252</v>
      </c>
      <c r="C63" s="2" t="s">
        <v>22</v>
      </c>
      <c r="D63" s="67" t="s">
        <v>151</v>
      </c>
      <c r="E63" s="67">
        <v>35</v>
      </c>
      <c r="F63" s="67">
        <v>16</v>
      </c>
      <c r="G63" s="67">
        <v>16</v>
      </c>
      <c r="H63" s="67">
        <v>349</v>
      </c>
      <c r="I63" s="67">
        <v>578</v>
      </c>
      <c r="J63" s="67">
        <v>4386</v>
      </c>
      <c r="K63" s="67">
        <v>33</v>
      </c>
      <c r="L63" s="67">
        <v>21</v>
      </c>
      <c r="M63" s="67">
        <v>14</v>
      </c>
      <c r="N63" s="67">
        <v>35</v>
      </c>
      <c r="O63" s="67">
        <v>2.5</v>
      </c>
      <c r="P63" s="67">
        <v>0</v>
      </c>
      <c r="Q63" s="67">
        <v>0</v>
      </c>
      <c r="R63" s="67">
        <v>0</v>
      </c>
      <c r="S63" s="67">
        <v>0</v>
      </c>
      <c r="T63" s="67"/>
      <c r="U63" s="67">
        <v>0</v>
      </c>
      <c r="V63" s="67">
        <v>9</v>
      </c>
      <c r="W63" s="67">
        <v>5</v>
      </c>
      <c r="X63" s="67">
        <v>0</v>
      </c>
      <c r="Y63" s="67"/>
      <c r="Z63" s="67"/>
      <c r="AA63" s="67">
        <f>IF(F63&lt;Settings!$H$3,"",ROUND((J63*Settings!$C$3+K63*Settings!$C$4+N63*Settings!$C$5+P63*Settings!$C$6+R63*Settings!$C$7+S63*Settings!$C$8+U63*Settings!$C$9+L63*Settings!$C$10+V63*Settings!$C$11*0.5)/F63*16,0))</f>
        <v>260</v>
      </c>
      <c r="AB63" s="70">
        <f>IF(F63&lt;Settings!$H$3,"",AA63*Settings!$F$6)</f>
        <v>390</v>
      </c>
      <c r="AC63" s="67"/>
      <c r="AD63" s="67"/>
      <c r="AE63" s="67"/>
      <c r="AF63" s="67">
        <f>IF(F63&lt;Settings!$H$3,"",RANK(AA63,$AA$50:$AA$93,0)+COUNTIF($AA$50:AA63,AA63)-1)</f>
        <v>17</v>
      </c>
      <c r="AG63" s="68"/>
    </row>
    <row r="64" spans="1:33" ht="15" thickBot="1" x14ac:dyDescent="0.4">
      <c r="A64" s="66"/>
      <c r="B64" s="2" t="s">
        <v>171</v>
      </c>
      <c r="C64" s="2" t="s">
        <v>49</v>
      </c>
      <c r="D64" s="67" t="s">
        <v>151</v>
      </c>
      <c r="E64" s="67">
        <v>22</v>
      </c>
      <c r="F64" s="67">
        <v>16</v>
      </c>
      <c r="G64" s="67">
        <v>16</v>
      </c>
      <c r="H64" s="67">
        <v>345</v>
      </c>
      <c r="I64" s="67">
        <v>567</v>
      </c>
      <c r="J64" s="67">
        <v>4090</v>
      </c>
      <c r="K64" s="67">
        <v>28</v>
      </c>
      <c r="L64" s="67">
        <v>18</v>
      </c>
      <c r="M64" s="67">
        <v>53</v>
      </c>
      <c r="N64" s="67">
        <v>165</v>
      </c>
      <c r="O64" s="67">
        <v>3.11</v>
      </c>
      <c r="P64" s="67">
        <v>1</v>
      </c>
      <c r="Q64" s="67">
        <v>0</v>
      </c>
      <c r="R64" s="67">
        <v>0</v>
      </c>
      <c r="S64" s="67">
        <v>0</v>
      </c>
      <c r="T64" s="67"/>
      <c r="U64" s="67">
        <v>0</v>
      </c>
      <c r="V64" s="67">
        <v>10</v>
      </c>
      <c r="W64" s="67">
        <v>6</v>
      </c>
      <c r="X64" s="67">
        <v>1</v>
      </c>
      <c r="Y64" s="67"/>
      <c r="Z64" s="67">
        <v>3</v>
      </c>
      <c r="AA64" s="67">
        <f>IF(F64&lt;Settings!$H$3,"",ROUND((J64*Settings!$C$3+K64*Settings!$C$4+N64*Settings!$C$5+P64*Settings!$C$6+R64*Settings!$C$7+S64*Settings!$C$8+U64*Settings!$C$9+L64*Settings!$C$10+V64*Settings!$C$11*0.5)/F64*16,0))</f>
        <v>252</v>
      </c>
      <c r="AB64" s="70">
        <f>IF(F64&lt;Settings!$H$3,"",AA64*Settings!$F$6)</f>
        <v>378</v>
      </c>
      <c r="AC64" s="67"/>
      <c r="AD64" s="67"/>
      <c r="AE64" s="67"/>
      <c r="AF64" s="67">
        <f>IF(F64&lt;Settings!$H$3,"",RANK(AA64,$AA$50:$AA$93,0)+COUNTIF($AA$50:AA64,AA64)-1)</f>
        <v>19</v>
      </c>
      <c r="AG64" s="68"/>
    </row>
    <row r="65" spans="1:33" ht="15" thickBot="1" x14ac:dyDescent="0.4">
      <c r="A65" s="66"/>
      <c r="B65" s="2" t="s">
        <v>191</v>
      </c>
      <c r="C65" s="2" t="s">
        <v>1</v>
      </c>
      <c r="D65" s="67" t="s">
        <v>151</v>
      </c>
      <c r="E65" s="67">
        <v>39</v>
      </c>
      <c r="F65" s="67">
        <v>12</v>
      </c>
      <c r="G65" s="67">
        <v>12</v>
      </c>
      <c r="H65" s="67">
        <v>291</v>
      </c>
      <c r="I65" s="67">
        <v>432</v>
      </c>
      <c r="J65" s="67">
        <v>3554</v>
      </c>
      <c r="K65" s="67">
        <v>28</v>
      </c>
      <c r="L65" s="67">
        <v>2</v>
      </c>
      <c r="M65" s="67">
        <v>28</v>
      </c>
      <c r="N65" s="67">
        <v>64</v>
      </c>
      <c r="O65" s="67">
        <v>2.29</v>
      </c>
      <c r="P65" s="67">
        <v>0</v>
      </c>
      <c r="Q65" s="67">
        <v>0</v>
      </c>
      <c r="R65" s="67">
        <v>0</v>
      </c>
      <c r="S65" s="67">
        <v>0</v>
      </c>
      <c r="T65" s="67"/>
      <c r="U65" s="67">
        <v>0</v>
      </c>
      <c r="V65" s="67">
        <v>5</v>
      </c>
      <c r="W65" s="67">
        <v>0</v>
      </c>
      <c r="X65" s="67">
        <v>0</v>
      </c>
      <c r="Y65" s="67"/>
      <c r="Z65" s="67">
        <v>1</v>
      </c>
      <c r="AA65" s="67">
        <f>IF(F65&lt;Settings!$H$3,"",ROUND((J65*Settings!$C$3+K65*Settings!$C$4+N65*Settings!$C$5+P65*Settings!$C$6+R65*Settings!$C$7+S65*Settings!$C$8+U65*Settings!$C$9+L65*Settings!$C$10+V65*Settings!$C$11*0.5)/F65*16,0))</f>
        <v>335</v>
      </c>
      <c r="AB65" s="70">
        <f>IF(F65&lt;Settings!$H$3,"",AA65*Settings!$F$6)</f>
        <v>502.5</v>
      </c>
      <c r="AC65" s="67"/>
      <c r="AD65" s="67"/>
      <c r="AE65" s="67"/>
      <c r="AF65" s="67">
        <f>IF(F65&lt;Settings!$H$3,"",RANK(AA65,$AA$50:$AA$93,0)+COUNTIF($AA$50:AA65,AA65)-1)</f>
        <v>4</v>
      </c>
      <c r="AG65" s="68"/>
    </row>
    <row r="66" spans="1:33" ht="15" thickBot="1" x14ac:dyDescent="0.4">
      <c r="A66" s="66"/>
      <c r="B66" s="2" t="s">
        <v>662</v>
      </c>
      <c r="C66" s="2" t="s">
        <v>12</v>
      </c>
      <c r="D66" s="67" t="s">
        <v>151</v>
      </c>
      <c r="E66" s="67">
        <v>29</v>
      </c>
      <c r="F66" s="67">
        <v>16</v>
      </c>
      <c r="G66" s="67">
        <v>16</v>
      </c>
      <c r="H66" s="67">
        <v>364</v>
      </c>
      <c r="I66" s="67">
        <v>563</v>
      </c>
      <c r="J66" s="67">
        <v>4206</v>
      </c>
      <c r="K66" s="67">
        <v>18</v>
      </c>
      <c r="L66" s="67">
        <v>8</v>
      </c>
      <c r="M66" s="67">
        <v>46</v>
      </c>
      <c r="N66" s="67">
        <v>184</v>
      </c>
      <c r="O66" s="67">
        <v>4</v>
      </c>
      <c r="P66" s="67">
        <v>4</v>
      </c>
      <c r="Q66" s="67">
        <v>0</v>
      </c>
      <c r="R66" s="67">
        <v>0</v>
      </c>
      <c r="S66" s="67">
        <v>0</v>
      </c>
      <c r="T66" s="67"/>
      <c r="U66" s="67">
        <v>0</v>
      </c>
      <c r="V66" s="67">
        <v>9</v>
      </c>
      <c r="W66" s="67">
        <v>3</v>
      </c>
      <c r="X66" s="67">
        <v>4</v>
      </c>
      <c r="Y66" s="67"/>
      <c r="Z66" s="67"/>
      <c r="AA66" s="67">
        <f>IF(F66&lt;Settings!$H$3,"",ROUND((J66*Settings!$C$3+K66*Settings!$C$4+N66*Settings!$C$5+P66*Settings!$C$6+R66*Settings!$C$7+S66*Settings!$C$8+U66*Settings!$C$9+L66*Settings!$C$10+V66*Settings!$C$11*0.5)/F66*16,0))</f>
        <v>258</v>
      </c>
      <c r="AB66" s="70">
        <f>IF(F66&lt;Settings!$H$3,"",AA66*Settings!$F$6)</f>
        <v>387</v>
      </c>
      <c r="AC66" s="67"/>
      <c r="AD66" s="67"/>
      <c r="AE66" s="67"/>
      <c r="AF66" s="67">
        <f>IF(F66&lt;Settings!$H$3,"",RANK(AA66,$AA$50:$AA$93,0)+COUNTIF($AA$50:AA66,AA66)-1)</f>
        <v>18</v>
      </c>
      <c r="AG66" s="68"/>
    </row>
    <row r="67" spans="1:33" ht="15" thickBot="1" x14ac:dyDescent="0.4">
      <c r="A67" s="66"/>
      <c r="B67" s="2" t="s">
        <v>175</v>
      </c>
      <c r="C67" s="2" t="s">
        <v>8</v>
      </c>
      <c r="D67" s="67" t="s">
        <v>151</v>
      </c>
      <c r="E67" s="67">
        <v>27</v>
      </c>
      <c r="F67" s="67">
        <v>15</v>
      </c>
      <c r="G67" s="67">
        <v>14</v>
      </c>
      <c r="H67" s="67">
        <v>270</v>
      </c>
      <c r="I67" s="67">
        <v>510</v>
      </c>
      <c r="J67" s="67">
        <v>3509</v>
      </c>
      <c r="K67" s="67">
        <v>19</v>
      </c>
      <c r="L67" s="67">
        <v>14</v>
      </c>
      <c r="M67" s="67">
        <v>90</v>
      </c>
      <c r="N67" s="67">
        <v>359</v>
      </c>
      <c r="O67" s="67">
        <v>3.99</v>
      </c>
      <c r="P67" s="67">
        <v>5</v>
      </c>
      <c r="Q67" s="67">
        <v>0</v>
      </c>
      <c r="R67" s="67">
        <v>0</v>
      </c>
      <c r="S67" s="67">
        <v>0</v>
      </c>
      <c r="T67" s="67"/>
      <c r="U67" s="67">
        <v>0</v>
      </c>
      <c r="V67" s="67">
        <v>3</v>
      </c>
      <c r="W67" s="67">
        <v>2</v>
      </c>
      <c r="X67" s="67">
        <v>5</v>
      </c>
      <c r="Y67" s="67">
        <v>1</v>
      </c>
      <c r="Z67" s="67">
        <v>1</v>
      </c>
      <c r="AA67" s="67">
        <f>IF(F67&lt;Settings!$H$3,"",ROUND((J67*Settings!$C$3+K67*Settings!$C$4+N67*Settings!$C$5+P67*Settings!$C$6+R67*Settings!$C$7+S67*Settings!$C$8+U67*Settings!$C$9+L67*Settings!$C$10+V67*Settings!$C$11*0.5)/F67*16,0))</f>
        <v>268</v>
      </c>
      <c r="AB67" s="70">
        <f>IF(F67&lt;Settings!$H$3,"",AA67*Settings!$F$6)</f>
        <v>402</v>
      </c>
      <c r="AC67" s="67"/>
      <c r="AD67" s="67"/>
      <c r="AE67" s="67"/>
      <c r="AF67" s="67">
        <f>IF(F67&lt;Settings!$H$3,"",RANK(AA67,$AA$50:$AA$93,0)+COUNTIF($AA$50:AA67,AA67)-1)</f>
        <v>14</v>
      </c>
      <c r="AG67" s="68"/>
    </row>
    <row r="68" spans="1:33" ht="15" thickBot="1" x14ac:dyDescent="0.4">
      <c r="A68" s="66"/>
      <c r="B68" s="2" t="s">
        <v>663</v>
      </c>
      <c r="C68" s="2" t="s">
        <v>56</v>
      </c>
      <c r="D68" s="67" t="s">
        <v>151</v>
      </c>
      <c r="E68" s="67">
        <v>37</v>
      </c>
      <c r="F68" s="67">
        <v>15</v>
      </c>
      <c r="G68" s="67">
        <v>15</v>
      </c>
      <c r="H68" s="67">
        <v>364</v>
      </c>
      <c r="I68" s="67">
        <v>597</v>
      </c>
      <c r="J68" s="67">
        <v>4233</v>
      </c>
      <c r="K68" s="67">
        <v>26</v>
      </c>
      <c r="L68" s="67">
        <v>14</v>
      </c>
      <c r="M68" s="67">
        <v>14</v>
      </c>
      <c r="N68" s="67">
        <v>38</v>
      </c>
      <c r="O68" s="67">
        <v>2.71</v>
      </c>
      <c r="P68" s="67">
        <v>0</v>
      </c>
      <c r="Q68" s="67">
        <v>0</v>
      </c>
      <c r="R68" s="67">
        <v>0</v>
      </c>
      <c r="S68" s="67">
        <v>0</v>
      </c>
      <c r="T68" s="67"/>
      <c r="U68" s="67">
        <v>0</v>
      </c>
      <c r="V68" s="67">
        <v>14</v>
      </c>
      <c r="W68" s="67">
        <v>4</v>
      </c>
      <c r="X68" s="67">
        <v>0</v>
      </c>
      <c r="Y68" s="67"/>
      <c r="Z68" s="67">
        <v>1</v>
      </c>
      <c r="AA68" s="67">
        <f>IF(F68&lt;Settings!$H$3,"",ROUND((J68*Settings!$C$3+K68*Settings!$C$4+N68*Settings!$C$5+P68*Settings!$C$6+R68*Settings!$C$7+S68*Settings!$C$8+U68*Settings!$C$9+L68*Settings!$C$10+V68*Settings!$C$11*0.5)/F68*16,0))</f>
        <v>251</v>
      </c>
      <c r="AB68" s="70">
        <f>IF(F68&lt;Settings!$H$3,"",AA68*Settings!$F$6)</f>
        <v>376.5</v>
      </c>
      <c r="AC68" s="67"/>
      <c r="AD68" s="67"/>
      <c r="AE68" s="67"/>
      <c r="AF68" s="67">
        <f>IF(F68&lt;Settings!$H$3,"",RANK(AA68,$AA$50:$AA$93,0)+COUNTIF($AA$50:AA68,AA68)-1)</f>
        <v>20</v>
      </c>
      <c r="AG68" s="68"/>
    </row>
    <row r="69" spans="1:33" ht="15" thickBot="1" x14ac:dyDescent="0.4">
      <c r="A69" s="66"/>
      <c r="B69" s="2" t="s">
        <v>209</v>
      </c>
      <c r="C69" s="2" t="s">
        <v>45</v>
      </c>
      <c r="D69" s="67" t="s">
        <v>151</v>
      </c>
      <c r="E69" s="67">
        <v>31</v>
      </c>
      <c r="F69" s="67">
        <v>16</v>
      </c>
      <c r="G69" s="67">
        <v>16</v>
      </c>
      <c r="H69" s="67">
        <v>436</v>
      </c>
      <c r="I69" s="67">
        <v>672</v>
      </c>
      <c r="J69" s="67">
        <v>4317</v>
      </c>
      <c r="K69" s="67">
        <v>20</v>
      </c>
      <c r="L69" s="67">
        <v>15</v>
      </c>
      <c r="M69" s="67">
        <v>21</v>
      </c>
      <c r="N69" s="67">
        <v>58</v>
      </c>
      <c r="O69" s="67">
        <v>2.76</v>
      </c>
      <c r="P69" s="67">
        <v>2</v>
      </c>
      <c r="Q69" s="67">
        <v>0</v>
      </c>
      <c r="R69" s="67">
        <v>0</v>
      </c>
      <c r="S69" s="67">
        <v>0</v>
      </c>
      <c r="T69" s="67"/>
      <c r="U69" s="67">
        <v>0</v>
      </c>
      <c r="V69" s="67">
        <v>5</v>
      </c>
      <c r="W69" s="67">
        <v>3</v>
      </c>
      <c r="X69" s="67">
        <v>2</v>
      </c>
      <c r="Y69" s="67"/>
      <c r="Z69" s="67">
        <v>4</v>
      </c>
      <c r="AA69" s="67">
        <f>IF(F69&lt;Settings!$H$3,"",ROUND((J69*Settings!$C$3+K69*Settings!$C$4+N69*Settings!$C$5+P69*Settings!$C$6+R69*Settings!$C$7+S69*Settings!$C$8+U69*Settings!$C$9+L69*Settings!$C$10+V69*Settings!$C$11*0.5)/F69*16,0))</f>
        <v>235</v>
      </c>
      <c r="AB69" s="70">
        <f>IF(F69&lt;Settings!$H$3,"",AA69*Settings!$F$6)</f>
        <v>352.5</v>
      </c>
      <c r="AC69" s="67"/>
      <c r="AD69" s="67"/>
      <c r="AE69" s="67"/>
      <c r="AF69" s="67">
        <f>IF(F69&lt;Settings!$H$3,"",RANK(AA69,$AA$50:$AA$93,0)+COUNTIF($AA$50:AA69,AA69)-1)</f>
        <v>23</v>
      </c>
      <c r="AG69" s="68"/>
    </row>
    <row r="70" spans="1:33" ht="15" thickBot="1" x14ac:dyDescent="0.4">
      <c r="A70" s="66"/>
      <c r="B70" s="2" t="s">
        <v>169</v>
      </c>
      <c r="C70" s="2" t="s">
        <v>111</v>
      </c>
      <c r="D70" s="67" t="s">
        <v>151</v>
      </c>
      <c r="E70" s="67">
        <v>35</v>
      </c>
      <c r="F70" s="67">
        <v>16</v>
      </c>
      <c r="G70" s="67">
        <v>16</v>
      </c>
      <c r="H70" s="67">
        <v>377</v>
      </c>
      <c r="I70" s="67">
        <v>598</v>
      </c>
      <c r="J70" s="67">
        <v>4027</v>
      </c>
      <c r="K70" s="67">
        <v>26</v>
      </c>
      <c r="L70" s="67">
        <v>16</v>
      </c>
      <c r="M70" s="67">
        <v>21</v>
      </c>
      <c r="N70" s="67">
        <v>-9</v>
      </c>
      <c r="O70" s="67">
        <v>-0.43</v>
      </c>
      <c r="P70" s="67">
        <v>0</v>
      </c>
      <c r="Q70" s="67">
        <v>0</v>
      </c>
      <c r="R70" s="67">
        <v>0</v>
      </c>
      <c r="S70" s="67">
        <v>0</v>
      </c>
      <c r="T70" s="67"/>
      <c r="U70" s="67">
        <v>0</v>
      </c>
      <c r="V70" s="67">
        <v>7</v>
      </c>
      <c r="W70" s="67">
        <v>4</v>
      </c>
      <c r="X70" s="67">
        <v>0</v>
      </c>
      <c r="Y70" s="67"/>
      <c r="Z70" s="67"/>
      <c r="AA70" s="67">
        <f>IF(F70&lt;Settings!$H$3,"",ROUND((J70*Settings!$C$3+K70*Settings!$C$4+N70*Settings!$C$5+P70*Settings!$C$6+R70*Settings!$C$7+S70*Settings!$C$8+U70*Settings!$C$9+L70*Settings!$C$10+V70*Settings!$C$11*0.5)/F70*16,0))</f>
        <v>225</v>
      </c>
      <c r="AB70" s="70">
        <f>IF(F70&lt;Settings!$H$3,"",AA70*Settings!$F$6)</f>
        <v>337.5</v>
      </c>
      <c r="AC70" s="67"/>
      <c r="AD70" s="67"/>
      <c r="AE70" s="67"/>
      <c r="AF70" s="67">
        <f>IF(F70&lt;Settings!$H$3,"",RANK(AA70,$AA$50:$AA$93,0)+COUNTIF($AA$50:AA70,AA70)-1)</f>
        <v>25</v>
      </c>
      <c r="AG70" s="68"/>
    </row>
    <row r="71" spans="1:33" ht="15" thickBot="1" x14ac:dyDescent="0.4">
      <c r="A71" s="66"/>
      <c r="B71" s="2" t="s">
        <v>664</v>
      </c>
      <c r="C71" s="2" t="s">
        <v>14</v>
      </c>
      <c r="D71" s="67" t="s">
        <v>151</v>
      </c>
      <c r="E71" s="67">
        <v>32</v>
      </c>
      <c r="F71" s="67">
        <v>15</v>
      </c>
      <c r="G71" s="67">
        <v>15</v>
      </c>
      <c r="H71" s="67">
        <v>328</v>
      </c>
      <c r="I71" s="67">
        <v>489</v>
      </c>
      <c r="J71" s="67">
        <v>3502</v>
      </c>
      <c r="K71" s="67">
        <v>15</v>
      </c>
      <c r="L71" s="67">
        <v>8</v>
      </c>
      <c r="M71" s="67">
        <v>48</v>
      </c>
      <c r="N71" s="67">
        <v>134</v>
      </c>
      <c r="O71" s="67">
        <v>2.79</v>
      </c>
      <c r="P71" s="67">
        <v>5</v>
      </c>
      <c r="Q71" s="67">
        <v>1</v>
      </c>
      <c r="R71" s="67">
        <v>1</v>
      </c>
      <c r="S71" s="67">
        <v>3</v>
      </c>
      <c r="T71" s="67">
        <v>3</v>
      </c>
      <c r="U71" s="67">
        <v>0</v>
      </c>
      <c r="V71" s="67">
        <v>7</v>
      </c>
      <c r="W71" s="67">
        <v>4</v>
      </c>
      <c r="X71" s="67">
        <v>5</v>
      </c>
      <c r="Y71" s="67"/>
      <c r="Z71" s="67">
        <v>2</v>
      </c>
      <c r="AA71" s="67">
        <f>IF(F71&lt;Settings!$H$3,"",ROUND((J71*Settings!$C$3+K71*Settings!$C$4+N71*Settings!$C$5+P71*Settings!$C$6+R71*Settings!$C$7+S71*Settings!$C$8+U71*Settings!$C$9+L71*Settings!$C$10+V71*Settings!$C$11*0.5)/F71*16,0))</f>
        <v>237</v>
      </c>
      <c r="AB71" s="70">
        <f>IF(F71&lt;Settings!$H$3,"",AA71*Settings!$F$6)</f>
        <v>355.5</v>
      </c>
      <c r="AC71" s="67"/>
      <c r="AD71" s="67"/>
      <c r="AE71" s="67"/>
      <c r="AF71" s="67">
        <f>IF(F71&lt;Settings!$H$3,"",RANK(AA71,$AA$50:$AA$93,0)+COUNTIF($AA$50:AA71,AA71)-1)</f>
        <v>21</v>
      </c>
      <c r="AG71" s="68"/>
    </row>
    <row r="72" spans="1:33" ht="15" thickBot="1" x14ac:dyDescent="0.4">
      <c r="A72" s="66"/>
      <c r="B72" s="2" t="s">
        <v>211</v>
      </c>
      <c r="C72" s="2" t="s">
        <v>28</v>
      </c>
      <c r="D72" s="67" t="s">
        <v>151</v>
      </c>
      <c r="E72" s="67">
        <v>29</v>
      </c>
      <c r="F72" s="67">
        <v>15</v>
      </c>
      <c r="G72" s="67">
        <v>15</v>
      </c>
      <c r="H72" s="67">
        <v>395</v>
      </c>
      <c r="I72" s="67">
        <v>552</v>
      </c>
      <c r="J72" s="67">
        <v>3877</v>
      </c>
      <c r="K72" s="67">
        <v>20</v>
      </c>
      <c r="L72" s="67">
        <v>5</v>
      </c>
      <c r="M72" s="67">
        <v>20</v>
      </c>
      <c r="N72" s="67">
        <v>53</v>
      </c>
      <c r="O72" s="67">
        <v>2.65</v>
      </c>
      <c r="P72" s="67">
        <v>0</v>
      </c>
      <c r="Q72" s="67">
        <v>1</v>
      </c>
      <c r="R72" s="67">
        <v>1</v>
      </c>
      <c r="S72" s="67">
        <v>5</v>
      </c>
      <c r="T72" s="67">
        <v>5</v>
      </c>
      <c r="U72" s="67">
        <v>0</v>
      </c>
      <c r="V72" s="67">
        <v>10</v>
      </c>
      <c r="W72" s="67">
        <v>5</v>
      </c>
      <c r="X72" s="67">
        <v>0</v>
      </c>
      <c r="Y72" s="67"/>
      <c r="Z72" s="67"/>
      <c r="AA72" s="67">
        <f>IF(F72&lt;Settings!$H$3,"",ROUND((J72*Settings!$C$3+K72*Settings!$C$4+N72*Settings!$C$5+P72*Settings!$C$6+R72*Settings!$C$7+S72*Settings!$C$8+U72*Settings!$C$9+L72*Settings!$C$10+V72*Settings!$C$11*0.5)/F72*16,0))</f>
        <v>237</v>
      </c>
      <c r="AB72" s="70">
        <f>IF(F72&lt;Settings!$H$3,"",AA72*Settings!$F$6)</f>
        <v>355.5</v>
      </c>
      <c r="AC72" s="67"/>
      <c r="AD72" s="67"/>
      <c r="AE72" s="67"/>
      <c r="AF72" s="67">
        <f>IF(F72&lt;Settings!$H$3,"",RANK(AA72,$AA$50:$AA$93,0)+COUNTIF($AA$50:AA72,AA72)-1)</f>
        <v>22</v>
      </c>
      <c r="AG72" s="68"/>
    </row>
    <row r="73" spans="1:33" ht="15" thickBot="1" x14ac:dyDescent="0.4">
      <c r="A73" s="66"/>
      <c r="B73" s="2" t="s">
        <v>162</v>
      </c>
      <c r="C73" s="2" t="s">
        <v>20</v>
      </c>
      <c r="D73" s="67" t="s">
        <v>151</v>
      </c>
      <c r="E73" s="67">
        <v>24</v>
      </c>
      <c r="F73" s="67">
        <v>16</v>
      </c>
      <c r="G73" s="67">
        <v>16</v>
      </c>
      <c r="H73" s="67">
        <v>379</v>
      </c>
      <c r="I73" s="67">
        <v>607</v>
      </c>
      <c r="J73" s="67">
        <v>3782</v>
      </c>
      <c r="K73" s="67">
        <v>16</v>
      </c>
      <c r="L73" s="67">
        <v>14</v>
      </c>
      <c r="M73" s="67">
        <v>46</v>
      </c>
      <c r="N73" s="67">
        <v>150</v>
      </c>
      <c r="O73" s="67">
        <v>3.26</v>
      </c>
      <c r="P73" s="67">
        <v>2</v>
      </c>
      <c r="Q73" s="67">
        <v>1</v>
      </c>
      <c r="R73" s="67">
        <v>1</v>
      </c>
      <c r="S73" s="67">
        <v>7</v>
      </c>
      <c r="T73" s="67">
        <v>7</v>
      </c>
      <c r="U73" s="67">
        <v>0</v>
      </c>
      <c r="V73" s="67">
        <v>14</v>
      </c>
      <c r="W73" s="67">
        <v>3</v>
      </c>
      <c r="X73" s="67">
        <v>2</v>
      </c>
      <c r="Y73" s="67">
        <v>1</v>
      </c>
      <c r="Z73" s="67">
        <v>1</v>
      </c>
      <c r="AA73" s="67">
        <f>IF(F73&lt;Settings!$H$3,"",ROUND((J73*Settings!$C$3+K73*Settings!$C$4+N73*Settings!$C$5+P73*Settings!$C$6+R73*Settings!$C$7+S73*Settings!$C$8+U73*Settings!$C$9+L73*Settings!$C$10+V73*Settings!$C$11*0.5)/F73*16,0))</f>
        <v>202</v>
      </c>
      <c r="AB73" s="70">
        <f>IF(F73&lt;Settings!$H$3,"",AA73*Settings!$F$6)</f>
        <v>303</v>
      </c>
      <c r="AC73" s="67"/>
      <c r="AD73" s="67"/>
      <c r="AE73" s="67"/>
      <c r="AF73" s="67">
        <f>IF(F73&lt;Settings!$H$3,"",RANK(AA73,$AA$50:$AA$93,0)+COUNTIF($AA$50:AA73,AA73)-1)</f>
        <v>27</v>
      </c>
      <c r="AG73" s="68"/>
    </row>
    <row r="74" spans="1:33" ht="15" thickBot="1" x14ac:dyDescent="0.4">
      <c r="A74" s="66"/>
      <c r="B74" s="2" t="s">
        <v>647</v>
      </c>
      <c r="C74" s="2" t="s">
        <v>103</v>
      </c>
      <c r="D74" s="67" t="s">
        <v>151</v>
      </c>
      <c r="E74" s="67">
        <v>29</v>
      </c>
      <c r="F74" s="67">
        <v>12</v>
      </c>
      <c r="G74" s="67">
        <v>11</v>
      </c>
      <c r="H74" s="67">
        <v>196</v>
      </c>
      <c r="I74" s="67">
        <v>331</v>
      </c>
      <c r="J74" s="67">
        <v>2241</v>
      </c>
      <c r="K74" s="67">
        <v>16</v>
      </c>
      <c r="L74" s="67">
        <v>4</v>
      </c>
      <c r="M74" s="67">
        <v>69</v>
      </c>
      <c r="N74" s="67">
        <v>468</v>
      </c>
      <c r="O74" s="67">
        <v>6.78</v>
      </c>
      <c r="P74" s="67">
        <v>2</v>
      </c>
      <c r="Q74" s="67">
        <v>0</v>
      </c>
      <c r="R74" s="67">
        <v>0</v>
      </c>
      <c r="S74" s="67">
        <v>0</v>
      </c>
      <c r="T74" s="67"/>
      <c r="U74" s="67">
        <v>0</v>
      </c>
      <c r="V74" s="67">
        <v>9</v>
      </c>
      <c r="W74" s="67">
        <v>3</v>
      </c>
      <c r="X74" s="67">
        <v>2</v>
      </c>
      <c r="Y74" s="67">
        <v>1</v>
      </c>
      <c r="Z74" s="67"/>
      <c r="AA74" s="67">
        <f>IF(F74&lt;Settings!$H$3,"",ROUND((J74*Settings!$C$3+K74*Settings!$C$4+N74*Settings!$C$5+P74*Settings!$C$6+R74*Settings!$C$7+S74*Settings!$C$8+U74*Settings!$C$9+L74*Settings!$C$10+V74*Settings!$C$11*0.5)/F74*16,0))</f>
        <v>261</v>
      </c>
      <c r="AB74" s="70">
        <f>IF(F74&lt;Settings!$H$3,"",AA74*Settings!$F$6)</f>
        <v>391.5</v>
      </c>
      <c r="AC74" s="67"/>
      <c r="AD74" s="67"/>
      <c r="AE74" s="67"/>
      <c r="AF74" s="67">
        <f>IF(F74&lt;Settings!$H$3,"",RANK(AA74,$AA$50:$AA$93,0)+COUNTIF($AA$50:AA74,AA74)-1)</f>
        <v>16</v>
      </c>
      <c r="AG74" s="68"/>
    </row>
    <row r="75" spans="1:33" ht="15" thickBot="1" x14ac:dyDescent="0.4">
      <c r="A75" s="66"/>
      <c r="B75" s="2" t="s">
        <v>665</v>
      </c>
      <c r="C75" s="2" t="s">
        <v>41</v>
      </c>
      <c r="D75" s="67" t="s">
        <v>151</v>
      </c>
      <c r="E75" s="67">
        <v>25</v>
      </c>
      <c r="F75" s="67">
        <v>14</v>
      </c>
      <c r="G75" s="67">
        <v>14</v>
      </c>
      <c r="H75" s="67">
        <v>289</v>
      </c>
      <c r="I75" s="67">
        <v>486</v>
      </c>
      <c r="J75" s="67">
        <v>3401</v>
      </c>
      <c r="K75" s="67">
        <v>18</v>
      </c>
      <c r="L75" s="67">
        <v>10</v>
      </c>
      <c r="M75" s="67">
        <v>28</v>
      </c>
      <c r="N75" s="67">
        <v>57</v>
      </c>
      <c r="O75" s="67">
        <v>2.04</v>
      </c>
      <c r="P75" s="67">
        <v>0</v>
      </c>
      <c r="Q75" s="67">
        <v>0</v>
      </c>
      <c r="R75" s="67">
        <v>0</v>
      </c>
      <c r="S75" s="67">
        <v>0</v>
      </c>
      <c r="T75" s="67"/>
      <c r="U75" s="67">
        <v>0</v>
      </c>
      <c r="V75" s="67">
        <v>4</v>
      </c>
      <c r="W75" s="67">
        <v>2</v>
      </c>
      <c r="X75" s="67">
        <v>0</v>
      </c>
      <c r="Y75" s="67">
        <v>1</v>
      </c>
      <c r="Z75" s="67"/>
      <c r="AA75" s="67">
        <f>IF(F75&lt;Settings!$H$3,"",ROUND((J75*Settings!$C$3+K75*Settings!$C$4+N75*Settings!$C$5+P75*Settings!$C$6+R75*Settings!$C$7+S75*Settings!$C$8+U75*Settings!$C$9+L75*Settings!$C$10+V75*Settings!$C$11*0.5)/F75*16,0))</f>
        <v>217</v>
      </c>
      <c r="AB75" s="70">
        <f>IF(F75&lt;Settings!$H$3,"",AA75*Settings!$F$6)</f>
        <v>325.5</v>
      </c>
      <c r="AC75" s="67"/>
      <c r="AD75" s="67"/>
      <c r="AE75" s="67"/>
      <c r="AF75" s="67">
        <f>IF(F75&lt;Settings!$H$3,"",RANK(AA75,$AA$50:$AA$93,0)+COUNTIF($AA$50:AA75,AA75)-1)</f>
        <v>26</v>
      </c>
      <c r="AG75" s="68"/>
    </row>
    <row r="76" spans="1:33" ht="15" thickBot="1" x14ac:dyDescent="0.4">
      <c r="A76" s="66"/>
      <c r="B76" s="2" t="s">
        <v>183</v>
      </c>
      <c r="C76" s="2" t="s">
        <v>51</v>
      </c>
      <c r="D76" s="67" t="s">
        <v>151</v>
      </c>
      <c r="E76" s="67">
        <v>28</v>
      </c>
      <c r="F76" s="67">
        <v>13</v>
      </c>
      <c r="G76" s="67">
        <v>13</v>
      </c>
      <c r="H76" s="67">
        <v>261</v>
      </c>
      <c r="I76" s="67">
        <v>389</v>
      </c>
      <c r="J76" s="67">
        <v>2995</v>
      </c>
      <c r="K76" s="67">
        <v>19</v>
      </c>
      <c r="L76" s="67">
        <v>12</v>
      </c>
      <c r="M76" s="67">
        <v>39</v>
      </c>
      <c r="N76" s="67">
        <v>164</v>
      </c>
      <c r="O76" s="67">
        <v>4.21</v>
      </c>
      <c r="P76" s="67">
        <v>1</v>
      </c>
      <c r="Q76" s="67">
        <v>0</v>
      </c>
      <c r="R76" s="67">
        <v>0</v>
      </c>
      <c r="S76" s="67">
        <v>0</v>
      </c>
      <c r="T76" s="67"/>
      <c r="U76" s="67">
        <v>0</v>
      </c>
      <c r="V76" s="67">
        <v>9</v>
      </c>
      <c r="W76" s="67">
        <v>3</v>
      </c>
      <c r="X76" s="67">
        <v>1</v>
      </c>
      <c r="Y76" s="67"/>
      <c r="Z76" s="67">
        <v>1</v>
      </c>
      <c r="AA76" s="67">
        <f>IF(F76&lt;Settings!$H$3,"",ROUND((J76*Settings!$C$3+K76*Settings!$C$4+N76*Settings!$C$5+P76*Settings!$C$6+R76*Settings!$C$7+S76*Settings!$C$8+U76*Settings!$C$9+L76*Settings!$C$10+V76*Settings!$C$11*0.5)/F76*16,0))</f>
        <v>228</v>
      </c>
      <c r="AB76" s="70">
        <f>IF(F76&lt;Settings!$H$3,"",AA76*Settings!$F$6)</f>
        <v>342</v>
      </c>
      <c r="AC76" s="67"/>
      <c r="AD76" s="67"/>
      <c r="AE76" s="67"/>
      <c r="AF76" s="67">
        <f>IF(F76&lt;Settings!$H$3,"",RANK(AA76,$AA$50:$AA$93,0)+COUNTIF($AA$50:AA76,AA76)-1)</f>
        <v>24</v>
      </c>
      <c r="AG76" s="68"/>
    </row>
    <row r="77" spans="1:33" ht="15" thickBot="1" x14ac:dyDescent="0.4">
      <c r="A77" s="66"/>
      <c r="B77" s="2" t="s">
        <v>332</v>
      </c>
      <c r="C77" s="2" t="s">
        <v>97</v>
      </c>
      <c r="D77" s="67" t="s">
        <v>151</v>
      </c>
      <c r="E77" s="67">
        <v>26</v>
      </c>
      <c r="F77" s="67">
        <v>15</v>
      </c>
      <c r="G77" s="67">
        <v>14</v>
      </c>
      <c r="H77" s="67">
        <v>301</v>
      </c>
      <c r="I77" s="67">
        <v>510</v>
      </c>
      <c r="J77" s="67">
        <v>2957</v>
      </c>
      <c r="K77" s="67">
        <v>15</v>
      </c>
      <c r="L77" s="67">
        <v>16</v>
      </c>
      <c r="M77" s="67">
        <v>30</v>
      </c>
      <c r="N77" s="67">
        <v>131</v>
      </c>
      <c r="O77" s="67">
        <v>4.37</v>
      </c>
      <c r="P77" s="67">
        <v>2</v>
      </c>
      <c r="Q77" s="67">
        <v>1</v>
      </c>
      <c r="R77" s="67">
        <v>1</v>
      </c>
      <c r="S77" s="67">
        <v>-14</v>
      </c>
      <c r="T77" s="67">
        <v>-14</v>
      </c>
      <c r="U77" s="67">
        <v>0</v>
      </c>
      <c r="V77" s="67">
        <v>5</v>
      </c>
      <c r="W77" s="67">
        <v>1</v>
      </c>
      <c r="X77" s="67">
        <v>2</v>
      </c>
      <c r="Y77" s="67"/>
      <c r="Z77" s="67"/>
      <c r="AA77" s="67">
        <f>IF(F77&lt;Settings!$H$3,"",ROUND((J77*Settings!$C$3+K77*Settings!$C$4+N77*Settings!$C$5+P77*Settings!$C$6+R77*Settings!$C$7+S77*Settings!$C$8+U77*Settings!$C$9+L77*Settings!$C$10+V77*Settings!$C$11*0.5)/F77*16,0))</f>
        <v>177</v>
      </c>
      <c r="AB77" s="70">
        <f>IF(F77&lt;Settings!$H$3,"",AA77*Settings!$F$6)</f>
        <v>265.5</v>
      </c>
      <c r="AC77" s="67"/>
      <c r="AD77" s="67"/>
      <c r="AE77" s="67"/>
      <c r="AF77" s="67">
        <f>IF(F77&lt;Settings!$H$3,"",RANK(AA77,$AA$50:$AA$93,0)+COUNTIF($AA$50:AA77,AA77)-1)</f>
        <v>28</v>
      </c>
      <c r="AG77" s="68"/>
    </row>
    <row r="78" spans="1:33" ht="15" thickBot="1" x14ac:dyDescent="0.4">
      <c r="A78" s="66"/>
      <c r="B78" s="2" t="s">
        <v>192</v>
      </c>
      <c r="C78" s="2" t="s">
        <v>125</v>
      </c>
      <c r="D78" s="67" t="s">
        <v>151</v>
      </c>
      <c r="E78" s="67">
        <v>34</v>
      </c>
      <c r="F78" s="67">
        <v>14</v>
      </c>
      <c r="G78" s="67">
        <v>11</v>
      </c>
      <c r="H78" s="67">
        <v>228</v>
      </c>
      <c r="I78" s="67">
        <v>403</v>
      </c>
      <c r="J78" s="67">
        <v>2710</v>
      </c>
      <c r="K78" s="67">
        <v>12</v>
      </c>
      <c r="L78" s="67">
        <v>17</v>
      </c>
      <c r="M78" s="67">
        <v>33</v>
      </c>
      <c r="N78" s="67">
        <v>130</v>
      </c>
      <c r="O78" s="67">
        <v>3.94</v>
      </c>
      <c r="P78" s="67">
        <v>0</v>
      </c>
      <c r="Q78" s="67">
        <v>0</v>
      </c>
      <c r="R78" s="67">
        <v>0</v>
      </c>
      <c r="S78" s="67">
        <v>0</v>
      </c>
      <c r="T78" s="67"/>
      <c r="U78" s="67">
        <v>0</v>
      </c>
      <c r="V78" s="67">
        <v>9</v>
      </c>
      <c r="W78" s="67">
        <v>1</v>
      </c>
      <c r="X78" s="67">
        <v>0</v>
      </c>
      <c r="Y78" s="67"/>
      <c r="Z78" s="67"/>
      <c r="AA78" s="67">
        <f>IF(F78&lt;Settings!$H$3,"",ROUND((J78*Settings!$C$3+K78*Settings!$C$4+N78*Settings!$C$5+P78*Settings!$C$6+R78*Settings!$C$7+S78*Settings!$C$8+U78*Settings!$C$9+L78*Settings!$C$10+V78*Settings!$C$11*0.5)/F78*16,0))</f>
        <v>144</v>
      </c>
      <c r="AB78" s="70">
        <f>IF(F78&lt;Settings!$H$3,"",AA78*Settings!$F$6)</f>
        <v>216</v>
      </c>
      <c r="AC78" s="67"/>
      <c r="AD78" s="67"/>
      <c r="AE78" s="67"/>
      <c r="AF78" s="67">
        <f>IF(F78&lt;Settings!$H$3,"",RANK(AA78,$AA$50:$AA$93,0)+COUNTIF($AA$50:AA78,AA78)-1)</f>
        <v>30</v>
      </c>
      <c r="AG78" s="68"/>
    </row>
    <row r="79" spans="1:33" ht="15" thickBot="1" x14ac:dyDescent="0.4">
      <c r="A79" s="66"/>
      <c r="B79" s="2" t="s">
        <v>155</v>
      </c>
      <c r="C79" s="2" t="s">
        <v>105</v>
      </c>
      <c r="D79" s="67" t="s">
        <v>151</v>
      </c>
      <c r="E79" s="67">
        <v>28</v>
      </c>
      <c r="F79" s="67">
        <v>10</v>
      </c>
      <c r="G79" s="67">
        <v>9</v>
      </c>
      <c r="H79" s="67">
        <v>196</v>
      </c>
      <c r="I79" s="67">
        <v>322</v>
      </c>
      <c r="J79" s="67">
        <v>2201</v>
      </c>
      <c r="K79" s="67">
        <v>9</v>
      </c>
      <c r="L79" s="67">
        <v>11</v>
      </c>
      <c r="M79" s="67">
        <v>20</v>
      </c>
      <c r="N79" s="67">
        <v>51</v>
      </c>
      <c r="O79" s="67">
        <v>2.5499999999999998</v>
      </c>
      <c r="P79" s="67">
        <v>1</v>
      </c>
      <c r="Q79" s="67">
        <v>0</v>
      </c>
      <c r="R79" s="67">
        <v>0</v>
      </c>
      <c r="S79" s="67">
        <v>0</v>
      </c>
      <c r="T79" s="67"/>
      <c r="U79" s="67">
        <v>0</v>
      </c>
      <c r="V79" s="67">
        <v>5</v>
      </c>
      <c r="W79" s="67">
        <v>1</v>
      </c>
      <c r="X79" s="67">
        <v>1</v>
      </c>
      <c r="Y79" s="67"/>
      <c r="Z79" s="67"/>
      <c r="AA79" s="67">
        <f>IF(F79&lt;Settings!$H$3,"",ROUND((J79*Settings!$C$3+K79*Settings!$C$4+N79*Settings!$C$5+P79*Settings!$C$6+R79*Settings!$C$7+S79*Settings!$C$8+U79*Settings!$C$9+L79*Settings!$C$10+V79*Settings!$C$11*0.5)/F79*16,0))</f>
        <v>173</v>
      </c>
      <c r="AB79" s="70">
        <f>IF(F79&lt;Settings!$H$3,"",AA79*Settings!$F$6)</f>
        <v>259.5</v>
      </c>
      <c r="AC79" s="67"/>
      <c r="AD79" s="67"/>
      <c r="AE79" s="67"/>
      <c r="AF79" s="67">
        <f>IF(F79&lt;Settings!$H$3,"",RANK(AA79,$AA$50:$AA$93,0)+COUNTIF($AA$50:AA79,AA79)-1)</f>
        <v>29</v>
      </c>
      <c r="AG79" s="68"/>
    </row>
    <row r="80" spans="1:33" ht="15" thickBot="1" x14ac:dyDescent="0.4">
      <c r="A80" s="66"/>
      <c r="B80" s="2" t="s">
        <v>643</v>
      </c>
      <c r="C80" s="2" t="s">
        <v>34</v>
      </c>
      <c r="D80" s="67" t="s">
        <v>151</v>
      </c>
      <c r="E80" s="67">
        <v>31</v>
      </c>
      <c r="F80" s="67">
        <v>6</v>
      </c>
      <c r="G80" s="67">
        <v>5</v>
      </c>
      <c r="H80" s="67">
        <v>134</v>
      </c>
      <c r="I80" s="67">
        <v>200</v>
      </c>
      <c r="J80" s="67">
        <v>1445</v>
      </c>
      <c r="K80" s="67">
        <v>6</v>
      </c>
      <c r="L80" s="67">
        <v>0</v>
      </c>
      <c r="M80" s="67">
        <v>7</v>
      </c>
      <c r="N80" s="67">
        <v>-2</v>
      </c>
      <c r="O80" s="67">
        <v>-0.28999999999999998</v>
      </c>
      <c r="P80" s="67">
        <v>0</v>
      </c>
      <c r="Q80" s="67">
        <v>0</v>
      </c>
      <c r="R80" s="67">
        <v>0</v>
      </c>
      <c r="S80" s="67">
        <v>0</v>
      </c>
      <c r="T80" s="67"/>
      <c r="U80" s="67">
        <v>0</v>
      </c>
      <c r="V80" s="67">
        <v>3</v>
      </c>
      <c r="W80" s="67">
        <v>1</v>
      </c>
      <c r="X80" s="67">
        <v>0</v>
      </c>
      <c r="Y80" s="67"/>
      <c r="Z80" s="67"/>
      <c r="AA80" s="67" t="str">
        <f>IF(F80&lt;Settings!$H$3,"",ROUND((J80*Settings!$C$3+K80*Settings!$C$4+N80*Settings!$C$5+P80*Settings!$C$6+R80*Settings!$C$7+S80*Settings!$C$8+U80*Settings!$C$9+L80*Settings!$C$10+V80*Settings!$C$11*0.5)/F80*16,0))</f>
        <v/>
      </c>
      <c r="AB80" s="70" t="str">
        <f>IF(F80&lt;Settings!$H$3,"",AA80*Settings!$F$6)</f>
        <v/>
      </c>
      <c r="AC80" s="67"/>
      <c r="AD80" s="67"/>
      <c r="AE80" s="67"/>
      <c r="AF80" s="67" t="str">
        <f>IF(F80&lt;Settings!$H$3,"",RANK(AA80,$AA$50:$AA$93,0)+COUNTIF($AA$50:AA80,AA80)-1)</f>
        <v/>
      </c>
      <c r="AG80" s="68"/>
    </row>
    <row r="81" spans="1:33" ht="15" thickBot="1" x14ac:dyDescent="0.4">
      <c r="A81" s="66"/>
      <c r="B81" s="2" t="s">
        <v>185</v>
      </c>
      <c r="C81" s="2" t="s">
        <v>4</v>
      </c>
      <c r="D81" s="67" t="s">
        <v>151</v>
      </c>
      <c r="E81" s="67">
        <v>23</v>
      </c>
      <c r="F81" s="67">
        <v>9</v>
      </c>
      <c r="G81" s="67">
        <v>8</v>
      </c>
      <c r="H81" s="67">
        <v>128</v>
      </c>
      <c r="I81" s="67">
        <v>195</v>
      </c>
      <c r="J81" s="67">
        <v>1380</v>
      </c>
      <c r="K81" s="67">
        <v>6</v>
      </c>
      <c r="L81" s="67">
        <v>2</v>
      </c>
      <c r="M81" s="67">
        <v>11</v>
      </c>
      <c r="N81" s="67">
        <v>18</v>
      </c>
      <c r="O81" s="67">
        <v>1.64</v>
      </c>
      <c r="P81" s="67">
        <v>0</v>
      </c>
      <c r="Q81" s="67">
        <v>0</v>
      </c>
      <c r="R81" s="67">
        <v>0</v>
      </c>
      <c r="S81" s="67">
        <v>0</v>
      </c>
      <c r="T81" s="67"/>
      <c r="U81" s="67">
        <v>0</v>
      </c>
      <c r="V81" s="67">
        <v>4</v>
      </c>
      <c r="W81" s="67">
        <v>1</v>
      </c>
      <c r="X81" s="67">
        <v>0</v>
      </c>
      <c r="Y81" s="67"/>
      <c r="Z81" s="67">
        <v>1</v>
      </c>
      <c r="AA81" s="67">
        <f>IF(F81&lt;Settings!$H$3,"",ROUND((J81*Settings!$C$3+K81*Settings!$C$4+N81*Settings!$C$5+P81*Settings!$C$6+R81*Settings!$C$7+S81*Settings!$C$8+U81*Settings!$C$9+L81*Settings!$C$10+V81*Settings!$C$11*0.5)/F81*16,0))</f>
        <v>130</v>
      </c>
      <c r="AB81" s="70">
        <f>IF(F81&lt;Settings!$H$3,"",AA81*Settings!$F$6)</f>
        <v>195</v>
      </c>
      <c r="AC81" s="67"/>
      <c r="AD81" s="67"/>
      <c r="AE81" s="67"/>
      <c r="AF81" s="67">
        <f>IF(F81&lt;Settings!$H$3,"",RANK(AA81,$AA$50:$AA$93,0)+COUNTIF($AA$50:AA81,AA81)-1)</f>
        <v>31</v>
      </c>
      <c r="AG81" s="68"/>
    </row>
    <row r="82" spans="1:33" ht="15" thickBot="1" x14ac:dyDescent="0.4">
      <c r="A82" s="66"/>
      <c r="B82" s="2" t="s">
        <v>646</v>
      </c>
      <c r="C82" s="2" t="s">
        <v>103</v>
      </c>
      <c r="D82" s="67" t="s">
        <v>151</v>
      </c>
      <c r="E82" s="67">
        <v>27</v>
      </c>
      <c r="F82" s="67">
        <v>6</v>
      </c>
      <c r="G82" s="67">
        <v>5</v>
      </c>
      <c r="H82" s="67">
        <v>91</v>
      </c>
      <c r="I82" s="67">
        <v>160</v>
      </c>
      <c r="J82" s="67">
        <v>925</v>
      </c>
      <c r="K82" s="67">
        <v>5</v>
      </c>
      <c r="L82" s="67">
        <v>6</v>
      </c>
      <c r="M82" s="67">
        <v>40</v>
      </c>
      <c r="N82" s="67">
        <v>173</v>
      </c>
      <c r="O82" s="67">
        <v>4.33</v>
      </c>
      <c r="P82" s="67">
        <v>2</v>
      </c>
      <c r="Q82" s="67">
        <v>1</v>
      </c>
      <c r="R82" s="67">
        <v>1</v>
      </c>
      <c r="S82" s="67">
        <v>-16</v>
      </c>
      <c r="T82" s="67">
        <v>-16</v>
      </c>
      <c r="U82" s="67">
        <v>0</v>
      </c>
      <c r="V82" s="67">
        <v>0</v>
      </c>
      <c r="W82" s="67">
        <v>0</v>
      </c>
      <c r="X82" s="67">
        <v>2</v>
      </c>
      <c r="Y82" s="67"/>
      <c r="Z82" s="67"/>
      <c r="AA82" s="67" t="str">
        <f>IF(F82&lt;Settings!$H$3,"",ROUND((J82*Settings!$C$3+K82*Settings!$C$4+N82*Settings!$C$5+P82*Settings!$C$6+R82*Settings!$C$7+S82*Settings!$C$8+U82*Settings!$C$9+L82*Settings!$C$10+V82*Settings!$C$11*0.5)/F82*16,0))</f>
        <v/>
      </c>
      <c r="AB82" s="70" t="str">
        <f>IF(F82&lt;Settings!$H$3,"",AA82*Settings!$F$6)</f>
        <v/>
      </c>
      <c r="AC82" s="67"/>
      <c r="AD82" s="67"/>
      <c r="AE82" s="67"/>
      <c r="AF82" s="67" t="str">
        <f>IF(F82&lt;Settings!$H$3,"",RANK(AA82,$AA$50:$AA$93,0)+COUNTIF($AA$50:AA82,AA82)-1)</f>
        <v/>
      </c>
      <c r="AG82" s="68"/>
    </row>
    <row r="83" spans="1:33" ht="15" thickBot="1" x14ac:dyDescent="0.4">
      <c r="A83" s="66"/>
      <c r="B83" s="2" t="s">
        <v>666</v>
      </c>
      <c r="C83" s="2" t="s">
        <v>34</v>
      </c>
      <c r="D83" s="67" t="s">
        <v>151</v>
      </c>
      <c r="E83" s="67">
        <v>26</v>
      </c>
      <c r="F83" s="67">
        <v>7</v>
      </c>
      <c r="G83" s="67">
        <v>6</v>
      </c>
      <c r="H83" s="67">
        <v>129</v>
      </c>
      <c r="I83" s="67">
        <v>216</v>
      </c>
      <c r="J83" s="67">
        <v>1611</v>
      </c>
      <c r="K83" s="67">
        <v>8</v>
      </c>
      <c r="L83" s="67">
        <v>14</v>
      </c>
      <c r="M83" s="67">
        <v>7</v>
      </c>
      <c r="N83" s="67">
        <v>2</v>
      </c>
      <c r="O83" s="67">
        <v>0.28999999999999998</v>
      </c>
      <c r="P83" s="67">
        <v>0</v>
      </c>
      <c r="Q83" s="67">
        <v>1</v>
      </c>
      <c r="R83" s="67">
        <v>1</v>
      </c>
      <c r="S83" s="67">
        <v>2</v>
      </c>
      <c r="T83" s="67">
        <v>2</v>
      </c>
      <c r="U83" s="67">
        <v>1</v>
      </c>
      <c r="V83" s="67">
        <v>4</v>
      </c>
      <c r="W83" s="67">
        <v>2</v>
      </c>
      <c r="X83" s="67">
        <v>1</v>
      </c>
      <c r="Y83" s="67"/>
      <c r="Z83" s="67"/>
      <c r="AA83" s="67" t="str">
        <f>IF(F83&lt;Settings!$H$3,"",ROUND((J83*Settings!$C$3+K83*Settings!$C$4+N83*Settings!$C$5+P83*Settings!$C$6+R83*Settings!$C$7+S83*Settings!$C$8+U83*Settings!$C$9+L83*Settings!$C$10+V83*Settings!$C$11*0.5)/F83*16,0))</f>
        <v/>
      </c>
      <c r="AB83" s="70" t="str">
        <f>IF(F83&lt;Settings!$H$3,"",AA83*Settings!$F$6)</f>
        <v/>
      </c>
      <c r="AC83" s="67"/>
      <c r="AD83" s="67"/>
      <c r="AE83" s="67"/>
      <c r="AF83" s="67" t="str">
        <f>IF(F83&lt;Settings!$H$3,"",RANK(AA83,$AA$50:$AA$93,0)+COUNTIF($AA$50:AA83,AA83)-1)</f>
        <v/>
      </c>
      <c r="AG83" s="68"/>
    </row>
    <row r="84" spans="1:33" ht="15" thickBot="1" x14ac:dyDescent="0.4">
      <c r="A84" s="66"/>
      <c r="B84" s="2" t="s">
        <v>667</v>
      </c>
      <c r="C84" s="2" t="s">
        <v>4</v>
      </c>
      <c r="D84" s="67" t="s">
        <v>151</v>
      </c>
      <c r="E84" s="67">
        <v>26</v>
      </c>
      <c r="F84" s="67">
        <v>5</v>
      </c>
      <c r="G84" s="67">
        <v>5</v>
      </c>
      <c r="H84" s="67">
        <v>87</v>
      </c>
      <c r="I84" s="67">
        <v>147</v>
      </c>
      <c r="J84" s="67">
        <v>886</v>
      </c>
      <c r="K84" s="67">
        <v>2</v>
      </c>
      <c r="L84" s="67">
        <v>3</v>
      </c>
      <c r="M84" s="67">
        <v>31</v>
      </c>
      <c r="N84" s="67">
        <v>190</v>
      </c>
      <c r="O84" s="67">
        <v>6.13</v>
      </c>
      <c r="P84" s="67">
        <v>2</v>
      </c>
      <c r="Q84" s="67">
        <v>0</v>
      </c>
      <c r="R84" s="67">
        <v>0</v>
      </c>
      <c r="S84" s="67">
        <v>0</v>
      </c>
      <c r="T84" s="67"/>
      <c r="U84" s="67">
        <v>0</v>
      </c>
      <c r="V84" s="67">
        <v>4</v>
      </c>
      <c r="W84" s="67">
        <v>1</v>
      </c>
      <c r="X84" s="67">
        <v>2</v>
      </c>
      <c r="Y84" s="67"/>
      <c r="Z84" s="67"/>
      <c r="AA84" s="67" t="str">
        <f>IF(F84&lt;Settings!$H$3,"",ROUND((J84*Settings!$C$3+K84*Settings!$C$4+N84*Settings!$C$5+P84*Settings!$C$6+R84*Settings!$C$7+S84*Settings!$C$8+U84*Settings!$C$9+L84*Settings!$C$10+V84*Settings!$C$11*0.5)/F84*16,0))</f>
        <v/>
      </c>
      <c r="AB84" s="70" t="str">
        <f>IF(F84&lt;Settings!$H$3,"",AA84*Settings!$F$6)</f>
        <v/>
      </c>
      <c r="AC84" s="67"/>
      <c r="AD84" s="67"/>
      <c r="AE84" s="67"/>
      <c r="AF84" s="67" t="str">
        <f>IF(F84&lt;Settings!$H$3,"",RANK(AA84,$AA$50:$AA$93,0)+COUNTIF($AA$50:AA84,AA84)-1)</f>
        <v/>
      </c>
      <c r="AG84" s="68"/>
    </row>
    <row r="85" spans="1:33" ht="15" thickBot="1" x14ac:dyDescent="0.4">
      <c r="A85" s="66"/>
      <c r="B85" s="2" t="s">
        <v>668</v>
      </c>
      <c r="C85" s="2" t="s">
        <v>51</v>
      </c>
      <c r="D85" s="67" t="s">
        <v>151</v>
      </c>
      <c r="E85" s="67">
        <v>32</v>
      </c>
      <c r="F85" s="67">
        <v>4</v>
      </c>
      <c r="G85" s="67">
        <v>3</v>
      </c>
      <c r="H85" s="67">
        <v>55</v>
      </c>
      <c r="I85" s="67">
        <v>87</v>
      </c>
      <c r="J85" s="67">
        <v>721</v>
      </c>
      <c r="K85" s="67">
        <v>8</v>
      </c>
      <c r="L85" s="67">
        <v>3</v>
      </c>
      <c r="M85" s="67">
        <v>1</v>
      </c>
      <c r="N85" s="67">
        <v>-1</v>
      </c>
      <c r="O85" s="67">
        <v>-1</v>
      </c>
      <c r="P85" s="67">
        <v>0</v>
      </c>
      <c r="Q85" s="67">
        <v>0</v>
      </c>
      <c r="R85" s="67">
        <v>0</v>
      </c>
      <c r="S85" s="67">
        <v>0</v>
      </c>
      <c r="T85" s="67"/>
      <c r="U85" s="67">
        <v>0</v>
      </c>
      <c r="V85" s="67">
        <v>1</v>
      </c>
      <c r="W85" s="67">
        <v>0</v>
      </c>
      <c r="X85" s="67">
        <v>0</v>
      </c>
      <c r="Y85" s="67"/>
      <c r="Z85" s="67"/>
      <c r="AA85" s="67" t="str">
        <f>IF(F85&lt;Settings!$H$3,"",ROUND((J85*Settings!$C$3+K85*Settings!$C$4+N85*Settings!$C$5+P85*Settings!$C$6+R85*Settings!$C$7+S85*Settings!$C$8+U85*Settings!$C$9+L85*Settings!$C$10+V85*Settings!$C$11*0.5)/F85*16,0))</f>
        <v/>
      </c>
      <c r="AB85" s="70" t="str">
        <f>IF(F85&lt;Settings!$H$3,"",AA85*Settings!$F$6)</f>
        <v/>
      </c>
      <c r="AC85" s="67"/>
      <c r="AD85" s="67"/>
      <c r="AE85" s="67"/>
      <c r="AF85" s="67" t="str">
        <f>IF(F85&lt;Settings!$H$3,"",RANK(AA85,$AA$50:$AA$93,0)+COUNTIF($AA$50:AA85,AA85)-1)</f>
        <v/>
      </c>
      <c r="AG85" s="68"/>
    </row>
    <row r="86" spans="1:33" ht="15" thickBot="1" x14ac:dyDescent="0.4">
      <c r="A86" s="66"/>
      <c r="B86" s="2" t="s">
        <v>669</v>
      </c>
      <c r="C86" s="2" t="s">
        <v>105</v>
      </c>
      <c r="D86" s="67" t="s">
        <v>151</v>
      </c>
      <c r="E86" s="67">
        <v>22</v>
      </c>
      <c r="F86" s="67">
        <v>7</v>
      </c>
      <c r="G86" s="67">
        <v>7</v>
      </c>
      <c r="H86" s="67">
        <v>112</v>
      </c>
      <c r="I86" s="67">
        <v>205</v>
      </c>
      <c r="J86" s="67">
        <v>1089</v>
      </c>
      <c r="K86" s="67">
        <v>5</v>
      </c>
      <c r="L86" s="67">
        <v>7</v>
      </c>
      <c r="M86" s="67">
        <v>8</v>
      </c>
      <c r="N86" s="67">
        <v>16</v>
      </c>
      <c r="O86" s="67">
        <v>2</v>
      </c>
      <c r="P86" s="67">
        <v>1</v>
      </c>
      <c r="Q86" s="67">
        <v>0</v>
      </c>
      <c r="R86" s="67">
        <v>0</v>
      </c>
      <c r="S86" s="67">
        <v>0</v>
      </c>
      <c r="T86" s="67"/>
      <c r="U86" s="67">
        <v>0</v>
      </c>
      <c r="V86" s="67">
        <v>5</v>
      </c>
      <c r="W86" s="67">
        <v>2</v>
      </c>
      <c r="X86" s="67">
        <v>1</v>
      </c>
      <c r="Y86" s="67"/>
      <c r="Z86" s="67"/>
      <c r="AA86" s="67" t="str">
        <f>IF(F86&lt;Settings!$H$3,"",ROUND((J86*Settings!$C$3+K86*Settings!$C$4+N86*Settings!$C$5+P86*Settings!$C$6+R86*Settings!$C$7+S86*Settings!$C$8+U86*Settings!$C$9+L86*Settings!$C$10+V86*Settings!$C$11*0.5)/F86*16,0))</f>
        <v/>
      </c>
      <c r="AB86" s="70" t="str">
        <f>IF(F86&lt;Settings!$H$3,"",AA86*Settings!$F$6)</f>
        <v/>
      </c>
      <c r="AC86" s="67"/>
      <c r="AD86" s="67"/>
      <c r="AE86" s="67"/>
      <c r="AF86" s="67" t="str">
        <f>IF(F86&lt;Settings!$H$3,"",RANK(AA86,$AA$50:$AA$93,0)+COUNTIF($AA$50:AA86,AA86)-1)</f>
        <v/>
      </c>
      <c r="AG86" s="68"/>
    </row>
    <row r="87" spans="1:33" ht="15" thickBot="1" x14ac:dyDescent="0.4">
      <c r="A87" s="66"/>
      <c r="B87" s="2" t="s">
        <v>644</v>
      </c>
      <c r="C87" s="2" t="s">
        <v>4</v>
      </c>
      <c r="D87" s="67" t="s">
        <v>151</v>
      </c>
      <c r="E87" s="67">
        <v>37</v>
      </c>
      <c r="F87" s="67">
        <v>5</v>
      </c>
      <c r="G87" s="67">
        <v>3</v>
      </c>
      <c r="H87" s="67">
        <v>90</v>
      </c>
      <c r="I87" s="67">
        <v>165</v>
      </c>
      <c r="J87" s="67">
        <v>1100</v>
      </c>
      <c r="K87" s="67">
        <v>6</v>
      </c>
      <c r="L87" s="67">
        <v>6</v>
      </c>
      <c r="M87" s="67">
        <v>7</v>
      </c>
      <c r="N87" s="67">
        <v>21</v>
      </c>
      <c r="O87" s="67">
        <v>3</v>
      </c>
      <c r="P87" s="67">
        <v>0</v>
      </c>
      <c r="Q87" s="67">
        <v>0</v>
      </c>
      <c r="R87" s="67">
        <v>0</v>
      </c>
      <c r="S87" s="67">
        <v>0</v>
      </c>
      <c r="T87" s="67"/>
      <c r="U87" s="67">
        <v>0</v>
      </c>
      <c r="V87" s="67">
        <v>7</v>
      </c>
      <c r="W87" s="67">
        <v>4</v>
      </c>
      <c r="X87" s="67">
        <v>0</v>
      </c>
      <c r="Y87" s="67"/>
      <c r="Z87" s="67">
        <v>1</v>
      </c>
      <c r="AA87" s="67" t="str">
        <f>IF(F87&lt;Settings!$H$3,"",ROUND((J87*Settings!$C$3+K87*Settings!$C$4+N87*Settings!$C$5+P87*Settings!$C$6+R87*Settings!$C$7+S87*Settings!$C$8+U87*Settings!$C$9+L87*Settings!$C$10+V87*Settings!$C$11*0.5)/F87*16,0))</f>
        <v/>
      </c>
      <c r="AB87" s="70" t="str">
        <f>IF(F87&lt;Settings!$H$3,"",AA87*Settings!$F$6)</f>
        <v/>
      </c>
      <c r="AC87" s="67"/>
      <c r="AD87" s="67"/>
      <c r="AE87" s="67"/>
      <c r="AF87" s="67" t="str">
        <f>IF(F87&lt;Settings!$H$3,"",RANK(AA87,$AA$50:$AA$93,0)+COUNTIF($AA$50:AA87,AA87)-1)</f>
        <v/>
      </c>
      <c r="AG87" s="68"/>
    </row>
    <row r="88" spans="1:33" ht="15" thickBot="1" x14ac:dyDescent="0.4">
      <c r="A88" s="66"/>
      <c r="B88" s="2" t="s">
        <v>641</v>
      </c>
      <c r="C88" s="2" t="s">
        <v>34</v>
      </c>
      <c r="D88" s="67" t="s">
        <v>151</v>
      </c>
      <c r="E88" s="67">
        <v>33</v>
      </c>
      <c r="F88" s="67">
        <v>5</v>
      </c>
      <c r="G88" s="67">
        <v>5</v>
      </c>
      <c r="H88" s="67">
        <v>81</v>
      </c>
      <c r="I88" s="67">
        <v>137</v>
      </c>
      <c r="J88" s="67">
        <v>1059</v>
      </c>
      <c r="K88" s="67">
        <v>4</v>
      </c>
      <c r="L88" s="67">
        <v>5</v>
      </c>
      <c r="M88" s="67">
        <v>5</v>
      </c>
      <c r="N88" s="67">
        <v>24</v>
      </c>
      <c r="O88" s="67">
        <v>4.8</v>
      </c>
      <c r="P88" s="67">
        <v>0</v>
      </c>
      <c r="Q88" s="67">
        <v>0</v>
      </c>
      <c r="R88" s="67">
        <v>0</v>
      </c>
      <c r="S88" s="67">
        <v>0</v>
      </c>
      <c r="T88" s="67"/>
      <c r="U88" s="67">
        <v>0</v>
      </c>
      <c r="V88" s="67">
        <v>6</v>
      </c>
      <c r="W88" s="67">
        <v>2</v>
      </c>
      <c r="X88" s="67">
        <v>0</v>
      </c>
      <c r="Y88" s="67"/>
      <c r="Z88" s="67"/>
      <c r="AA88" s="67" t="str">
        <f>IF(F88&lt;Settings!$H$3,"",ROUND((J88*Settings!$C$3+K88*Settings!$C$4+N88*Settings!$C$5+P88*Settings!$C$6+R88*Settings!$C$7+S88*Settings!$C$8+U88*Settings!$C$9+L88*Settings!$C$10+V88*Settings!$C$11*0.5)/F88*16,0))</f>
        <v/>
      </c>
      <c r="AB88" s="70" t="str">
        <f>IF(F88&lt;Settings!$H$3,"",AA88*Settings!$F$6)</f>
        <v/>
      </c>
      <c r="AC88" s="67"/>
      <c r="AD88" s="67"/>
      <c r="AE88" s="67"/>
      <c r="AF88" s="67" t="str">
        <f>IF(F88&lt;Settings!$H$3,"",RANK(AA88,$AA$50:$AA$93,0)+COUNTIF($AA$50:AA88,AA88)-1)</f>
        <v/>
      </c>
      <c r="AG88" s="68"/>
    </row>
    <row r="89" spans="1:33" ht="15" thickBot="1" x14ac:dyDescent="0.4">
      <c r="A89" s="66"/>
      <c r="B89" s="2" t="s">
        <v>195</v>
      </c>
      <c r="C89" s="2" t="s">
        <v>1</v>
      </c>
      <c r="D89" s="67" t="s">
        <v>151</v>
      </c>
      <c r="E89" s="67">
        <v>25</v>
      </c>
      <c r="F89" s="67">
        <v>6</v>
      </c>
      <c r="G89" s="67">
        <v>2</v>
      </c>
      <c r="H89" s="67">
        <v>43</v>
      </c>
      <c r="I89" s="67">
        <v>63</v>
      </c>
      <c r="J89" s="67">
        <v>502</v>
      </c>
      <c r="K89" s="67">
        <v>4</v>
      </c>
      <c r="L89" s="67">
        <v>0</v>
      </c>
      <c r="M89" s="67">
        <v>10</v>
      </c>
      <c r="N89" s="67">
        <v>6</v>
      </c>
      <c r="O89" s="67">
        <v>0.6</v>
      </c>
      <c r="P89" s="67">
        <v>0</v>
      </c>
      <c r="Q89" s="67">
        <v>1</v>
      </c>
      <c r="R89" s="67">
        <v>1</v>
      </c>
      <c r="S89" s="67">
        <v>3</v>
      </c>
      <c r="T89" s="67">
        <v>3</v>
      </c>
      <c r="U89" s="67">
        <v>0</v>
      </c>
      <c r="V89" s="67">
        <v>2</v>
      </c>
      <c r="W89" s="67">
        <v>1</v>
      </c>
      <c r="X89" s="67">
        <v>0</v>
      </c>
      <c r="Y89" s="67"/>
      <c r="Z89" s="67"/>
      <c r="AA89" s="67" t="str">
        <f>IF(F89&lt;Settings!$H$3,"",ROUND((J89*Settings!$C$3+K89*Settings!$C$4+N89*Settings!$C$5+P89*Settings!$C$6+R89*Settings!$C$7+S89*Settings!$C$8+U89*Settings!$C$9+L89*Settings!$C$10+V89*Settings!$C$11*0.5)/F89*16,0))</f>
        <v/>
      </c>
      <c r="AB89" s="70" t="str">
        <f>IF(F89&lt;Settings!$H$3,"",AA89*Settings!$F$6)</f>
        <v/>
      </c>
      <c r="AC89" s="67"/>
      <c r="AD89" s="67"/>
      <c r="AE89" s="67"/>
      <c r="AF89" s="67" t="str">
        <f>IF(F89&lt;Settings!$H$3,"",RANK(AA89,$AA$50:$AA$93,0)+COUNTIF($AA$50:AA89,AA89)-1)</f>
        <v/>
      </c>
      <c r="AG89" s="68"/>
    </row>
    <row r="90" spans="1:33" ht="15" thickBot="1" x14ac:dyDescent="0.4">
      <c r="A90" s="66"/>
      <c r="B90" s="2" t="s">
        <v>670</v>
      </c>
      <c r="C90" s="2" t="s">
        <v>43</v>
      </c>
      <c r="D90" s="67" t="s">
        <v>151</v>
      </c>
      <c r="E90" s="67">
        <v>27</v>
      </c>
      <c r="F90" s="67">
        <v>8</v>
      </c>
      <c r="G90" s="67">
        <v>2</v>
      </c>
      <c r="H90" s="67">
        <v>53</v>
      </c>
      <c r="I90" s="67">
        <v>86</v>
      </c>
      <c r="J90" s="67">
        <v>558</v>
      </c>
      <c r="K90" s="67">
        <v>4</v>
      </c>
      <c r="L90" s="67">
        <v>2</v>
      </c>
      <c r="M90" s="67">
        <v>6</v>
      </c>
      <c r="N90" s="67">
        <v>-4</v>
      </c>
      <c r="O90" s="67">
        <v>-0.67</v>
      </c>
      <c r="P90" s="67">
        <v>0</v>
      </c>
      <c r="Q90" s="67">
        <v>0</v>
      </c>
      <c r="R90" s="67">
        <v>0</v>
      </c>
      <c r="S90" s="67">
        <v>0</v>
      </c>
      <c r="T90" s="67"/>
      <c r="U90" s="67">
        <v>0</v>
      </c>
      <c r="V90" s="67">
        <v>0</v>
      </c>
      <c r="W90" s="67">
        <v>0</v>
      </c>
      <c r="X90" s="67">
        <v>0</v>
      </c>
      <c r="Y90" s="67"/>
      <c r="Z90" s="67"/>
      <c r="AA90" s="67">
        <f>IF(F90&lt;Settings!$H$3,"",ROUND((J90*Settings!$C$3+K90*Settings!$C$4+N90*Settings!$C$5+P90*Settings!$C$6+R90*Settings!$C$7+S90*Settings!$C$8+U90*Settings!$C$9+L90*Settings!$C$10+V90*Settings!$C$11*0.5)/F90*16,0))</f>
        <v>68</v>
      </c>
      <c r="AB90" s="70">
        <f>IF(F90&lt;Settings!$H$3,"",AA90*Settings!$F$6)</f>
        <v>102</v>
      </c>
      <c r="AC90" s="67"/>
      <c r="AD90" s="67"/>
      <c r="AE90" s="67"/>
      <c r="AF90" s="67">
        <f>IF(F90&lt;Settings!$H$3,"",RANK(AA90,$AA$50:$AA$93,0)+COUNTIF($AA$50:AA90,AA90)-1)</f>
        <v>32</v>
      </c>
      <c r="AG90" s="68"/>
    </row>
    <row r="91" spans="1:33" ht="15" thickBot="1" x14ac:dyDescent="0.4">
      <c r="A91" s="66"/>
      <c r="B91" s="2" t="s">
        <v>671</v>
      </c>
      <c r="C91" s="2" t="s">
        <v>125</v>
      </c>
      <c r="D91" s="67" t="s">
        <v>151</v>
      </c>
      <c r="E91" s="67">
        <v>25</v>
      </c>
      <c r="F91" s="67">
        <v>6</v>
      </c>
      <c r="G91" s="67">
        <v>4</v>
      </c>
      <c r="H91" s="67">
        <v>75</v>
      </c>
      <c r="I91" s="67">
        <v>133</v>
      </c>
      <c r="J91" s="67">
        <v>809</v>
      </c>
      <c r="K91" s="67">
        <v>3</v>
      </c>
      <c r="L91" s="67">
        <v>7</v>
      </c>
      <c r="M91" s="67">
        <v>5</v>
      </c>
      <c r="N91" s="67">
        <v>19</v>
      </c>
      <c r="O91" s="67">
        <v>3.8</v>
      </c>
      <c r="P91" s="67">
        <v>0</v>
      </c>
      <c r="Q91" s="67">
        <v>0</v>
      </c>
      <c r="R91" s="67">
        <v>0</v>
      </c>
      <c r="S91" s="67">
        <v>0</v>
      </c>
      <c r="T91" s="67"/>
      <c r="U91" s="67">
        <v>0</v>
      </c>
      <c r="V91" s="67">
        <v>1</v>
      </c>
      <c r="W91" s="67">
        <v>1</v>
      </c>
      <c r="X91" s="67">
        <v>0</v>
      </c>
      <c r="Y91" s="67">
        <v>1</v>
      </c>
      <c r="Z91" s="67"/>
      <c r="AA91" s="67" t="str">
        <f>IF(F91&lt;Settings!$H$3,"",ROUND((J91*Settings!$C$3+K91*Settings!$C$4+N91*Settings!$C$5+P91*Settings!$C$6+R91*Settings!$C$7+S91*Settings!$C$8+U91*Settings!$C$9+L91*Settings!$C$10+V91*Settings!$C$11*0.5)/F91*16,0))</f>
        <v/>
      </c>
      <c r="AB91" s="70" t="str">
        <f>IF(F91&lt;Settings!$H$3,"",AA91*Settings!$F$6)</f>
        <v/>
      </c>
      <c r="AC91" s="67"/>
      <c r="AD91" s="67"/>
      <c r="AE91" s="67"/>
      <c r="AF91" s="67" t="str">
        <f>IF(F91&lt;Settings!$H$3,"",RANK(AA91,$AA$50:$AA$93,0)+COUNTIF($AA$50:AA91,AA91)-1)</f>
        <v/>
      </c>
      <c r="AG91" s="68"/>
    </row>
    <row r="92" spans="1:33" ht="15" thickBot="1" x14ac:dyDescent="0.4">
      <c r="A92" s="66"/>
      <c r="B92" s="2" t="s">
        <v>672</v>
      </c>
      <c r="C92" s="2" t="s">
        <v>1</v>
      </c>
      <c r="D92" s="67" t="s">
        <v>151</v>
      </c>
      <c r="E92" s="67">
        <v>24</v>
      </c>
      <c r="F92" s="67">
        <v>3</v>
      </c>
      <c r="G92" s="67">
        <v>2</v>
      </c>
      <c r="H92" s="67">
        <v>34</v>
      </c>
      <c r="I92" s="67">
        <v>55</v>
      </c>
      <c r="J92" s="67">
        <v>400</v>
      </c>
      <c r="K92" s="67">
        <v>0</v>
      </c>
      <c r="L92" s="67">
        <v>0</v>
      </c>
      <c r="M92" s="67">
        <v>16</v>
      </c>
      <c r="N92" s="67">
        <v>83</v>
      </c>
      <c r="O92" s="67">
        <v>5.19</v>
      </c>
      <c r="P92" s="67">
        <v>1</v>
      </c>
      <c r="Q92" s="67">
        <v>0</v>
      </c>
      <c r="R92" s="67">
        <v>0</v>
      </c>
      <c r="S92" s="67">
        <v>0</v>
      </c>
      <c r="T92" s="67"/>
      <c r="U92" s="67">
        <v>0</v>
      </c>
      <c r="V92" s="67">
        <v>3</v>
      </c>
      <c r="W92" s="67">
        <v>1</v>
      </c>
      <c r="X92" s="67">
        <v>1</v>
      </c>
      <c r="Y92" s="67"/>
      <c r="Z92" s="67"/>
      <c r="AA92" s="67" t="str">
        <f>IF(F92&lt;Settings!$H$3,"",ROUND((J92*Settings!$C$3+K92*Settings!$C$4+N92*Settings!$C$5+P92*Settings!$C$6+R92*Settings!$C$7+S92*Settings!$C$8+U92*Settings!$C$9+L92*Settings!$C$10+V92*Settings!$C$11*0.5)/F92*16,0))</f>
        <v/>
      </c>
      <c r="AB92" s="70" t="str">
        <f>IF(F92&lt;Settings!$H$3,"",AA92*Settings!$F$6)</f>
        <v/>
      </c>
      <c r="AC92" s="67"/>
      <c r="AD92" s="67"/>
      <c r="AE92" s="67"/>
      <c r="AF92" s="67" t="str">
        <f>IF(F92&lt;Settings!$H$3,"",RANK(AA92,$AA$50:$AA$93,0)+COUNTIF($AA$50:AA92,AA92)-1)</f>
        <v/>
      </c>
      <c r="AG92" s="68"/>
    </row>
    <row r="93" spans="1:33" ht="15" thickBot="1" x14ac:dyDescent="0.4">
      <c r="A93" s="7"/>
      <c r="B93" s="3" t="s">
        <v>194</v>
      </c>
      <c r="C93" s="3" t="s">
        <v>14</v>
      </c>
      <c r="D93" s="8" t="s">
        <v>151</v>
      </c>
      <c r="E93" s="8">
        <v>27</v>
      </c>
      <c r="F93" s="8">
        <v>3</v>
      </c>
      <c r="G93" s="8">
        <v>1</v>
      </c>
      <c r="H93" s="8">
        <v>36</v>
      </c>
      <c r="I93" s="8">
        <v>55</v>
      </c>
      <c r="J93" s="8">
        <v>410</v>
      </c>
      <c r="K93" s="8">
        <v>3</v>
      </c>
      <c r="L93" s="8">
        <v>0</v>
      </c>
      <c r="M93" s="8">
        <v>4</v>
      </c>
      <c r="N93" s="8">
        <v>-4</v>
      </c>
      <c r="O93" s="8">
        <v>-1</v>
      </c>
      <c r="P93" s="8">
        <v>0</v>
      </c>
      <c r="Q93" s="8">
        <v>0</v>
      </c>
      <c r="R93" s="8">
        <v>0</v>
      </c>
      <c r="S93" s="8">
        <v>0</v>
      </c>
      <c r="T93" s="8"/>
      <c r="U93" s="8">
        <v>0</v>
      </c>
      <c r="V93" s="8">
        <v>0</v>
      </c>
      <c r="W93" s="8">
        <v>0</v>
      </c>
      <c r="X93" s="8">
        <v>0</v>
      </c>
      <c r="Y93" s="8"/>
      <c r="Z93" s="8"/>
      <c r="AA93" s="67" t="str">
        <f>IF(F93&lt;Settings!$H$3,"",ROUND((J93*Settings!$C$3+K93*Settings!$C$4+N93*Settings!$C$5+P93*Settings!$C$6+R93*Settings!$C$7+S93*Settings!$C$8+U93*Settings!$C$9+L93*Settings!$C$10+V93*Settings!$C$11*0.5)/F93*16,0))</f>
        <v/>
      </c>
      <c r="AB93" s="70" t="str">
        <f>IF(F93&lt;Settings!$H$3,"",AA93*Settings!$F$6)</f>
        <v/>
      </c>
      <c r="AC93" s="8"/>
      <c r="AD93" s="8"/>
      <c r="AE93" s="8"/>
      <c r="AF93" s="67" t="str">
        <f>IF(F93&lt;Settings!$H$3,"",RANK(AA93,$AA$50:$AA$93,0)+COUNTIF($AA$50:AA93,AA93)-1)</f>
        <v/>
      </c>
      <c r="AG93" s="65"/>
    </row>
    <row r="94" spans="1:33" ht="15" thickBot="1" x14ac:dyDescent="0.4">
      <c r="A94" s="120">
        <v>2017</v>
      </c>
      <c r="B94" s="121"/>
      <c r="C94" s="122"/>
      <c r="AA94" s="67" t="str">
        <f>IF(F94&lt;Settings!$H$3,"",ROUND((J94*Settings!$C$3+K94*Settings!$C$4+N94*Settings!$C$5+P94*Settings!$C$6+R94*Settings!$C$7+S94*Settings!$C$8+U94*Settings!$C$9+L94*Settings!$C$10+V94*Settings!$C$11*0.5)/F94*16,0))</f>
        <v/>
      </c>
      <c r="AB94" s="54"/>
    </row>
    <row r="95" spans="1:33" ht="15" thickBot="1" x14ac:dyDescent="0.4">
      <c r="A95" s="66"/>
      <c r="B95" s="2" t="s">
        <v>157</v>
      </c>
      <c r="C95" s="2" t="s">
        <v>32</v>
      </c>
      <c r="D95" s="67" t="s">
        <v>151</v>
      </c>
      <c r="E95" s="67">
        <v>29</v>
      </c>
      <c r="F95" s="67">
        <v>16</v>
      </c>
      <c r="G95" s="67">
        <v>16</v>
      </c>
      <c r="H95" s="67">
        <v>339</v>
      </c>
      <c r="I95" s="67">
        <v>553</v>
      </c>
      <c r="J95" s="67">
        <v>3983</v>
      </c>
      <c r="K95" s="67">
        <v>34</v>
      </c>
      <c r="L95" s="67">
        <v>11</v>
      </c>
      <c r="M95" s="67">
        <v>95</v>
      </c>
      <c r="N95" s="67">
        <v>586</v>
      </c>
      <c r="O95" s="67">
        <v>6.17</v>
      </c>
      <c r="P95" s="67">
        <v>3</v>
      </c>
      <c r="Q95" s="67">
        <v>0</v>
      </c>
      <c r="R95" s="67">
        <v>0</v>
      </c>
      <c r="S95" s="67">
        <v>0</v>
      </c>
      <c r="T95" s="67"/>
      <c r="U95" s="67">
        <v>0</v>
      </c>
      <c r="V95" s="67">
        <v>14</v>
      </c>
      <c r="W95" s="67">
        <v>3</v>
      </c>
      <c r="X95" s="67">
        <v>3</v>
      </c>
      <c r="Y95" s="67"/>
      <c r="Z95" s="67">
        <v>2</v>
      </c>
      <c r="AA95" s="67">
        <f>IF(F95&lt;Settings!$H$3,"",ROUND((J95*Settings!$C$3+K95*Settings!$C$4+N95*Settings!$C$5+P95*Settings!$C$6+R95*Settings!$C$7+S95*Settings!$C$8+U95*Settings!$C$9+L95*Settings!$C$10+V95*Settings!$C$11*0.5)/F95*16,0))</f>
        <v>336</v>
      </c>
      <c r="AB95" s="70">
        <f>IF(F95&lt;Settings!$H$3,"",AA95*Settings!$F$5)</f>
        <v>756</v>
      </c>
      <c r="AC95" s="67"/>
      <c r="AD95" s="67"/>
      <c r="AE95" s="67"/>
      <c r="AF95" s="67">
        <f>IF(F95&lt;Settings!$H$3,"",RANK(AA95,$AA$95:$AA$137,0)+COUNTIF($AA$95:AA95,AA95)-1)</f>
        <v>1</v>
      </c>
      <c r="AG95" s="68"/>
    </row>
    <row r="96" spans="1:33" ht="15" thickBot="1" x14ac:dyDescent="0.4">
      <c r="A96" s="66"/>
      <c r="B96" s="2" t="s">
        <v>175</v>
      </c>
      <c r="C96" s="2" t="s">
        <v>8</v>
      </c>
      <c r="D96" s="67" t="s">
        <v>151</v>
      </c>
      <c r="E96" s="67">
        <v>28</v>
      </c>
      <c r="F96" s="67">
        <v>16</v>
      </c>
      <c r="G96" s="67">
        <v>16</v>
      </c>
      <c r="H96" s="67">
        <v>291</v>
      </c>
      <c r="I96" s="67">
        <v>492</v>
      </c>
      <c r="J96" s="67">
        <v>3302</v>
      </c>
      <c r="K96" s="67">
        <v>22</v>
      </c>
      <c r="L96" s="67">
        <v>16</v>
      </c>
      <c r="M96" s="67">
        <v>139</v>
      </c>
      <c r="N96" s="67">
        <v>754</v>
      </c>
      <c r="O96" s="67">
        <v>5.42</v>
      </c>
      <c r="P96" s="67">
        <v>6</v>
      </c>
      <c r="Q96" s="67">
        <v>0</v>
      </c>
      <c r="R96" s="67">
        <v>0</v>
      </c>
      <c r="S96" s="67">
        <v>0</v>
      </c>
      <c r="T96" s="67"/>
      <c r="U96" s="67">
        <v>0</v>
      </c>
      <c r="V96" s="67">
        <v>9</v>
      </c>
      <c r="W96" s="67">
        <v>1</v>
      </c>
      <c r="X96" s="67">
        <v>6</v>
      </c>
      <c r="Y96" s="67">
        <v>1</v>
      </c>
      <c r="Z96" s="67"/>
      <c r="AA96" s="67">
        <f>IF(F96&lt;Settings!$H$3,"",ROUND((J96*Settings!$C$3+K96*Settings!$C$4+N96*Settings!$C$5+P96*Settings!$C$6+R96*Settings!$C$7+S96*Settings!$C$8+U96*Settings!$C$9+L96*Settings!$C$10+V96*Settings!$C$11*0.5)/F96*16,0))</f>
        <v>290</v>
      </c>
      <c r="AB96" s="70">
        <f>IF(F96&lt;Settings!$H$3,"",AA96*Settings!$F$5)</f>
        <v>652.5</v>
      </c>
      <c r="AC96" s="67"/>
      <c r="AD96" s="67"/>
      <c r="AE96" s="67"/>
      <c r="AF96" s="67">
        <f>IF(F96&lt;Settings!$H$3,"",RANK(AA96,$AA$95:$AA$137,0)+COUNTIF($AA$95:AA96,AA96)-1)</f>
        <v>5</v>
      </c>
      <c r="AG96" s="68"/>
    </row>
    <row r="97" spans="1:33" ht="15" thickBot="1" x14ac:dyDescent="0.4">
      <c r="A97" s="66"/>
      <c r="B97" s="2" t="s">
        <v>673</v>
      </c>
      <c r="C97" s="2" t="s">
        <v>1</v>
      </c>
      <c r="D97" s="67" t="s">
        <v>151</v>
      </c>
      <c r="E97" s="67">
        <v>40</v>
      </c>
      <c r="F97" s="67">
        <v>16</v>
      </c>
      <c r="G97" s="67">
        <v>16</v>
      </c>
      <c r="H97" s="67">
        <v>385</v>
      </c>
      <c r="I97" s="67">
        <v>581</v>
      </c>
      <c r="J97" s="67">
        <v>4577</v>
      </c>
      <c r="K97" s="67">
        <v>32</v>
      </c>
      <c r="L97" s="67">
        <v>8</v>
      </c>
      <c r="M97" s="67">
        <v>25</v>
      </c>
      <c r="N97" s="67">
        <v>28</v>
      </c>
      <c r="O97" s="67">
        <v>1.1200000000000001</v>
      </c>
      <c r="P97" s="67">
        <v>0</v>
      </c>
      <c r="Q97" s="67">
        <v>0</v>
      </c>
      <c r="R97" s="67">
        <v>0</v>
      </c>
      <c r="S97" s="67">
        <v>0</v>
      </c>
      <c r="T97" s="67"/>
      <c r="U97" s="67">
        <v>0</v>
      </c>
      <c r="V97" s="67">
        <v>7</v>
      </c>
      <c r="W97" s="67">
        <v>3</v>
      </c>
      <c r="X97" s="67">
        <v>0</v>
      </c>
      <c r="Y97" s="67"/>
      <c r="Z97" s="67">
        <v>2</v>
      </c>
      <c r="AA97" s="67">
        <f>IF(F97&lt;Settings!$H$3,"",ROUND((J97*Settings!$C$3+K97*Settings!$C$4+N97*Settings!$C$5+P97*Settings!$C$6+R97*Settings!$C$7+S97*Settings!$C$8+U97*Settings!$C$9+L97*Settings!$C$10+V97*Settings!$C$11*0.5)/F97*16,0))</f>
        <v>291</v>
      </c>
      <c r="AB97" s="70">
        <f>IF(F97&lt;Settings!$H$3,"",AA97*Settings!$F$5)</f>
        <v>654.75</v>
      </c>
      <c r="AC97" s="67"/>
      <c r="AD97" s="67"/>
      <c r="AE97" s="67"/>
      <c r="AF97" s="67">
        <f>IF(F97&lt;Settings!$H$3,"",RANK(AA97,$AA$95:$AA$137,0)+COUNTIF($AA$95:AA97,AA97)-1)</f>
        <v>4</v>
      </c>
      <c r="AG97" s="68"/>
    </row>
    <row r="98" spans="1:33" ht="15" thickBot="1" x14ac:dyDescent="0.4">
      <c r="A98" s="66"/>
      <c r="B98" s="2" t="s">
        <v>664</v>
      </c>
      <c r="C98" s="2" t="s">
        <v>14</v>
      </c>
      <c r="D98" s="67" t="s">
        <v>151</v>
      </c>
      <c r="E98" s="67">
        <v>33</v>
      </c>
      <c r="F98" s="67">
        <v>15</v>
      </c>
      <c r="G98" s="67">
        <v>15</v>
      </c>
      <c r="H98" s="67">
        <v>341</v>
      </c>
      <c r="I98" s="67">
        <v>505</v>
      </c>
      <c r="J98" s="67">
        <v>4042</v>
      </c>
      <c r="K98" s="67">
        <v>26</v>
      </c>
      <c r="L98" s="67">
        <v>5</v>
      </c>
      <c r="M98" s="67">
        <v>60</v>
      </c>
      <c r="N98" s="67">
        <v>355</v>
      </c>
      <c r="O98" s="67">
        <v>5.92</v>
      </c>
      <c r="P98" s="67">
        <v>1</v>
      </c>
      <c r="Q98" s="67">
        <v>0</v>
      </c>
      <c r="R98" s="67">
        <v>0</v>
      </c>
      <c r="S98" s="67">
        <v>0</v>
      </c>
      <c r="T98" s="67"/>
      <c r="U98" s="67">
        <v>0</v>
      </c>
      <c r="V98" s="67">
        <v>2</v>
      </c>
      <c r="W98" s="67">
        <v>1</v>
      </c>
      <c r="X98" s="67">
        <v>1</v>
      </c>
      <c r="Y98" s="67"/>
      <c r="Z98" s="67"/>
      <c r="AA98" s="67">
        <f>IF(F98&lt;Settings!$H$3,"",ROUND((J98*Settings!$C$3+K98*Settings!$C$4+N98*Settings!$C$5+P98*Settings!$C$6+R98*Settings!$C$7+S98*Settings!$C$8+U98*Settings!$C$9+L98*Settings!$C$10+V98*Settings!$C$11*0.5)/F98*16,0))</f>
        <v>315</v>
      </c>
      <c r="AB98" s="70">
        <f>IF(F98&lt;Settings!$H$3,"",AA98*Settings!$F$5)</f>
        <v>708.75</v>
      </c>
      <c r="AC98" s="67"/>
      <c r="AD98" s="67"/>
      <c r="AE98" s="67"/>
      <c r="AF98" s="67">
        <f>IF(F98&lt;Settings!$H$3,"",RANK(AA98,$AA$95:$AA$137,0)+COUNTIF($AA$95:AA98,AA98)-1)</f>
        <v>3</v>
      </c>
      <c r="AG98" s="68"/>
    </row>
    <row r="99" spans="1:33" ht="15" thickBot="1" x14ac:dyDescent="0.4">
      <c r="A99" s="66"/>
      <c r="B99" s="2" t="s">
        <v>674</v>
      </c>
      <c r="C99" s="2" t="s">
        <v>20</v>
      </c>
      <c r="D99" s="67" t="s">
        <v>151</v>
      </c>
      <c r="E99" s="67">
        <v>25</v>
      </c>
      <c r="F99" s="67">
        <v>13</v>
      </c>
      <c r="G99" s="67">
        <v>13</v>
      </c>
      <c r="H99" s="67">
        <v>265</v>
      </c>
      <c r="I99" s="67">
        <v>440</v>
      </c>
      <c r="J99" s="67">
        <v>3296</v>
      </c>
      <c r="K99" s="67">
        <v>33</v>
      </c>
      <c r="L99" s="67">
        <v>7</v>
      </c>
      <c r="M99" s="67">
        <v>64</v>
      </c>
      <c r="N99" s="67">
        <v>299</v>
      </c>
      <c r="O99" s="67">
        <v>4.67</v>
      </c>
      <c r="P99" s="67">
        <v>0</v>
      </c>
      <c r="Q99" s="67">
        <v>0</v>
      </c>
      <c r="R99" s="67">
        <v>0</v>
      </c>
      <c r="S99" s="67">
        <v>0</v>
      </c>
      <c r="T99" s="67"/>
      <c r="U99" s="67">
        <v>0</v>
      </c>
      <c r="V99" s="67">
        <v>9</v>
      </c>
      <c r="W99" s="67">
        <v>3</v>
      </c>
      <c r="X99" s="67">
        <v>0</v>
      </c>
      <c r="Y99" s="67"/>
      <c r="Z99" s="67">
        <v>4</v>
      </c>
      <c r="AA99" s="67">
        <f>IF(F99&lt;Settings!$H$3,"",ROUND((J99*Settings!$C$3+K99*Settings!$C$4+N99*Settings!$C$5+P99*Settings!$C$6+R99*Settings!$C$7+S99*Settings!$C$8+U99*Settings!$C$9+L99*Settings!$C$10+V99*Settings!$C$11*0.5)/F99*16,0))</f>
        <v>333</v>
      </c>
      <c r="AB99" s="70">
        <f>IF(F99&lt;Settings!$H$3,"",AA99*Settings!$F$5)</f>
        <v>749.25</v>
      </c>
      <c r="AC99" s="67"/>
      <c r="AD99" s="67"/>
      <c r="AE99" s="67"/>
      <c r="AF99" s="67">
        <f>IF(F99&lt;Settings!$H$3,"",RANK(AA99,$AA$95:$AA$137,0)+COUNTIF($AA$95:AA99,AA99)-1)</f>
        <v>2</v>
      </c>
      <c r="AG99" s="68"/>
    </row>
    <row r="100" spans="1:33" ht="15" thickBot="1" x14ac:dyDescent="0.4">
      <c r="A100" s="66"/>
      <c r="B100" s="2" t="s">
        <v>161</v>
      </c>
      <c r="C100" s="2" t="s">
        <v>6</v>
      </c>
      <c r="D100" s="67" t="s">
        <v>151</v>
      </c>
      <c r="E100" s="67">
        <v>29</v>
      </c>
      <c r="F100" s="67">
        <v>16</v>
      </c>
      <c r="G100" s="67">
        <v>16</v>
      </c>
      <c r="H100" s="67">
        <v>347</v>
      </c>
      <c r="I100" s="67">
        <v>540</v>
      </c>
      <c r="J100" s="67">
        <v>4093</v>
      </c>
      <c r="K100" s="67">
        <v>27</v>
      </c>
      <c r="L100" s="67">
        <v>13</v>
      </c>
      <c r="M100" s="67">
        <v>49</v>
      </c>
      <c r="N100" s="67">
        <v>179</v>
      </c>
      <c r="O100" s="67">
        <v>3.65</v>
      </c>
      <c r="P100" s="67">
        <v>4</v>
      </c>
      <c r="Q100" s="67">
        <v>0</v>
      </c>
      <c r="R100" s="67">
        <v>0</v>
      </c>
      <c r="S100" s="67">
        <v>0</v>
      </c>
      <c r="T100" s="67"/>
      <c r="U100" s="67">
        <v>0</v>
      </c>
      <c r="V100" s="67">
        <v>13</v>
      </c>
      <c r="W100" s="67">
        <v>5</v>
      </c>
      <c r="X100" s="67">
        <v>4</v>
      </c>
      <c r="Y100" s="67"/>
      <c r="Z100" s="67"/>
      <c r="AA100" s="67">
        <f>IF(F100&lt;Settings!$H$3,"",ROUND((J100*Settings!$C$3+K100*Settings!$C$4+N100*Settings!$C$5+P100*Settings!$C$6+R100*Settings!$C$7+S100*Settings!$C$8+U100*Settings!$C$9+L100*Settings!$C$10+V100*Settings!$C$11*0.5)/F100*16,0))</f>
        <v>275</v>
      </c>
      <c r="AB100" s="70">
        <f>IF(F100&lt;Settings!$H$3,"",AA100*Settings!$F$5)</f>
        <v>618.75</v>
      </c>
      <c r="AC100" s="67"/>
      <c r="AD100" s="67"/>
      <c r="AE100" s="67"/>
      <c r="AF100" s="67">
        <f>IF(F100&lt;Settings!$H$3,"",RANK(AA100,$AA$95:$AA$137,0)+COUNTIF($AA$95:AA100,AA100)-1)</f>
        <v>6</v>
      </c>
      <c r="AG100" s="68"/>
    </row>
    <row r="101" spans="1:33" ht="15" thickBot="1" x14ac:dyDescent="0.4">
      <c r="A101" s="66"/>
      <c r="B101" s="2" t="s">
        <v>177</v>
      </c>
      <c r="C101" s="2" t="s">
        <v>26</v>
      </c>
      <c r="D101" s="67" t="s">
        <v>151</v>
      </c>
      <c r="E101" s="67">
        <v>29</v>
      </c>
      <c r="F101" s="67">
        <v>16</v>
      </c>
      <c r="G101" s="67">
        <v>16</v>
      </c>
      <c r="H101" s="67">
        <v>371</v>
      </c>
      <c r="I101" s="67">
        <v>565</v>
      </c>
      <c r="J101" s="67">
        <v>4446</v>
      </c>
      <c r="K101" s="67">
        <v>29</v>
      </c>
      <c r="L101" s="67">
        <v>10</v>
      </c>
      <c r="M101" s="67">
        <v>29</v>
      </c>
      <c r="N101" s="67">
        <v>98</v>
      </c>
      <c r="O101" s="67">
        <v>3.38</v>
      </c>
      <c r="P101" s="67">
        <v>0</v>
      </c>
      <c r="Q101" s="67">
        <v>0</v>
      </c>
      <c r="R101" s="67">
        <v>0</v>
      </c>
      <c r="S101" s="67">
        <v>0</v>
      </c>
      <c r="T101" s="67"/>
      <c r="U101" s="67">
        <v>0</v>
      </c>
      <c r="V101" s="67">
        <v>11</v>
      </c>
      <c r="W101" s="67">
        <v>7</v>
      </c>
      <c r="X101" s="67">
        <v>0</v>
      </c>
      <c r="Y101" s="67">
        <v>1</v>
      </c>
      <c r="Z101" s="67">
        <v>1</v>
      </c>
      <c r="AA101" s="67">
        <f>IF(F101&lt;Settings!$H$3,"",ROUND((J101*Settings!$C$3+K101*Settings!$C$4+N101*Settings!$C$5+P101*Settings!$C$6+R101*Settings!$C$7+S101*Settings!$C$8+U101*Settings!$C$9+L101*Settings!$C$10+V101*Settings!$C$11*0.5)/F101*16,0))</f>
        <v>273</v>
      </c>
      <c r="AB101" s="70">
        <f>IF(F101&lt;Settings!$H$3,"",AA101*Settings!$F$5)</f>
        <v>614.25</v>
      </c>
      <c r="AC101" s="67"/>
      <c r="AD101" s="67"/>
      <c r="AE101" s="67"/>
      <c r="AF101" s="67">
        <f>IF(F101&lt;Settings!$H$3,"",RANK(AA101,$AA$95:$AA$137,0)+COUNTIF($AA$95:AA101,AA101)-1)</f>
        <v>7</v>
      </c>
      <c r="AG101" s="68"/>
    </row>
    <row r="102" spans="1:33" ht="15" thickBot="1" x14ac:dyDescent="0.4">
      <c r="A102" s="66"/>
      <c r="B102" s="2" t="s">
        <v>252</v>
      </c>
      <c r="C102" s="2" t="s">
        <v>116</v>
      </c>
      <c r="D102" s="67" t="s">
        <v>151</v>
      </c>
      <c r="E102" s="67">
        <v>36</v>
      </c>
      <c r="F102" s="67">
        <v>16</v>
      </c>
      <c r="G102" s="67">
        <v>16</v>
      </c>
      <c r="H102" s="67">
        <v>360</v>
      </c>
      <c r="I102" s="67">
        <v>575</v>
      </c>
      <c r="J102" s="67">
        <v>4515</v>
      </c>
      <c r="K102" s="67">
        <v>28</v>
      </c>
      <c r="L102" s="67">
        <v>10</v>
      </c>
      <c r="M102" s="67">
        <v>18</v>
      </c>
      <c r="N102" s="67">
        <v>-2</v>
      </c>
      <c r="O102" s="67">
        <v>-0.11</v>
      </c>
      <c r="P102" s="67">
        <v>0</v>
      </c>
      <c r="Q102" s="67">
        <v>0</v>
      </c>
      <c r="R102" s="67">
        <v>0</v>
      </c>
      <c r="S102" s="67">
        <v>0</v>
      </c>
      <c r="T102" s="67"/>
      <c r="U102" s="67">
        <v>0</v>
      </c>
      <c r="V102" s="67">
        <v>8</v>
      </c>
      <c r="W102" s="67">
        <v>1</v>
      </c>
      <c r="X102" s="67">
        <v>0</v>
      </c>
      <c r="Y102" s="67"/>
      <c r="Z102" s="67"/>
      <c r="AA102" s="67">
        <f>IF(F102&lt;Settings!$H$3,"",ROUND((J102*Settings!$C$3+K102*Settings!$C$4+N102*Settings!$C$5+P102*Settings!$C$6+R102*Settings!$C$7+S102*Settings!$C$8+U102*Settings!$C$9+L102*Settings!$C$10+V102*Settings!$C$11*0.5)/F102*16,0))</f>
        <v>264</v>
      </c>
      <c r="AB102" s="70">
        <f>IF(F102&lt;Settings!$H$3,"",AA102*Settings!$F$5)</f>
        <v>594</v>
      </c>
      <c r="AC102" s="67"/>
      <c r="AD102" s="67"/>
      <c r="AE102" s="67"/>
      <c r="AF102" s="67">
        <f>IF(F102&lt;Settings!$H$3,"",RANK(AA102,$AA$95:$AA$137,0)+COUNTIF($AA$95:AA102,AA102)-1)</f>
        <v>10</v>
      </c>
      <c r="AG102" s="68"/>
    </row>
    <row r="103" spans="1:33" ht="15" thickBot="1" x14ac:dyDescent="0.4">
      <c r="A103" s="66"/>
      <c r="B103" s="2" t="s">
        <v>181</v>
      </c>
      <c r="C103" s="2" t="s">
        <v>16</v>
      </c>
      <c r="D103" s="67" t="s">
        <v>151</v>
      </c>
      <c r="E103" s="67">
        <v>38</v>
      </c>
      <c r="F103" s="67">
        <v>16</v>
      </c>
      <c r="G103" s="67">
        <v>16</v>
      </c>
      <c r="H103" s="67">
        <v>386</v>
      </c>
      <c r="I103" s="67">
        <v>536</v>
      </c>
      <c r="J103" s="67">
        <v>4334</v>
      </c>
      <c r="K103" s="67">
        <v>23</v>
      </c>
      <c r="L103" s="67">
        <v>8</v>
      </c>
      <c r="M103" s="67">
        <v>33</v>
      </c>
      <c r="N103" s="67">
        <v>12</v>
      </c>
      <c r="O103" s="67">
        <v>0.36</v>
      </c>
      <c r="P103" s="67">
        <v>2</v>
      </c>
      <c r="Q103" s="67">
        <v>0</v>
      </c>
      <c r="R103" s="67">
        <v>0</v>
      </c>
      <c r="S103" s="67">
        <v>0</v>
      </c>
      <c r="T103" s="67"/>
      <c r="U103" s="67">
        <v>0</v>
      </c>
      <c r="V103" s="67">
        <v>5</v>
      </c>
      <c r="W103" s="67">
        <v>0</v>
      </c>
      <c r="X103" s="67">
        <v>2</v>
      </c>
      <c r="Y103" s="67"/>
      <c r="Z103" s="67"/>
      <c r="AA103" s="67">
        <f>IF(F103&lt;Settings!$H$3,"",ROUND((J103*Settings!$C$3+K103*Settings!$C$4+N103*Settings!$C$5+P103*Settings!$C$6+R103*Settings!$C$7+S103*Settings!$C$8+U103*Settings!$C$9+L103*Settings!$C$10+V103*Settings!$C$11*0.5)/F103*16,0))</f>
        <v>258</v>
      </c>
      <c r="AB103" s="70">
        <f>IF(F103&lt;Settings!$H$3,"",AA103*Settings!$F$5)</f>
        <v>580.5</v>
      </c>
      <c r="AC103" s="67"/>
      <c r="AD103" s="67"/>
      <c r="AE103" s="67"/>
      <c r="AF103" s="67">
        <f>IF(F103&lt;Settings!$H$3,"",RANK(AA103,$AA$95:$AA$137,0)+COUNTIF($AA$95:AA103,AA103)-1)</f>
        <v>12</v>
      </c>
      <c r="AG103" s="68"/>
    </row>
    <row r="104" spans="1:33" ht="15" thickBot="1" x14ac:dyDescent="0.4">
      <c r="A104" s="66"/>
      <c r="B104" s="2" t="s">
        <v>640</v>
      </c>
      <c r="C104" s="2" t="s">
        <v>43</v>
      </c>
      <c r="D104" s="67" t="s">
        <v>151</v>
      </c>
      <c r="E104" s="67">
        <v>35</v>
      </c>
      <c r="F104" s="67">
        <v>15</v>
      </c>
      <c r="G104" s="67">
        <v>15</v>
      </c>
      <c r="H104" s="67">
        <v>360</v>
      </c>
      <c r="I104" s="67">
        <v>561</v>
      </c>
      <c r="J104" s="67">
        <v>4251</v>
      </c>
      <c r="K104" s="67">
        <v>28</v>
      </c>
      <c r="L104" s="67">
        <v>14</v>
      </c>
      <c r="M104" s="67">
        <v>28</v>
      </c>
      <c r="N104" s="67">
        <v>47</v>
      </c>
      <c r="O104" s="67">
        <v>1.68</v>
      </c>
      <c r="P104" s="67">
        <v>0</v>
      </c>
      <c r="Q104" s="67">
        <v>0</v>
      </c>
      <c r="R104" s="67">
        <v>0</v>
      </c>
      <c r="S104" s="67">
        <v>0</v>
      </c>
      <c r="T104" s="67"/>
      <c r="U104" s="67">
        <v>0</v>
      </c>
      <c r="V104" s="67">
        <v>3</v>
      </c>
      <c r="W104" s="67">
        <v>1</v>
      </c>
      <c r="X104" s="67">
        <v>0</v>
      </c>
      <c r="Y104" s="67"/>
      <c r="Z104" s="67">
        <v>2</v>
      </c>
      <c r="AA104" s="67">
        <f>IF(F104&lt;Settings!$H$3,"",ROUND((J104*Settings!$C$3+K104*Settings!$C$4+N104*Settings!$C$5+P104*Settings!$C$6+R104*Settings!$C$7+S104*Settings!$C$8+U104*Settings!$C$9+L104*Settings!$C$10+V104*Settings!$C$11*0.5)/F104*16,0))</f>
        <v>273</v>
      </c>
      <c r="AB104" s="70">
        <f>IF(F104&lt;Settings!$H$3,"",AA104*Settings!$F$5)</f>
        <v>614.25</v>
      </c>
      <c r="AC104" s="67"/>
      <c r="AD104" s="67"/>
      <c r="AE104" s="67"/>
      <c r="AF104" s="67">
        <f>IF(F104&lt;Settings!$H$3,"",RANK(AA104,$AA$95:$AA$137,0)+COUNTIF($AA$95:AA104,AA104)-1)</f>
        <v>8</v>
      </c>
      <c r="AG104" s="68"/>
    </row>
    <row r="105" spans="1:33" ht="15" thickBot="1" x14ac:dyDescent="0.4">
      <c r="A105" s="66"/>
      <c r="B105" s="2" t="s">
        <v>675</v>
      </c>
      <c r="C105" s="2" t="s">
        <v>24</v>
      </c>
      <c r="D105" s="67" t="s">
        <v>151</v>
      </c>
      <c r="E105" s="67">
        <v>24</v>
      </c>
      <c r="F105" s="67">
        <v>16</v>
      </c>
      <c r="G105" s="67">
        <v>16</v>
      </c>
      <c r="H105" s="67">
        <v>308</v>
      </c>
      <c r="I105" s="67">
        <v>490</v>
      </c>
      <c r="J105" s="67">
        <v>3324</v>
      </c>
      <c r="K105" s="67">
        <v>22</v>
      </c>
      <c r="L105" s="67">
        <v>13</v>
      </c>
      <c r="M105" s="67">
        <v>57</v>
      </c>
      <c r="N105" s="67">
        <v>357</v>
      </c>
      <c r="O105" s="67">
        <v>6.26</v>
      </c>
      <c r="P105" s="67">
        <v>6</v>
      </c>
      <c r="Q105" s="67">
        <v>0</v>
      </c>
      <c r="R105" s="67">
        <v>0</v>
      </c>
      <c r="S105" s="67">
        <v>0</v>
      </c>
      <c r="T105" s="67"/>
      <c r="U105" s="67">
        <v>0</v>
      </c>
      <c r="V105" s="67">
        <v>4</v>
      </c>
      <c r="W105" s="67">
        <v>3</v>
      </c>
      <c r="X105" s="67">
        <v>6</v>
      </c>
      <c r="Y105" s="67"/>
      <c r="Z105" s="67"/>
      <c r="AA105" s="67">
        <f>IF(F105&lt;Settings!$H$3,"",ROUND((J105*Settings!$C$3+K105*Settings!$C$4+N105*Settings!$C$5+P105*Settings!$C$6+R105*Settings!$C$7+S105*Settings!$C$8+U105*Settings!$C$9+L105*Settings!$C$10+V105*Settings!$C$11*0.5)/F105*16,0))</f>
        <v>263</v>
      </c>
      <c r="AB105" s="70">
        <f>IF(F105&lt;Settings!$H$3,"",AA105*Settings!$F$5)</f>
        <v>591.75</v>
      </c>
      <c r="AC105" s="67"/>
      <c r="AD105" s="67"/>
      <c r="AE105" s="67"/>
      <c r="AF105" s="67">
        <f>IF(F105&lt;Settings!$H$3,"",RANK(AA105,$AA$95:$AA$137,0)+COUNTIF($AA$95:AA105,AA105)-1)</f>
        <v>11</v>
      </c>
      <c r="AG105" s="68"/>
    </row>
    <row r="106" spans="1:33" ht="15" thickBot="1" x14ac:dyDescent="0.4">
      <c r="A106" s="66"/>
      <c r="B106" s="2" t="s">
        <v>150</v>
      </c>
      <c r="C106" s="2" t="s">
        <v>105</v>
      </c>
      <c r="D106" s="67" t="s">
        <v>151</v>
      </c>
      <c r="E106" s="67">
        <v>23</v>
      </c>
      <c r="F106" s="67">
        <v>15</v>
      </c>
      <c r="G106" s="67">
        <v>15</v>
      </c>
      <c r="H106" s="67">
        <v>296</v>
      </c>
      <c r="I106" s="67">
        <v>477</v>
      </c>
      <c r="J106" s="67">
        <v>3804</v>
      </c>
      <c r="K106" s="67">
        <v>28</v>
      </c>
      <c r="L106" s="67">
        <v>7</v>
      </c>
      <c r="M106" s="67">
        <v>28</v>
      </c>
      <c r="N106" s="67">
        <v>51</v>
      </c>
      <c r="O106" s="67">
        <v>1.82</v>
      </c>
      <c r="P106" s="67">
        <v>1</v>
      </c>
      <c r="Q106" s="67">
        <v>0</v>
      </c>
      <c r="R106" s="67">
        <v>0</v>
      </c>
      <c r="S106" s="67">
        <v>0</v>
      </c>
      <c r="T106" s="67"/>
      <c r="U106" s="67">
        <v>0</v>
      </c>
      <c r="V106" s="67">
        <v>8</v>
      </c>
      <c r="W106" s="67">
        <v>3</v>
      </c>
      <c r="X106" s="67">
        <v>1</v>
      </c>
      <c r="Y106" s="67"/>
      <c r="Z106" s="67"/>
      <c r="AA106" s="67">
        <f>IF(F106&lt;Settings!$H$3,"",ROUND((J106*Settings!$C$3+K106*Settings!$C$4+N106*Settings!$C$5+P106*Settings!$C$6+R106*Settings!$C$7+S106*Settings!$C$8+U106*Settings!$C$9+L106*Settings!$C$10+V106*Settings!$C$11*0.5)/F106*16,0))</f>
        <v>270</v>
      </c>
      <c r="AB106" s="70">
        <f>IF(F106&lt;Settings!$H$3,"",AA106*Settings!$F$5)</f>
        <v>607.5</v>
      </c>
      <c r="AC106" s="67"/>
      <c r="AD106" s="67"/>
      <c r="AE106" s="67"/>
      <c r="AF106" s="67">
        <f>IF(F106&lt;Settings!$H$3,"",RANK(AA106,$AA$95:$AA$137,0)+COUNTIF($AA$95:AA106,AA106)-1)</f>
        <v>9</v>
      </c>
      <c r="AG106" s="68"/>
    </row>
    <row r="107" spans="1:33" ht="15" thickBot="1" x14ac:dyDescent="0.4">
      <c r="A107" s="66"/>
      <c r="B107" s="2" t="s">
        <v>165</v>
      </c>
      <c r="C107" s="2" t="s">
        <v>30</v>
      </c>
      <c r="D107" s="67" t="s">
        <v>151</v>
      </c>
      <c r="E107" s="67">
        <v>25</v>
      </c>
      <c r="F107" s="67">
        <v>16</v>
      </c>
      <c r="G107" s="67">
        <v>16</v>
      </c>
      <c r="H107" s="67">
        <v>315</v>
      </c>
      <c r="I107" s="67">
        <v>523</v>
      </c>
      <c r="J107" s="67">
        <v>3687</v>
      </c>
      <c r="K107" s="67">
        <v>21</v>
      </c>
      <c r="L107" s="67">
        <v>13</v>
      </c>
      <c r="M107" s="67">
        <v>57</v>
      </c>
      <c r="N107" s="67">
        <v>322</v>
      </c>
      <c r="O107" s="67">
        <v>5.65</v>
      </c>
      <c r="P107" s="67">
        <v>2</v>
      </c>
      <c r="Q107" s="67">
        <v>0</v>
      </c>
      <c r="R107" s="67">
        <v>0</v>
      </c>
      <c r="S107" s="67">
        <v>0</v>
      </c>
      <c r="T107" s="67"/>
      <c r="U107" s="67">
        <v>0</v>
      </c>
      <c r="V107" s="67">
        <v>9</v>
      </c>
      <c r="W107" s="67">
        <v>3</v>
      </c>
      <c r="X107" s="67">
        <v>2</v>
      </c>
      <c r="Y107" s="67"/>
      <c r="Z107" s="67">
        <v>3</v>
      </c>
      <c r="AA107" s="67">
        <f>IF(F107&lt;Settings!$H$3,"",ROUND((J107*Settings!$C$3+K107*Settings!$C$4+N107*Settings!$C$5+P107*Settings!$C$6+R107*Settings!$C$7+S107*Settings!$C$8+U107*Settings!$C$9+L107*Settings!$C$10+V107*Settings!$C$11*0.5)/F107*16,0))</f>
        <v>241</v>
      </c>
      <c r="AB107" s="70">
        <f>IF(F107&lt;Settings!$H$3,"",AA107*Settings!$F$5)</f>
        <v>542.25</v>
      </c>
      <c r="AC107" s="67"/>
      <c r="AD107" s="67"/>
      <c r="AE107" s="67"/>
      <c r="AF107" s="67">
        <f>IF(F107&lt;Settings!$H$3,"",RANK(AA107,$AA$95:$AA$137,0)+COUNTIF($AA$95:AA107,AA107)-1)</f>
        <v>16</v>
      </c>
      <c r="AG107" s="68"/>
    </row>
    <row r="108" spans="1:33" ht="15" thickBot="1" x14ac:dyDescent="0.4">
      <c r="A108" s="66"/>
      <c r="B108" s="2" t="s">
        <v>155</v>
      </c>
      <c r="C108" s="2" t="s">
        <v>28</v>
      </c>
      <c r="D108" s="67" t="s">
        <v>151</v>
      </c>
      <c r="E108" s="67">
        <v>29</v>
      </c>
      <c r="F108" s="67">
        <v>15</v>
      </c>
      <c r="G108" s="67">
        <v>14</v>
      </c>
      <c r="H108" s="67">
        <v>325</v>
      </c>
      <c r="I108" s="67">
        <v>481</v>
      </c>
      <c r="J108" s="67">
        <v>3547</v>
      </c>
      <c r="K108" s="67">
        <v>22</v>
      </c>
      <c r="L108" s="67">
        <v>7</v>
      </c>
      <c r="M108" s="67">
        <v>40</v>
      </c>
      <c r="N108" s="67">
        <v>160</v>
      </c>
      <c r="O108" s="67">
        <v>4</v>
      </c>
      <c r="P108" s="67">
        <v>1</v>
      </c>
      <c r="Q108" s="67">
        <v>0</v>
      </c>
      <c r="R108" s="67">
        <v>0</v>
      </c>
      <c r="S108" s="67">
        <v>0</v>
      </c>
      <c r="T108" s="67"/>
      <c r="U108" s="67">
        <v>0</v>
      </c>
      <c r="V108" s="67">
        <v>1</v>
      </c>
      <c r="W108" s="67">
        <v>1</v>
      </c>
      <c r="X108" s="67">
        <v>1</v>
      </c>
      <c r="Y108" s="67"/>
      <c r="Z108" s="67">
        <v>1</v>
      </c>
      <c r="AA108" s="67">
        <f>IF(F108&lt;Settings!$H$3,"",ROUND((J108*Settings!$C$3+K108*Settings!$C$4+N108*Settings!$C$5+P108*Settings!$C$6+R108*Settings!$C$7+S108*Settings!$C$8+U108*Settings!$C$9+L108*Settings!$C$10+V108*Settings!$C$11*0.5)/F108*16,0))</f>
        <v>253</v>
      </c>
      <c r="AB108" s="70">
        <f>IF(F108&lt;Settings!$H$3,"",AA108*Settings!$F$5)</f>
        <v>569.25</v>
      </c>
      <c r="AC108" s="67"/>
      <c r="AD108" s="67"/>
      <c r="AE108" s="67"/>
      <c r="AF108" s="67">
        <f>IF(F108&lt;Settings!$H$3,"",RANK(AA108,$AA$95:$AA$137,0)+COUNTIF($AA$95:AA108,AA108)-1)</f>
        <v>13</v>
      </c>
      <c r="AG108" s="68"/>
    </row>
    <row r="109" spans="1:33" ht="15" thickBot="1" x14ac:dyDescent="0.4">
      <c r="A109" s="66"/>
      <c r="B109" s="2" t="s">
        <v>156</v>
      </c>
      <c r="C109" s="2" t="s">
        <v>36</v>
      </c>
      <c r="D109" s="67" t="s">
        <v>151</v>
      </c>
      <c r="E109" s="67">
        <v>32</v>
      </c>
      <c r="F109" s="67">
        <v>16</v>
      </c>
      <c r="G109" s="67">
        <v>16</v>
      </c>
      <c r="H109" s="67">
        <v>342</v>
      </c>
      <c r="I109" s="67">
        <v>529</v>
      </c>
      <c r="J109" s="67">
        <v>4095</v>
      </c>
      <c r="K109" s="67">
        <v>20</v>
      </c>
      <c r="L109" s="67">
        <v>12</v>
      </c>
      <c r="M109" s="67">
        <v>32</v>
      </c>
      <c r="N109" s="67">
        <v>143</v>
      </c>
      <c r="O109" s="67">
        <v>4.47</v>
      </c>
      <c r="P109" s="67">
        <v>0</v>
      </c>
      <c r="Q109" s="67">
        <v>0</v>
      </c>
      <c r="R109" s="67">
        <v>0</v>
      </c>
      <c r="S109" s="67">
        <v>0</v>
      </c>
      <c r="T109" s="67"/>
      <c r="U109" s="67">
        <v>0</v>
      </c>
      <c r="V109" s="67">
        <v>4</v>
      </c>
      <c r="W109" s="67">
        <v>3</v>
      </c>
      <c r="X109" s="67">
        <v>0</v>
      </c>
      <c r="Y109" s="67"/>
      <c r="Z109" s="67"/>
      <c r="AA109" s="67">
        <f>IF(F109&lt;Settings!$H$3,"",ROUND((J109*Settings!$C$3+K109*Settings!$C$4+N109*Settings!$C$5+P109*Settings!$C$6+R109*Settings!$C$7+S109*Settings!$C$8+U109*Settings!$C$9+L109*Settings!$C$10+V109*Settings!$C$11*0.5)/F109*16,0))</f>
        <v>230</v>
      </c>
      <c r="AB109" s="70">
        <f>IF(F109&lt;Settings!$H$3,"",AA109*Settings!$F$5)</f>
        <v>517.5</v>
      </c>
      <c r="AC109" s="67"/>
      <c r="AD109" s="67"/>
      <c r="AE109" s="67"/>
      <c r="AF109" s="67">
        <f>IF(F109&lt;Settings!$H$3,"",RANK(AA109,$AA$95:$AA$137,0)+COUNTIF($AA$95:AA109,AA109)-1)</f>
        <v>18</v>
      </c>
      <c r="AG109" s="68"/>
    </row>
    <row r="110" spans="1:33" ht="15" thickBot="1" x14ac:dyDescent="0.4">
      <c r="A110" s="66"/>
      <c r="B110" s="2" t="s">
        <v>210</v>
      </c>
      <c r="C110" s="2" t="s">
        <v>38</v>
      </c>
      <c r="D110" s="67" t="s">
        <v>151</v>
      </c>
      <c r="E110" s="67">
        <v>28</v>
      </c>
      <c r="F110" s="67">
        <v>15</v>
      </c>
      <c r="G110" s="67">
        <v>14</v>
      </c>
      <c r="H110" s="67">
        <v>263</v>
      </c>
      <c r="I110" s="67">
        <v>420</v>
      </c>
      <c r="J110" s="67">
        <v>2799</v>
      </c>
      <c r="K110" s="67">
        <v>14</v>
      </c>
      <c r="L110" s="67">
        <v>4</v>
      </c>
      <c r="M110" s="67">
        <v>84</v>
      </c>
      <c r="N110" s="67">
        <v>427</v>
      </c>
      <c r="O110" s="67">
        <v>5.08</v>
      </c>
      <c r="P110" s="67">
        <v>4</v>
      </c>
      <c r="Q110" s="67">
        <v>0</v>
      </c>
      <c r="R110" s="67">
        <v>0</v>
      </c>
      <c r="S110" s="67">
        <v>0</v>
      </c>
      <c r="T110" s="67"/>
      <c r="U110" s="67">
        <v>0</v>
      </c>
      <c r="V110" s="67">
        <v>4</v>
      </c>
      <c r="W110" s="67">
        <v>2</v>
      </c>
      <c r="X110" s="67">
        <v>4</v>
      </c>
      <c r="Y110" s="67"/>
      <c r="Z110" s="67"/>
      <c r="AA110" s="67">
        <f>IF(F110&lt;Settings!$H$3,"",ROUND((J110*Settings!$C$3+K110*Settings!$C$4+N110*Settings!$C$5+P110*Settings!$C$6+R110*Settings!$C$7+S110*Settings!$C$8+U110*Settings!$C$9+L110*Settings!$C$10+V110*Settings!$C$11*0.5)/F110*16,0))</f>
        <v>238</v>
      </c>
      <c r="AB110" s="70">
        <f>IF(F110&lt;Settings!$H$3,"",AA110*Settings!$F$5)</f>
        <v>535.5</v>
      </c>
      <c r="AC110" s="67"/>
      <c r="AD110" s="67"/>
      <c r="AE110" s="67"/>
      <c r="AF110" s="67">
        <f>IF(F110&lt;Settings!$H$3,"",RANK(AA110,$AA$95:$AA$137,0)+COUNTIF($AA$95:AA110,AA110)-1)</f>
        <v>17</v>
      </c>
      <c r="AG110" s="68"/>
    </row>
    <row r="111" spans="1:33" ht="15" thickBot="1" x14ac:dyDescent="0.4">
      <c r="A111" s="66"/>
      <c r="B111" s="2" t="s">
        <v>331</v>
      </c>
      <c r="C111" s="2" t="s">
        <v>12</v>
      </c>
      <c r="D111" s="67" t="s">
        <v>151</v>
      </c>
      <c r="E111" s="67">
        <v>30</v>
      </c>
      <c r="F111" s="67">
        <v>16</v>
      </c>
      <c r="G111" s="67">
        <v>16</v>
      </c>
      <c r="H111" s="67">
        <v>297</v>
      </c>
      <c r="I111" s="67">
        <v>496</v>
      </c>
      <c r="J111" s="67">
        <v>3320</v>
      </c>
      <c r="K111" s="67">
        <v>25</v>
      </c>
      <c r="L111" s="67">
        <v>12</v>
      </c>
      <c r="M111" s="67">
        <v>38</v>
      </c>
      <c r="N111" s="67">
        <v>99</v>
      </c>
      <c r="O111" s="67">
        <v>2.61</v>
      </c>
      <c r="P111" s="67">
        <v>0</v>
      </c>
      <c r="Q111" s="67">
        <v>0</v>
      </c>
      <c r="R111" s="67">
        <v>0</v>
      </c>
      <c r="S111" s="67">
        <v>0</v>
      </c>
      <c r="T111" s="67"/>
      <c r="U111" s="67">
        <v>0</v>
      </c>
      <c r="V111" s="67">
        <v>4</v>
      </c>
      <c r="W111" s="67">
        <v>4</v>
      </c>
      <c r="X111" s="67">
        <v>0</v>
      </c>
      <c r="Y111" s="67"/>
      <c r="Z111" s="67"/>
      <c r="AA111" s="67">
        <f>IF(F111&lt;Settings!$H$3,"",ROUND((J111*Settings!$C$3+K111*Settings!$C$4+N111*Settings!$C$5+P111*Settings!$C$6+R111*Settings!$C$7+S111*Settings!$C$8+U111*Settings!$C$9+L111*Settings!$C$10+V111*Settings!$C$11*0.5)/F111*16,0))</f>
        <v>215</v>
      </c>
      <c r="AB111" s="70">
        <f>IF(F111&lt;Settings!$H$3,"",AA111*Settings!$F$5)</f>
        <v>483.75</v>
      </c>
      <c r="AC111" s="67"/>
      <c r="AD111" s="67"/>
      <c r="AE111" s="67"/>
      <c r="AF111" s="67">
        <f>IF(F111&lt;Settings!$H$3,"",RANK(AA111,$AA$95:$AA$137,0)+COUNTIF($AA$95:AA111,AA111)-1)</f>
        <v>20</v>
      </c>
      <c r="AG111" s="68"/>
    </row>
    <row r="112" spans="1:33" ht="15" thickBot="1" x14ac:dyDescent="0.4">
      <c r="A112" s="66"/>
      <c r="B112" s="2" t="s">
        <v>163</v>
      </c>
      <c r="C112" s="2" t="s">
        <v>10</v>
      </c>
      <c r="D112" s="67" t="s">
        <v>151</v>
      </c>
      <c r="E112" s="67">
        <v>24</v>
      </c>
      <c r="F112" s="67">
        <v>15</v>
      </c>
      <c r="G112" s="67">
        <v>15</v>
      </c>
      <c r="H112" s="67">
        <v>281</v>
      </c>
      <c r="I112" s="67">
        <v>453</v>
      </c>
      <c r="J112" s="67">
        <v>3232</v>
      </c>
      <c r="K112" s="67">
        <v>13</v>
      </c>
      <c r="L112" s="67">
        <v>15</v>
      </c>
      <c r="M112" s="67">
        <v>60</v>
      </c>
      <c r="N112" s="67">
        <v>312</v>
      </c>
      <c r="O112" s="67">
        <v>5.2</v>
      </c>
      <c r="P112" s="67">
        <v>5</v>
      </c>
      <c r="Q112" s="67">
        <v>0</v>
      </c>
      <c r="R112" s="67">
        <v>0</v>
      </c>
      <c r="S112" s="67">
        <v>0</v>
      </c>
      <c r="T112" s="67"/>
      <c r="U112" s="67">
        <v>0</v>
      </c>
      <c r="V112" s="67">
        <v>2</v>
      </c>
      <c r="W112" s="67">
        <v>1</v>
      </c>
      <c r="X112" s="67">
        <v>5</v>
      </c>
      <c r="Y112" s="67"/>
      <c r="Z112" s="67"/>
      <c r="AA112" s="67">
        <f>IF(F112&lt;Settings!$H$3,"",ROUND((J112*Settings!$C$3+K112*Settings!$C$4+N112*Settings!$C$5+P112*Settings!$C$6+R112*Settings!$C$7+S112*Settings!$C$8+U112*Settings!$C$9+L112*Settings!$C$10+V112*Settings!$C$11*0.5)/F112*16,0))</f>
        <v>225</v>
      </c>
      <c r="AB112" s="70">
        <f>IF(F112&lt;Settings!$H$3,"",AA112*Settings!$F$5)</f>
        <v>506.25</v>
      </c>
      <c r="AC112" s="67"/>
      <c r="AD112" s="67"/>
      <c r="AE112" s="67"/>
      <c r="AF112" s="67">
        <f>IF(F112&lt;Settings!$H$3,"",RANK(AA112,$AA$95:$AA$137,0)+COUNTIF($AA$95:AA112,AA112)-1)</f>
        <v>19</v>
      </c>
      <c r="AG112" s="68"/>
    </row>
    <row r="113" spans="1:33" ht="15" thickBot="1" x14ac:dyDescent="0.4">
      <c r="A113" s="66"/>
      <c r="B113" s="2" t="s">
        <v>672</v>
      </c>
      <c r="C113" s="2" t="s">
        <v>94</v>
      </c>
      <c r="D113" s="67" t="s">
        <v>151</v>
      </c>
      <c r="E113" s="67">
        <v>25</v>
      </c>
      <c r="F113" s="67">
        <v>16</v>
      </c>
      <c r="G113" s="67">
        <v>15</v>
      </c>
      <c r="H113" s="67">
        <v>276</v>
      </c>
      <c r="I113" s="67">
        <v>469</v>
      </c>
      <c r="J113" s="67">
        <v>3098</v>
      </c>
      <c r="K113" s="67">
        <v>13</v>
      </c>
      <c r="L113" s="67">
        <v>7</v>
      </c>
      <c r="M113" s="67">
        <v>63</v>
      </c>
      <c r="N113" s="67">
        <v>260</v>
      </c>
      <c r="O113" s="67">
        <v>4.13</v>
      </c>
      <c r="P113" s="67">
        <v>4</v>
      </c>
      <c r="Q113" s="67">
        <v>0</v>
      </c>
      <c r="R113" s="67">
        <v>0</v>
      </c>
      <c r="S113" s="67">
        <v>0</v>
      </c>
      <c r="T113" s="67"/>
      <c r="U113" s="67">
        <v>0</v>
      </c>
      <c r="V113" s="67">
        <v>8</v>
      </c>
      <c r="W113" s="67">
        <v>3</v>
      </c>
      <c r="X113" s="67">
        <v>4</v>
      </c>
      <c r="Y113" s="67"/>
      <c r="Z113" s="67"/>
      <c r="AA113" s="67">
        <f>IF(F113&lt;Settings!$H$3,"",ROUND((J113*Settings!$C$3+K113*Settings!$C$4+N113*Settings!$C$5+P113*Settings!$C$6+R113*Settings!$C$7+S113*Settings!$C$8+U113*Settings!$C$9+L113*Settings!$C$10+V113*Settings!$C$11*0.5)/F113*16,0))</f>
        <v>204</v>
      </c>
      <c r="AB113" s="70">
        <f>IF(F113&lt;Settings!$H$3,"",AA113*Settings!$F$5)</f>
        <v>459</v>
      </c>
      <c r="AC113" s="67"/>
      <c r="AD113" s="67"/>
      <c r="AE113" s="67"/>
      <c r="AF113" s="67">
        <f>IF(F113&lt;Settings!$H$3,"",RANK(AA113,$AA$95:$AA$137,0)+COUNTIF($AA$95:AA113,AA113)-1)</f>
        <v>22</v>
      </c>
      <c r="AG113" s="68"/>
    </row>
    <row r="114" spans="1:33" ht="15" thickBot="1" x14ac:dyDescent="0.4">
      <c r="A114" s="66"/>
      <c r="B114" s="2" t="s">
        <v>639</v>
      </c>
      <c r="C114" s="2" t="s">
        <v>53</v>
      </c>
      <c r="D114" s="67" t="s">
        <v>151</v>
      </c>
      <c r="E114" s="67">
        <v>26</v>
      </c>
      <c r="F114" s="67">
        <v>15</v>
      </c>
      <c r="G114" s="67">
        <v>15</v>
      </c>
      <c r="H114" s="67">
        <v>323</v>
      </c>
      <c r="I114" s="67">
        <v>515</v>
      </c>
      <c r="J114" s="67">
        <v>3496</v>
      </c>
      <c r="K114" s="67">
        <v>22</v>
      </c>
      <c r="L114" s="67">
        <v>13</v>
      </c>
      <c r="M114" s="67">
        <v>23</v>
      </c>
      <c r="N114" s="67">
        <v>66</v>
      </c>
      <c r="O114" s="67">
        <v>2.87</v>
      </c>
      <c r="P114" s="67">
        <v>0</v>
      </c>
      <c r="Q114" s="67">
        <v>0</v>
      </c>
      <c r="R114" s="67">
        <v>0</v>
      </c>
      <c r="S114" s="67">
        <v>0</v>
      </c>
      <c r="T114" s="67"/>
      <c r="U114" s="67">
        <v>0</v>
      </c>
      <c r="V114" s="67">
        <v>8</v>
      </c>
      <c r="W114" s="67">
        <v>3</v>
      </c>
      <c r="X114" s="67">
        <v>0</v>
      </c>
      <c r="Y114" s="67"/>
      <c r="Z114" s="67">
        <v>2</v>
      </c>
      <c r="AA114" s="67">
        <f>IF(F114&lt;Settings!$H$3,"",ROUND((J114*Settings!$C$3+K114*Settings!$C$4+N114*Settings!$C$5+P114*Settings!$C$6+R114*Settings!$C$7+S114*Settings!$C$8+U114*Settings!$C$9+L114*Settings!$C$10+V114*Settings!$C$11*0.5)/F114*16,0))</f>
        <v>214</v>
      </c>
      <c r="AB114" s="70">
        <f>IF(F114&lt;Settings!$H$3,"",AA114*Settings!$F$5)</f>
        <v>481.5</v>
      </c>
      <c r="AC114" s="67"/>
      <c r="AD114" s="67"/>
      <c r="AE114" s="67"/>
      <c r="AF114" s="67">
        <f>IF(F114&lt;Settings!$H$3,"",RANK(AA114,$AA$95:$AA$137,0)+COUNTIF($AA$95:AA114,AA114)-1)</f>
        <v>21</v>
      </c>
      <c r="AG114" s="68"/>
    </row>
    <row r="115" spans="1:33" ht="15" thickBot="1" x14ac:dyDescent="0.4">
      <c r="A115" s="66"/>
      <c r="B115" s="2" t="s">
        <v>644</v>
      </c>
      <c r="C115" s="2" t="s">
        <v>125</v>
      </c>
      <c r="D115" s="67" t="s">
        <v>151</v>
      </c>
      <c r="E115" s="67">
        <v>38</v>
      </c>
      <c r="F115" s="67">
        <v>13</v>
      </c>
      <c r="G115" s="67">
        <v>13</v>
      </c>
      <c r="H115" s="67">
        <v>267</v>
      </c>
      <c r="I115" s="67">
        <v>397</v>
      </c>
      <c r="J115" s="67">
        <v>2926</v>
      </c>
      <c r="K115" s="67">
        <v>18</v>
      </c>
      <c r="L115" s="67">
        <v>9</v>
      </c>
      <c r="M115" s="67">
        <v>37</v>
      </c>
      <c r="N115" s="67">
        <v>124</v>
      </c>
      <c r="O115" s="67">
        <v>3.35</v>
      </c>
      <c r="P115" s="67">
        <v>5</v>
      </c>
      <c r="Q115" s="67">
        <v>0</v>
      </c>
      <c r="R115" s="67">
        <v>0</v>
      </c>
      <c r="S115" s="67">
        <v>0</v>
      </c>
      <c r="T115" s="67"/>
      <c r="U115" s="67">
        <v>0</v>
      </c>
      <c r="V115" s="67">
        <v>11</v>
      </c>
      <c r="W115" s="67">
        <v>4</v>
      </c>
      <c r="X115" s="67">
        <v>5</v>
      </c>
      <c r="Y115" s="67"/>
      <c r="Z115" s="67"/>
      <c r="AA115" s="67">
        <f>IF(F115&lt;Settings!$H$3,"",ROUND((J115*Settings!$C$3+K115*Settings!$C$4+N115*Settings!$C$5+P115*Settings!$C$6+R115*Settings!$C$7+S115*Settings!$C$8+U115*Settings!$C$9+L115*Settings!$C$10+V115*Settings!$C$11*0.5)/F115*16,0))</f>
        <v>249</v>
      </c>
      <c r="AB115" s="70">
        <f>IF(F115&lt;Settings!$H$3,"",AA115*Settings!$F$5)</f>
        <v>560.25</v>
      </c>
      <c r="AC115" s="67"/>
      <c r="AD115" s="67"/>
      <c r="AE115" s="67"/>
      <c r="AF115" s="67">
        <f>IF(F115&lt;Settings!$H$3,"",RANK(AA115,$AA$95:$AA$137,0)+COUNTIF($AA$95:AA115,AA115)-1)</f>
        <v>14</v>
      </c>
      <c r="AG115" s="68"/>
    </row>
    <row r="116" spans="1:33" ht="15" thickBot="1" x14ac:dyDescent="0.4">
      <c r="A116" s="66"/>
      <c r="B116" s="2" t="s">
        <v>171</v>
      </c>
      <c r="C116" s="2" t="s">
        <v>49</v>
      </c>
      <c r="D116" s="67" t="s">
        <v>151</v>
      </c>
      <c r="E116" s="67">
        <v>23</v>
      </c>
      <c r="F116" s="67">
        <v>13</v>
      </c>
      <c r="G116" s="67">
        <v>13</v>
      </c>
      <c r="H116" s="67">
        <v>282</v>
      </c>
      <c r="I116" s="67">
        <v>442</v>
      </c>
      <c r="J116" s="67">
        <v>3504</v>
      </c>
      <c r="K116" s="67">
        <v>19</v>
      </c>
      <c r="L116" s="67">
        <v>11</v>
      </c>
      <c r="M116" s="67">
        <v>33</v>
      </c>
      <c r="N116" s="67">
        <v>135</v>
      </c>
      <c r="O116" s="67">
        <v>4.09</v>
      </c>
      <c r="P116" s="67">
        <v>1</v>
      </c>
      <c r="Q116" s="67">
        <v>0</v>
      </c>
      <c r="R116" s="67">
        <v>0</v>
      </c>
      <c r="S116" s="67">
        <v>0</v>
      </c>
      <c r="T116" s="67"/>
      <c r="U116" s="67">
        <v>0</v>
      </c>
      <c r="V116" s="67">
        <v>15</v>
      </c>
      <c r="W116" s="67">
        <v>7</v>
      </c>
      <c r="X116" s="67">
        <v>1</v>
      </c>
      <c r="Y116" s="67"/>
      <c r="Z116" s="67">
        <v>1</v>
      </c>
      <c r="AA116" s="67">
        <f>IF(F116&lt;Settings!$H$3,"",ROUND((J116*Settings!$C$3+K116*Settings!$C$4+N116*Settings!$C$5+P116*Settings!$C$6+R116*Settings!$C$7+S116*Settings!$C$8+U116*Settings!$C$9+L116*Settings!$C$10+V116*Settings!$C$11*0.5)/F116*16,0))</f>
        <v>245</v>
      </c>
      <c r="AB116" s="70">
        <f>IF(F116&lt;Settings!$H$3,"",AA116*Settings!$F$5)</f>
        <v>551.25</v>
      </c>
      <c r="AC116" s="67"/>
      <c r="AD116" s="67"/>
      <c r="AE116" s="67"/>
      <c r="AF116" s="67">
        <f>IF(F116&lt;Settings!$H$3,"",RANK(AA116,$AA$95:$AA$137,0)+COUNTIF($AA$95:AA116,AA116)-1)</f>
        <v>15</v>
      </c>
      <c r="AG116" s="68"/>
    </row>
    <row r="117" spans="1:33" ht="15" thickBot="1" x14ac:dyDescent="0.4">
      <c r="A117" s="66"/>
      <c r="B117" s="2" t="s">
        <v>169</v>
      </c>
      <c r="C117" s="2" t="s">
        <v>111</v>
      </c>
      <c r="D117" s="67" t="s">
        <v>151</v>
      </c>
      <c r="E117" s="67">
        <v>36</v>
      </c>
      <c r="F117" s="67">
        <v>15</v>
      </c>
      <c r="G117" s="67">
        <v>15</v>
      </c>
      <c r="H117" s="67">
        <v>352</v>
      </c>
      <c r="I117" s="67">
        <v>571</v>
      </c>
      <c r="J117" s="67">
        <v>3468</v>
      </c>
      <c r="K117" s="67">
        <v>19</v>
      </c>
      <c r="L117" s="67">
        <v>13</v>
      </c>
      <c r="M117" s="67">
        <v>12</v>
      </c>
      <c r="N117" s="67">
        <v>26</v>
      </c>
      <c r="O117" s="67">
        <v>2.17</v>
      </c>
      <c r="P117" s="67">
        <v>1</v>
      </c>
      <c r="Q117" s="67">
        <v>0</v>
      </c>
      <c r="R117" s="67">
        <v>0</v>
      </c>
      <c r="S117" s="67">
        <v>0</v>
      </c>
      <c r="T117" s="67"/>
      <c r="U117" s="67">
        <v>0</v>
      </c>
      <c r="V117" s="67">
        <v>11</v>
      </c>
      <c r="W117" s="67">
        <v>5</v>
      </c>
      <c r="X117" s="67">
        <v>1</v>
      </c>
      <c r="Y117" s="67"/>
      <c r="Z117" s="67"/>
      <c r="AA117" s="67">
        <f>IF(F117&lt;Settings!$H$3,"",ROUND((J117*Settings!$C$3+K117*Settings!$C$4+N117*Settings!$C$5+P117*Settings!$C$6+R117*Settings!$C$7+S117*Settings!$C$8+U117*Settings!$C$9+L117*Settings!$C$10+V117*Settings!$C$11*0.5)/F117*16,0))</f>
        <v>199</v>
      </c>
      <c r="AB117" s="70">
        <f>IF(F117&lt;Settings!$H$3,"",AA117*Settings!$F$5)</f>
        <v>447.75</v>
      </c>
      <c r="AC117" s="67"/>
      <c r="AD117" s="67"/>
      <c r="AE117" s="67"/>
      <c r="AF117" s="67">
        <f>IF(F117&lt;Settings!$H$3,"",RANK(AA117,$AA$95:$AA$137,0)+COUNTIF($AA$95:AA117,AA117)-1)</f>
        <v>23</v>
      </c>
      <c r="AG117" s="68"/>
    </row>
    <row r="118" spans="1:33" ht="15" thickBot="1" x14ac:dyDescent="0.4">
      <c r="A118" s="66"/>
      <c r="B118" s="2" t="s">
        <v>209</v>
      </c>
      <c r="C118" s="2" t="s">
        <v>45</v>
      </c>
      <c r="D118" s="67" t="s">
        <v>151</v>
      </c>
      <c r="E118" s="67">
        <v>32</v>
      </c>
      <c r="F118" s="67">
        <v>16</v>
      </c>
      <c r="G118" s="67">
        <v>16</v>
      </c>
      <c r="H118" s="67">
        <v>352</v>
      </c>
      <c r="I118" s="67">
        <v>549</v>
      </c>
      <c r="J118" s="67">
        <v>3141</v>
      </c>
      <c r="K118" s="67">
        <v>18</v>
      </c>
      <c r="L118" s="67">
        <v>13</v>
      </c>
      <c r="M118" s="67">
        <v>25</v>
      </c>
      <c r="N118" s="67">
        <v>54</v>
      </c>
      <c r="O118" s="67">
        <v>2.16</v>
      </c>
      <c r="P118" s="67">
        <v>1</v>
      </c>
      <c r="Q118" s="67">
        <v>0</v>
      </c>
      <c r="R118" s="67">
        <v>0</v>
      </c>
      <c r="S118" s="67">
        <v>0</v>
      </c>
      <c r="T118" s="67"/>
      <c r="U118" s="67">
        <v>0</v>
      </c>
      <c r="V118" s="67">
        <v>6</v>
      </c>
      <c r="W118" s="67">
        <v>0</v>
      </c>
      <c r="X118" s="67">
        <v>1</v>
      </c>
      <c r="Y118" s="67"/>
      <c r="Z118" s="67">
        <v>1</v>
      </c>
      <c r="AA118" s="67">
        <f>IF(F118&lt;Settings!$H$3,"",ROUND((J118*Settings!$C$3+K118*Settings!$C$4+N118*Settings!$C$5+P118*Settings!$C$6+R118*Settings!$C$7+S118*Settings!$C$8+U118*Settings!$C$9+L118*Settings!$C$10+V118*Settings!$C$11*0.5)/F118*16,0))</f>
        <v>177</v>
      </c>
      <c r="AB118" s="70">
        <f>IF(F118&lt;Settings!$H$3,"",AA118*Settings!$F$5)</f>
        <v>398.25</v>
      </c>
      <c r="AC118" s="67"/>
      <c r="AD118" s="67"/>
      <c r="AE118" s="67"/>
      <c r="AF118" s="67">
        <f>IF(F118&lt;Settings!$H$3,"",RANK(AA118,$AA$95:$AA$137,0)+COUNTIF($AA$95:AA118,AA118)-1)</f>
        <v>27</v>
      </c>
      <c r="AG118" s="68"/>
    </row>
    <row r="119" spans="1:33" ht="15" thickBot="1" x14ac:dyDescent="0.4">
      <c r="A119" s="66"/>
      <c r="B119" s="2" t="s">
        <v>334</v>
      </c>
      <c r="C119" s="2" t="s">
        <v>4</v>
      </c>
      <c r="D119" s="67" t="s">
        <v>151</v>
      </c>
      <c r="E119" s="67">
        <v>21</v>
      </c>
      <c r="F119" s="67">
        <v>15</v>
      </c>
      <c r="G119" s="67">
        <v>15</v>
      </c>
      <c r="H119" s="67">
        <v>255</v>
      </c>
      <c r="I119" s="67">
        <v>476</v>
      </c>
      <c r="J119" s="67">
        <v>2894</v>
      </c>
      <c r="K119" s="67">
        <v>11</v>
      </c>
      <c r="L119" s="67">
        <v>22</v>
      </c>
      <c r="M119" s="67">
        <v>77</v>
      </c>
      <c r="N119" s="67">
        <v>419</v>
      </c>
      <c r="O119" s="67">
        <v>5.44</v>
      </c>
      <c r="P119" s="67">
        <v>5</v>
      </c>
      <c r="Q119" s="67">
        <v>0</v>
      </c>
      <c r="R119" s="67">
        <v>0</v>
      </c>
      <c r="S119" s="67">
        <v>0</v>
      </c>
      <c r="T119" s="67"/>
      <c r="U119" s="67">
        <v>0</v>
      </c>
      <c r="V119" s="67">
        <v>9</v>
      </c>
      <c r="W119" s="67">
        <v>6</v>
      </c>
      <c r="X119" s="67">
        <v>5</v>
      </c>
      <c r="Y119" s="67"/>
      <c r="Z119" s="67"/>
      <c r="AA119" s="67">
        <f>IF(F119&lt;Settings!$H$3,"",ROUND((J119*Settings!$C$3+K119*Settings!$C$4+N119*Settings!$C$5+P119*Settings!$C$6+R119*Settings!$C$7+S119*Settings!$C$8+U119*Settings!$C$9+L119*Settings!$C$10+V119*Settings!$C$11*0.5)/F119*16,0))</f>
        <v>191</v>
      </c>
      <c r="AB119" s="70">
        <f>IF(F119&lt;Settings!$H$3,"",AA119*Settings!$F$5)</f>
        <v>429.75</v>
      </c>
      <c r="AC119" s="67"/>
      <c r="AD119" s="67"/>
      <c r="AE119" s="67"/>
      <c r="AF119" s="67">
        <f>IF(F119&lt;Settings!$H$3,"",RANK(AA119,$AA$95:$AA$137,0)+COUNTIF($AA$95:AA119,AA119)-1)</f>
        <v>24</v>
      </c>
      <c r="AG119" s="68"/>
    </row>
    <row r="120" spans="1:33" ht="15" thickBot="1" x14ac:dyDescent="0.4">
      <c r="A120" s="66"/>
      <c r="B120" s="2" t="s">
        <v>676</v>
      </c>
      <c r="C120" s="2" t="s">
        <v>97</v>
      </c>
      <c r="D120" s="67" t="s">
        <v>151</v>
      </c>
      <c r="E120" s="67">
        <v>22</v>
      </c>
      <c r="F120" s="67">
        <v>7</v>
      </c>
      <c r="G120" s="67">
        <v>6</v>
      </c>
      <c r="H120" s="67">
        <v>126</v>
      </c>
      <c r="I120" s="67">
        <v>204</v>
      </c>
      <c r="J120" s="67">
        <v>1699</v>
      </c>
      <c r="K120" s="67">
        <v>19</v>
      </c>
      <c r="L120" s="67">
        <v>8</v>
      </c>
      <c r="M120" s="67">
        <v>36</v>
      </c>
      <c r="N120" s="67">
        <v>269</v>
      </c>
      <c r="O120" s="67">
        <v>7.47</v>
      </c>
      <c r="P120" s="67">
        <v>2</v>
      </c>
      <c r="Q120" s="67">
        <v>0</v>
      </c>
      <c r="R120" s="67">
        <v>0</v>
      </c>
      <c r="S120" s="67">
        <v>0</v>
      </c>
      <c r="T120" s="67"/>
      <c r="U120" s="67">
        <v>0</v>
      </c>
      <c r="V120" s="67">
        <v>3</v>
      </c>
      <c r="W120" s="67">
        <v>1</v>
      </c>
      <c r="X120" s="67">
        <v>2</v>
      </c>
      <c r="Y120" s="67">
        <v>1</v>
      </c>
      <c r="Z120" s="67">
        <v>1</v>
      </c>
      <c r="AA120" s="67" t="str">
        <f>IF(F120&lt;Settings!$H$3,"",ROUND((J120*Settings!$C$3+K120*Settings!$C$4+N120*Settings!$C$5+P120*Settings!$C$6+R120*Settings!$C$7+S120*Settings!$C$8+U120*Settings!$C$9+L120*Settings!$C$10+V120*Settings!$C$11*0.5)/F120*16,0))</f>
        <v/>
      </c>
      <c r="AB120" s="70" t="str">
        <f>IF(F120&lt;Settings!$H$3,"",AA120*Settings!$F$5)</f>
        <v/>
      </c>
      <c r="AC120" s="67"/>
      <c r="AD120" s="67"/>
      <c r="AE120" s="67"/>
      <c r="AF120" s="67" t="str">
        <f>IF(F120&lt;Settings!$H$3,"",RANK(AA120,$AA$95:$AA$137,0)+COUNTIF($AA$95:AA120,AA120)-1)</f>
        <v/>
      </c>
      <c r="AG120" s="68"/>
    </row>
    <row r="121" spans="1:33" ht="15" thickBot="1" x14ac:dyDescent="0.4">
      <c r="A121" s="66"/>
      <c r="B121" s="2" t="s">
        <v>641</v>
      </c>
      <c r="C121" s="2" t="s">
        <v>51</v>
      </c>
      <c r="D121" s="67" t="s">
        <v>151</v>
      </c>
      <c r="E121" s="67">
        <v>34</v>
      </c>
      <c r="F121" s="67">
        <v>14</v>
      </c>
      <c r="G121" s="67">
        <v>14</v>
      </c>
      <c r="H121" s="67">
        <v>266</v>
      </c>
      <c r="I121" s="67">
        <v>429</v>
      </c>
      <c r="J121" s="67">
        <v>2666</v>
      </c>
      <c r="K121" s="67">
        <v>19</v>
      </c>
      <c r="L121" s="67">
        <v>14</v>
      </c>
      <c r="M121" s="67">
        <v>19</v>
      </c>
      <c r="N121" s="67">
        <v>32</v>
      </c>
      <c r="O121" s="67">
        <v>1.68</v>
      </c>
      <c r="P121" s="67">
        <v>0</v>
      </c>
      <c r="Q121" s="67">
        <v>0</v>
      </c>
      <c r="R121" s="67">
        <v>0</v>
      </c>
      <c r="S121" s="67">
        <v>0</v>
      </c>
      <c r="T121" s="67"/>
      <c r="U121" s="67">
        <v>0</v>
      </c>
      <c r="V121" s="67">
        <v>6</v>
      </c>
      <c r="W121" s="67">
        <v>0</v>
      </c>
      <c r="X121" s="67">
        <v>0</v>
      </c>
      <c r="Y121" s="67"/>
      <c r="Z121" s="67"/>
      <c r="AA121" s="67">
        <f>IF(F121&lt;Settings!$H$3,"",ROUND((J121*Settings!$C$3+K121*Settings!$C$4+N121*Settings!$C$5+P121*Settings!$C$6+R121*Settings!$C$7+S121*Settings!$C$8+U121*Settings!$C$9+L121*Settings!$C$10+V121*Settings!$C$11*0.5)/F121*16,0))</f>
        <v>174</v>
      </c>
      <c r="AB121" s="70">
        <f>IF(F121&lt;Settings!$H$3,"",AA121*Settings!$F$5)</f>
        <v>391.5</v>
      </c>
      <c r="AC121" s="67"/>
      <c r="AD121" s="67"/>
      <c r="AE121" s="67"/>
      <c r="AF121" s="67">
        <f>IF(F121&lt;Settings!$H$3,"",RANK(AA121,$AA$95:$AA$137,0)+COUNTIF($AA$95:AA121,AA121)-1)</f>
        <v>28</v>
      </c>
      <c r="AG121" s="68"/>
    </row>
    <row r="122" spans="1:33" ht="15" thickBot="1" x14ac:dyDescent="0.4">
      <c r="A122" s="66"/>
      <c r="B122" s="2" t="s">
        <v>677</v>
      </c>
      <c r="C122" s="2" t="s">
        <v>34</v>
      </c>
      <c r="D122" s="67" t="s">
        <v>151</v>
      </c>
      <c r="E122" s="67">
        <v>23</v>
      </c>
      <c r="F122" s="67">
        <v>12</v>
      </c>
      <c r="G122" s="67">
        <v>12</v>
      </c>
      <c r="H122" s="67">
        <v>196</v>
      </c>
      <c r="I122" s="67">
        <v>330</v>
      </c>
      <c r="J122" s="67">
        <v>2193</v>
      </c>
      <c r="K122" s="67">
        <v>7</v>
      </c>
      <c r="L122" s="67">
        <v>7</v>
      </c>
      <c r="M122" s="67">
        <v>41</v>
      </c>
      <c r="N122" s="67">
        <v>248</v>
      </c>
      <c r="O122" s="67">
        <v>6.05</v>
      </c>
      <c r="P122" s="67">
        <v>2</v>
      </c>
      <c r="Q122" s="67">
        <v>0</v>
      </c>
      <c r="R122" s="67">
        <v>0</v>
      </c>
      <c r="S122" s="67">
        <v>0</v>
      </c>
      <c r="T122" s="67"/>
      <c r="U122" s="67">
        <v>0</v>
      </c>
      <c r="V122" s="67">
        <v>10</v>
      </c>
      <c r="W122" s="67">
        <v>3</v>
      </c>
      <c r="X122" s="67">
        <v>2</v>
      </c>
      <c r="Y122" s="67">
        <v>1</v>
      </c>
      <c r="Z122" s="67"/>
      <c r="AA122" s="67">
        <f>IF(F122&lt;Settings!$H$3,"",ROUND((J122*Settings!$C$3+K122*Settings!$C$4+N122*Settings!$C$5+P122*Settings!$C$6+R122*Settings!$C$7+S122*Settings!$C$8+U122*Settings!$C$9+L122*Settings!$C$10+V122*Settings!$C$11*0.5)/F122*16,0))</f>
        <v>171</v>
      </c>
      <c r="AB122" s="70">
        <f>IF(F122&lt;Settings!$H$3,"",AA122*Settings!$F$5)</f>
        <v>384.75</v>
      </c>
      <c r="AC122" s="67"/>
      <c r="AD122" s="67"/>
      <c r="AE122" s="67"/>
      <c r="AF122" s="67">
        <f>IF(F122&lt;Settings!$H$3,"",RANK(AA122,$AA$95:$AA$137,0)+COUNTIF($AA$95:AA122,AA122)-1)</f>
        <v>29</v>
      </c>
      <c r="AG122" s="68"/>
    </row>
    <row r="123" spans="1:33" ht="15" thickBot="1" x14ac:dyDescent="0.4">
      <c r="A123" s="66"/>
      <c r="B123" s="2" t="s">
        <v>678</v>
      </c>
      <c r="C123" s="2" t="s">
        <v>18</v>
      </c>
      <c r="D123" s="67" t="s">
        <v>151</v>
      </c>
      <c r="E123" s="67">
        <v>34</v>
      </c>
      <c r="F123" s="67">
        <v>7</v>
      </c>
      <c r="G123" s="67">
        <v>7</v>
      </c>
      <c r="H123" s="67">
        <v>154</v>
      </c>
      <c r="I123" s="67">
        <v>238</v>
      </c>
      <c r="J123" s="67">
        <v>1675</v>
      </c>
      <c r="K123" s="67">
        <v>16</v>
      </c>
      <c r="L123" s="67">
        <v>6</v>
      </c>
      <c r="M123" s="67">
        <v>24</v>
      </c>
      <c r="N123" s="67">
        <v>126</v>
      </c>
      <c r="O123" s="67">
        <v>5.25</v>
      </c>
      <c r="P123" s="67">
        <v>0</v>
      </c>
      <c r="Q123" s="67">
        <v>0</v>
      </c>
      <c r="R123" s="67">
        <v>0</v>
      </c>
      <c r="S123" s="67">
        <v>0</v>
      </c>
      <c r="T123" s="67"/>
      <c r="U123" s="67">
        <v>0</v>
      </c>
      <c r="V123" s="67">
        <v>1</v>
      </c>
      <c r="W123" s="67">
        <v>1</v>
      </c>
      <c r="X123" s="67">
        <v>0</v>
      </c>
      <c r="Y123" s="67"/>
      <c r="Z123" s="67"/>
      <c r="AA123" s="67" t="str">
        <f>IF(F123&lt;Settings!$H$3,"",ROUND((J123*Settings!$C$3+K123*Settings!$C$4+N123*Settings!$C$5+P123*Settings!$C$6+R123*Settings!$C$7+S123*Settings!$C$8+U123*Settings!$C$9+L123*Settings!$C$10+V123*Settings!$C$11*0.5)/F123*16,0))</f>
        <v/>
      </c>
      <c r="AB123" s="70" t="str">
        <f>IF(F123&lt;Settings!$H$3,"",AA123*Settings!$F$5)</f>
        <v/>
      </c>
      <c r="AC123" s="67"/>
      <c r="AD123" s="67"/>
      <c r="AE123" s="67"/>
      <c r="AF123" s="67" t="str">
        <f>IF(F123&lt;Settings!$H$3,"",RANK(AA123,$AA$95:$AA$137,0)+COUNTIF($AA$95:AA123,AA123)-1)</f>
        <v/>
      </c>
      <c r="AG123" s="68"/>
    </row>
    <row r="124" spans="1:33" ht="15" thickBot="1" x14ac:dyDescent="0.4">
      <c r="A124" s="66"/>
      <c r="B124" s="2" t="s">
        <v>665</v>
      </c>
      <c r="C124" s="2" t="s">
        <v>41</v>
      </c>
      <c r="D124" s="67" t="s">
        <v>151</v>
      </c>
      <c r="E124" s="67">
        <v>26</v>
      </c>
      <c r="F124" s="67">
        <v>11</v>
      </c>
      <c r="G124" s="67">
        <v>10</v>
      </c>
      <c r="H124" s="67">
        <v>206</v>
      </c>
      <c r="I124" s="67">
        <v>349</v>
      </c>
      <c r="J124" s="67">
        <v>2285</v>
      </c>
      <c r="K124" s="67">
        <v>12</v>
      </c>
      <c r="L124" s="67">
        <v>14</v>
      </c>
      <c r="M124" s="67">
        <v>31</v>
      </c>
      <c r="N124" s="67">
        <v>127</v>
      </c>
      <c r="O124" s="67">
        <v>4.0999999999999996</v>
      </c>
      <c r="P124" s="67">
        <v>1</v>
      </c>
      <c r="Q124" s="67">
        <v>0</v>
      </c>
      <c r="R124" s="67">
        <v>0</v>
      </c>
      <c r="S124" s="67">
        <v>0</v>
      </c>
      <c r="T124" s="67"/>
      <c r="U124" s="67">
        <v>0</v>
      </c>
      <c r="V124" s="67">
        <v>5</v>
      </c>
      <c r="W124" s="67">
        <v>2</v>
      </c>
      <c r="X124" s="67">
        <v>1</v>
      </c>
      <c r="Y124" s="67"/>
      <c r="Z124" s="67"/>
      <c r="AA124" s="67">
        <f>IF(F124&lt;Settings!$H$3,"",ROUND((J124*Settings!$C$3+K124*Settings!$C$4+N124*Settings!$C$5+P124*Settings!$C$6+R124*Settings!$C$7+S124*Settings!$C$8+U124*Settings!$C$9+L124*Settings!$C$10+V124*Settings!$C$11*0.5)/F124*16,0))</f>
        <v>182</v>
      </c>
      <c r="AB124" s="70">
        <f>IF(F124&lt;Settings!$H$3,"",AA124*Settings!$F$5)</f>
        <v>409.5</v>
      </c>
      <c r="AC124" s="67"/>
      <c r="AD124" s="67"/>
      <c r="AE124" s="67"/>
      <c r="AF124" s="67">
        <f>IF(F124&lt;Settings!$H$3,"",RANK(AA124,$AA$95:$AA$137,0)+COUNTIF($AA$95:AA124,AA124)-1)</f>
        <v>25</v>
      </c>
      <c r="AG124" s="68"/>
    </row>
    <row r="125" spans="1:33" ht="15" thickBot="1" x14ac:dyDescent="0.4">
      <c r="A125" s="66"/>
      <c r="B125" s="2" t="s">
        <v>679</v>
      </c>
      <c r="C125" s="2" t="s">
        <v>18</v>
      </c>
      <c r="D125" s="67" t="s">
        <v>151</v>
      </c>
      <c r="E125" s="67">
        <v>24</v>
      </c>
      <c r="F125" s="67">
        <v>11</v>
      </c>
      <c r="G125" s="67">
        <v>9</v>
      </c>
      <c r="H125" s="67">
        <v>192</v>
      </c>
      <c r="I125" s="67">
        <v>316</v>
      </c>
      <c r="J125" s="67">
        <v>1836</v>
      </c>
      <c r="K125" s="67">
        <v>9</v>
      </c>
      <c r="L125" s="67">
        <v>12</v>
      </c>
      <c r="M125" s="67">
        <v>36</v>
      </c>
      <c r="N125" s="67">
        <v>270</v>
      </c>
      <c r="O125" s="67">
        <v>7.5</v>
      </c>
      <c r="P125" s="67">
        <v>2</v>
      </c>
      <c r="Q125" s="67">
        <v>1</v>
      </c>
      <c r="R125" s="67">
        <v>1</v>
      </c>
      <c r="S125" s="67">
        <v>10</v>
      </c>
      <c r="T125" s="67">
        <v>10</v>
      </c>
      <c r="U125" s="67">
        <v>0</v>
      </c>
      <c r="V125" s="67">
        <v>4</v>
      </c>
      <c r="W125" s="67">
        <v>2</v>
      </c>
      <c r="X125" s="67">
        <v>2</v>
      </c>
      <c r="Y125" s="67"/>
      <c r="Z125" s="67">
        <v>1</v>
      </c>
      <c r="AA125" s="67">
        <f>IF(F125&lt;Settings!$H$3,"",ROUND((J125*Settings!$C$3+K125*Settings!$C$4+N125*Settings!$C$5+P125*Settings!$C$6+R125*Settings!$C$7+S125*Settings!$C$8+U125*Settings!$C$9+L125*Settings!$C$10+V125*Settings!$C$11*0.5)/F125*16,0))</f>
        <v>178</v>
      </c>
      <c r="AB125" s="70">
        <f>IF(F125&lt;Settings!$H$3,"",AA125*Settings!$F$5)</f>
        <v>400.5</v>
      </c>
      <c r="AC125" s="67"/>
      <c r="AD125" s="67"/>
      <c r="AE125" s="67"/>
      <c r="AF125" s="67">
        <f>IF(F125&lt;Settings!$H$3,"",RANK(AA125,$AA$95:$AA$137,0)+COUNTIF($AA$95:AA125,AA125)-1)</f>
        <v>26</v>
      </c>
      <c r="AG125" s="68"/>
    </row>
    <row r="126" spans="1:33" ht="15" thickBot="1" x14ac:dyDescent="0.4">
      <c r="A126" s="66"/>
      <c r="B126" s="2" t="s">
        <v>663</v>
      </c>
      <c r="C126" s="2" t="s">
        <v>56</v>
      </c>
      <c r="D126" s="67" t="s">
        <v>151</v>
      </c>
      <c r="E126" s="67">
        <v>38</v>
      </c>
      <c r="F126" s="67">
        <v>7</v>
      </c>
      <c r="G126" s="67">
        <v>7</v>
      </c>
      <c r="H126" s="67">
        <v>164</v>
      </c>
      <c r="I126" s="67">
        <v>267</v>
      </c>
      <c r="J126" s="67">
        <v>1978</v>
      </c>
      <c r="K126" s="67">
        <v>9</v>
      </c>
      <c r="L126" s="67">
        <v>7</v>
      </c>
      <c r="M126" s="67">
        <v>14</v>
      </c>
      <c r="N126" s="67">
        <v>12</v>
      </c>
      <c r="O126" s="67">
        <v>0.86</v>
      </c>
      <c r="P126" s="67">
        <v>0</v>
      </c>
      <c r="Q126" s="67">
        <v>0</v>
      </c>
      <c r="R126" s="67">
        <v>0</v>
      </c>
      <c r="S126" s="67">
        <v>0</v>
      </c>
      <c r="T126" s="67"/>
      <c r="U126" s="67">
        <v>0</v>
      </c>
      <c r="V126" s="67">
        <v>2</v>
      </c>
      <c r="W126" s="67">
        <v>0</v>
      </c>
      <c r="X126" s="67">
        <v>0</v>
      </c>
      <c r="Y126" s="67"/>
      <c r="Z126" s="67"/>
      <c r="AA126" s="67" t="str">
        <f>IF(F126&lt;Settings!$H$3,"",ROUND((J126*Settings!$C$3+K126*Settings!$C$4+N126*Settings!$C$5+P126*Settings!$C$6+R126*Settings!$C$7+S126*Settings!$C$8+U126*Settings!$C$9+L126*Settings!$C$10+V126*Settings!$C$11*0.5)/F126*16,0))</f>
        <v/>
      </c>
      <c r="AB126" s="70" t="str">
        <f>IF(F126&lt;Settings!$H$3,"",AA126*Settings!$F$5)</f>
        <v/>
      </c>
      <c r="AC126" s="67"/>
      <c r="AD126" s="67"/>
      <c r="AE126" s="67"/>
      <c r="AF126" s="67" t="str">
        <f>IF(F126&lt;Settings!$H$3,"",RANK(AA126,$AA$95:$AA$137,0)+COUNTIF($AA$95:AA126,AA126)-1)</f>
        <v/>
      </c>
      <c r="AG126" s="68"/>
    </row>
    <row r="127" spans="1:33" ht="15" thickBot="1" x14ac:dyDescent="0.4">
      <c r="A127" s="66"/>
      <c r="B127" s="2" t="s">
        <v>184</v>
      </c>
      <c r="C127" s="2" t="s">
        <v>103</v>
      </c>
      <c r="D127" s="67" t="s">
        <v>151</v>
      </c>
      <c r="E127" s="67">
        <v>24</v>
      </c>
      <c r="F127" s="67">
        <v>7</v>
      </c>
      <c r="G127" s="67">
        <v>5</v>
      </c>
      <c r="H127" s="67">
        <v>123</v>
      </c>
      <c r="I127" s="67">
        <v>224</v>
      </c>
      <c r="J127" s="67">
        <v>1430</v>
      </c>
      <c r="K127" s="67">
        <v>4</v>
      </c>
      <c r="L127" s="67">
        <v>6</v>
      </c>
      <c r="M127" s="67">
        <v>26</v>
      </c>
      <c r="N127" s="67">
        <v>136</v>
      </c>
      <c r="O127" s="67">
        <v>5.23</v>
      </c>
      <c r="P127" s="67">
        <v>3</v>
      </c>
      <c r="Q127" s="67">
        <v>0</v>
      </c>
      <c r="R127" s="67">
        <v>0</v>
      </c>
      <c r="S127" s="67">
        <v>0</v>
      </c>
      <c r="T127" s="67"/>
      <c r="U127" s="67">
        <v>0</v>
      </c>
      <c r="V127" s="67">
        <v>3</v>
      </c>
      <c r="W127" s="67">
        <v>2</v>
      </c>
      <c r="X127" s="67">
        <v>3</v>
      </c>
      <c r="Y127" s="67"/>
      <c r="Z127" s="67"/>
      <c r="AA127" s="67" t="str">
        <f>IF(F127&lt;Settings!$H$3,"",ROUND((J127*Settings!$C$3+K127*Settings!$C$4+N127*Settings!$C$5+P127*Settings!$C$6+R127*Settings!$C$7+S127*Settings!$C$8+U127*Settings!$C$9+L127*Settings!$C$10+V127*Settings!$C$11*0.5)/F127*16,0))</f>
        <v/>
      </c>
      <c r="AB127" s="70" t="str">
        <f>IF(F127&lt;Settings!$H$3,"",AA127*Settings!$F$5)</f>
        <v/>
      </c>
      <c r="AC127" s="67"/>
      <c r="AD127" s="67"/>
      <c r="AE127" s="67"/>
      <c r="AF127" s="67" t="str">
        <f>IF(F127&lt;Settings!$H$3,"",RANK(AA127,$AA$95:$AA$137,0)+COUNTIF($AA$95:AA127,AA127)-1)</f>
        <v/>
      </c>
      <c r="AG127" s="68"/>
    </row>
    <row r="128" spans="1:33" ht="15" thickBot="1" x14ac:dyDescent="0.4">
      <c r="A128" s="66"/>
      <c r="B128" s="2" t="s">
        <v>195</v>
      </c>
      <c r="C128" s="2" t="s">
        <v>103</v>
      </c>
      <c r="D128" s="67" t="s">
        <v>151</v>
      </c>
      <c r="E128" s="67">
        <v>26</v>
      </c>
      <c r="F128" s="67">
        <v>6</v>
      </c>
      <c r="G128" s="67">
        <v>5</v>
      </c>
      <c r="H128" s="67">
        <v>120</v>
      </c>
      <c r="I128" s="67">
        <v>178</v>
      </c>
      <c r="J128" s="67">
        <v>1560</v>
      </c>
      <c r="K128" s="67">
        <v>7</v>
      </c>
      <c r="L128" s="67">
        <v>5</v>
      </c>
      <c r="M128" s="67">
        <v>15</v>
      </c>
      <c r="N128" s="67">
        <v>11</v>
      </c>
      <c r="O128" s="67">
        <v>0.73</v>
      </c>
      <c r="P128" s="67">
        <v>1</v>
      </c>
      <c r="Q128" s="67">
        <v>1</v>
      </c>
      <c r="R128" s="67">
        <v>1</v>
      </c>
      <c r="S128" s="67">
        <v>-6</v>
      </c>
      <c r="T128" s="67">
        <v>-6</v>
      </c>
      <c r="U128" s="67">
        <v>0</v>
      </c>
      <c r="V128" s="67">
        <v>1</v>
      </c>
      <c r="W128" s="67">
        <v>0</v>
      </c>
      <c r="X128" s="67">
        <v>1</v>
      </c>
      <c r="Y128" s="67"/>
      <c r="Z128" s="67"/>
      <c r="AA128" s="67" t="str">
        <f>IF(F128&lt;Settings!$H$3,"",ROUND((J128*Settings!$C$3+K128*Settings!$C$4+N128*Settings!$C$5+P128*Settings!$C$6+R128*Settings!$C$7+S128*Settings!$C$8+U128*Settings!$C$9+L128*Settings!$C$10+V128*Settings!$C$11*0.5)/F128*16,0))</f>
        <v/>
      </c>
      <c r="AB128" s="70" t="str">
        <f>IF(F128&lt;Settings!$H$3,"",AA128*Settings!$F$5)</f>
        <v/>
      </c>
      <c r="AC128" s="67"/>
      <c r="AD128" s="67"/>
      <c r="AE128" s="67"/>
      <c r="AF128" s="67" t="str">
        <f>IF(F128&lt;Settings!$H$3,"",RANK(AA128,$AA$95:$AA$137,0)+COUNTIF($AA$95:AA128,AA128)-1)</f>
        <v/>
      </c>
      <c r="AG128" s="68"/>
    </row>
    <row r="129" spans="1:33" ht="15" thickBot="1" x14ac:dyDescent="0.4">
      <c r="A129" s="66"/>
      <c r="B129" s="2" t="s">
        <v>192</v>
      </c>
      <c r="C129" s="2" t="s">
        <v>49</v>
      </c>
      <c r="D129" s="67" t="s">
        <v>151</v>
      </c>
      <c r="E129" s="67">
        <v>35</v>
      </c>
      <c r="F129" s="67">
        <v>6</v>
      </c>
      <c r="G129" s="67">
        <v>3</v>
      </c>
      <c r="H129" s="67">
        <v>96</v>
      </c>
      <c r="I129" s="67">
        <v>163</v>
      </c>
      <c r="J129" s="67">
        <v>1103</v>
      </c>
      <c r="K129" s="67">
        <v>7</v>
      </c>
      <c r="L129" s="67">
        <v>3</v>
      </c>
      <c r="M129" s="67">
        <v>16</v>
      </c>
      <c r="N129" s="67">
        <v>76</v>
      </c>
      <c r="O129" s="67">
        <v>4.75</v>
      </c>
      <c r="P129" s="67">
        <v>0</v>
      </c>
      <c r="Q129" s="67">
        <v>0</v>
      </c>
      <c r="R129" s="67">
        <v>0</v>
      </c>
      <c r="S129" s="67">
        <v>0</v>
      </c>
      <c r="T129" s="67"/>
      <c r="U129" s="67">
        <v>0</v>
      </c>
      <c r="V129" s="67">
        <v>0</v>
      </c>
      <c r="W129" s="67">
        <v>0</v>
      </c>
      <c r="X129" s="67">
        <v>0</v>
      </c>
      <c r="Y129" s="67"/>
      <c r="Z129" s="67"/>
      <c r="AA129" s="67" t="str">
        <f>IF(F129&lt;Settings!$H$3,"",ROUND((J129*Settings!$C$3+K129*Settings!$C$4+N129*Settings!$C$5+P129*Settings!$C$6+R129*Settings!$C$7+S129*Settings!$C$8+U129*Settings!$C$9+L129*Settings!$C$10+V129*Settings!$C$11*0.5)/F129*16,0))</f>
        <v/>
      </c>
      <c r="AB129" s="70" t="str">
        <f>IF(F129&lt;Settings!$H$3,"",AA129*Settings!$F$5)</f>
        <v/>
      </c>
      <c r="AC129" s="67"/>
      <c r="AD129" s="67"/>
      <c r="AE129" s="67"/>
      <c r="AF129" s="67" t="str">
        <f>IF(F129&lt;Settings!$H$3,"",RANK(AA129,$AA$95:$AA$137,0)+COUNTIF($AA$95:AA129,AA129)-1)</f>
        <v/>
      </c>
      <c r="AG129" s="68"/>
    </row>
    <row r="130" spans="1:33" ht="15" thickBot="1" x14ac:dyDescent="0.4">
      <c r="A130" s="66"/>
      <c r="B130" s="2" t="s">
        <v>332</v>
      </c>
      <c r="C130" s="2" t="s">
        <v>41</v>
      </c>
      <c r="D130" s="67" t="s">
        <v>151</v>
      </c>
      <c r="E130" s="67">
        <v>27</v>
      </c>
      <c r="F130" s="67">
        <v>6</v>
      </c>
      <c r="G130" s="67">
        <v>4</v>
      </c>
      <c r="H130" s="67">
        <v>96</v>
      </c>
      <c r="I130" s="67">
        <v>172</v>
      </c>
      <c r="J130" s="67">
        <v>1088</v>
      </c>
      <c r="K130" s="67">
        <v>5</v>
      </c>
      <c r="L130" s="67">
        <v>5</v>
      </c>
      <c r="M130" s="67">
        <v>14</v>
      </c>
      <c r="N130" s="67">
        <v>64</v>
      </c>
      <c r="O130" s="67">
        <v>4.57</v>
      </c>
      <c r="P130" s="67">
        <v>1</v>
      </c>
      <c r="Q130" s="67">
        <v>0</v>
      </c>
      <c r="R130" s="67">
        <v>0</v>
      </c>
      <c r="S130" s="67">
        <v>0</v>
      </c>
      <c r="T130" s="67"/>
      <c r="U130" s="67">
        <v>0</v>
      </c>
      <c r="V130" s="67">
        <v>2</v>
      </c>
      <c r="W130" s="67">
        <v>1</v>
      </c>
      <c r="X130" s="67">
        <v>1</v>
      </c>
      <c r="Y130" s="67"/>
      <c r="Z130" s="67">
        <v>2</v>
      </c>
      <c r="AA130" s="67" t="str">
        <f>IF(F130&lt;Settings!$H$3,"",ROUND((J130*Settings!$C$3+K130*Settings!$C$4+N130*Settings!$C$5+P130*Settings!$C$6+R130*Settings!$C$7+S130*Settings!$C$8+U130*Settings!$C$9+L130*Settings!$C$10+V130*Settings!$C$11*0.5)/F130*16,0))</f>
        <v/>
      </c>
      <c r="AB130" s="70" t="str">
        <f>IF(F130&lt;Settings!$H$3,"",AA130*Settings!$F$5)</f>
        <v/>
      </c>
      <c r="AC130" s="67"/>
      <c r="AD130" s="67"/>
      <c r="AE130" s="67"/>
      <c r="AF130" s="67" t="str">
        <f>IF(F130&lt;Settings!$H$3,"",RANK(AA130,$AA$95:$AA$137,0)+COUNTIF($AA$95:AA130,AA130)-1)</f>
        <v/>
      </c>
      <c r="AG130" s="68"/>
    </row>
    <row r="131" spans="1:33" ht="15" thickBot="1" x14ac:dyDescent="0.4">
      <c r="A131" s="66"/>
      <c r="B131" s="2" t="s">
        <v>643</v>
      </c>
      <c r="C131" s="69" t="s">
        <v>179</v>
      </c>
      <c r="D131" s="67" t="s">
        <v>151</v>
      </c>
      <c r="E131" s="67">
        <v>32</v>
      </c>
      <c r="F131" s="67">
        <v>11</v>
      </c>
      <c r="G131" s="67">
        <v>6</v>
      </c>
      <c r="H131" s="67">
        <v>123</v>
      </c>
      <c r="I131" s="67">
        <v>211</v>
      </c>
      <c r="J131" s="67">
        <v>1287</v>
      </c>
      <c r="K131" s="67">
        <v>4</v>
      </c>
      <c r="L131" s="67">
        <v>4</v>
      </c>
      <c r="M131" s="67">
        <v>9</v>
      </c>
      <c r="N131" s="67">
        <v>4</v>
      </c>
      <c r="O131" s="67">
        <v>0.44</v>
      </c>
      <c r="P131" s="67">
        <v>1</v>
      </c>
      <c r="Q131" s="67">
        <v>0</v>
      </c>
      <c r="R131" s="67">
        <v>0</v>
      </c>
      <c r="S131" s="67">
        <v>0</v>
      </c>
      <c r="T131" s="67"/>
      <c r="U131" s="67">
        <v>0</v>
      </c>
      <c r="V131" s="67">
        <v>3</v>
      </c>
      <c r="W131" s="67">
        <v>1</v>
      </c>
      <c r="X131" s="67">
        <v>1</v>
      </c>
      <c r="Y131" s="67"/>
      <c r="Z131" s="67"/>
      <c r="AA131" s="67">
        <f>IF(F131&lt;Settings!$H$3,"",ROUND((J131*Settings!$C$3+K131*Settings!$C$4+N131*Settings!$C$5+P131*Settings!$C$6+R131*Settings!$C$7+S131*Settings!$C$8+U131*Settings!$C$9+L131*Settings!$C$10+V131*Settings!$C$11*0.5)/F131*16,0))</f>
        <v>91</v>
      </c>
      <c r="AB131" s="70">
        <f>IF(F131&lt;Settings!$H$3,"",AA131*Settings!$F$5)</f>
        <v>204.75</v>
      </c>
      <c r="AC131" s="67"/>
      <c r="AD131" s="67"/>
      <c r="AE131" s="67"/>
      <c r="AF131" s="67">
        <f>IF(F131&lt;Settings!$H$3,"",RANK(AA131,$AA$95:$AA$137,0)+COUNTIF($AA$95:AA131,AA131)-1)</f>
        <v>31</v>
      </c>
      <c r="AG131" s="68"/>
    </row>
    <row r="132" spans="1:33" ht="15" thickBot="1" x14ac:dyDescent="0.4">
      <c r="A132" s="66"/>
      <c r="B132" s="2" t="s">
        <v>646</v>
      </c>
      <c r="C132" s="2" t="s">
        <v>56</v>
      </c>
      <c r="D132" s="67" t="s">
        <v>151</v>
      </c>
      <c r="E132" s="67">
        <v>28</v>
      </c>
      <c r="F132" s="67">
        <v>5</v>
      </c>
      <c r="G132" s="67">
        <v>5</v>
      </c>
      <c r="H132" s="67">
        <v>95</v>
      </c>
      <c r="I132" s="67">
        <v>171</v>
      </c>
      <c r="J132" s="67">
        <v>1086</v>
      </c>
      <c r="K132" s="67">
        <v>6</v>
      </c>
      <c r="L132" s="67">
        <v>6</v>
      </c>
      <c r="M132" s="67">
        <v>23</v>
      </c>
      <c r="N132" s="67">
        <v>82</v>
      </c>
      <c r="O132" s="67">
        <v>3.57</v>
      </c>
      <c r="P132" s="67">
        <v>0</v>
      </c>
      <c r="Q132" s="67">
        <v>0</v>
      </c>
      <c r="R132" s="67">
        <v>0</v>
      </c>
      <c r="S132" s="67">
        <v>0</v>
      </c>
      <c r="T132" s="67"/>
      <c r="U132" s="67">
        <v>0</v>
      </c>
      <c r="V132" s="67">
        <v>7</v>
      </c>
      <c r="W132" s="67">
        <v>2</v>
      </c>
      <c r="X132" s="67">
        <v>0</v>
      </c>
      <c r="Y132" s="67"/>
      <c r="Z132" s="67">
        <v>1</v>
      </c>
      <c r="AA132" s="67" t="str">
        <f>IF(F132&lt;Settings!$H$3,"",ROUND((J132*Settings!$C$3+K132*Settings!$C$4+N132*Settings!$C$5+P132*Settings!$C$6+R132*Settings!$C$7+S132*Settings!$C$8+U132*Settings!$C$9+L132*Settings!$C$10+V132*Settings!$C$11*0.5)/F132*16,0))</f>
        <v/>
      </c>
      <c r="AB132" s="70" t="str">
        <f>IF(F132&lt;Settings!$H$3,"",AA132*Settings!$F$5)</f>
        <v/>
      </c>
      <c r="AC132" s="67"/>
      <c r="AD132" s="67"/>
      <c r="AE132" s="67"/>
      <c r="AF132" s="67" t="str">
        <f>IF(F132&lt;Settings!$H$3,"",RANK(AA132,$AA$95:$AA$137,0)+COUNTIF($AA$95:AA132,AA132)-1)</f>
        <v/>
      </c>
      <c r="AG132" s="68"/>
    </row>
    <row r="133" spans="1:33" ht="15" thickBot="1" x14ac:dyDescent="0.4">
      <c r="A133" s="66"/>
      <c r="B133" s="2" t="s">
        <v>680</v>
      </c>
      <c r="C133" s="2" t="s">
        <v>97</v>
      </c>
      <c r="D133" s="67" t="s">
        <v>151</v>
      </c>
      <c r="E133" s="67">
        <v>27</v>
      </c>
      <c r="F133" s="67">
        <v>8</v>
      </c>
      <c r="G133" s="67">
        <v>7</v>
      </c>
      <c r="H133" s="67">
        <v>125</v>
      </c>
      <c r="I133" s="67">
        <v>223</v>
      </c>
      <c r="J133" s="67">
        <v>1412</v>
      </c>
      <c r="K133" s="67">
        <v>5</v>
      </c>
      <c r="L133" s="67">
        <v>6</v>
      </c>
      <c r="M133" s="67">
        <v>4</v>
      </c>
      <c r="N133" s="67">
        <v>2</v>
      </c>
      <c r="O133" s="67">
        <v>0.5</v>
      </c>
      <c r="P133" s="67">
        <v>0</v>
      </c>
      <c r="Q133" s="67">
        <v>0</v>
      </c>
      <c r="R133" s="67">
        <v>0</v>
      </c>
      <c r="S133" s="67">
        <v>0</v>
      </c>
      <c r="T133" s="67"/>
      <c r="U133" s="67">
        <v>0</v>
      </c>
      <c r="V133" s="67">
        <v>8</v>
      </c>
      <c r="W133" s="67">
        <v>7</v>
      </c>
      <c r="X133" s="67">
        <v>0</v>
      </c>
      <c r="Y133" s="67"/>
      <c r="Z133" s="67"/>
      <c r="AA133" s="67">
        <f>IF(F133&lt;Settings!$H$3,"",ROUND((J133*Settings!$C$3+K133*Settings!$C$4+N133*Settings!$C$5+P133*Settings!$C$6+R133*Settings!$C$7+S133*Settings!$C$8+U133*Settings!$C$9+L133*Settings!$C$10+V133*Settings!$C$11*0.5)/F133*16,0))</f>
        <v>113</v>
      </c>
      <c r="AB133" s="70">
        <f>IF(F133&lt;Settings!$H$3,"",AA133*Settings!$F$5)</f>
        <v>254.25</v>
      </c>
      <c r="AC133" s="67"/>
      <c r="AD133" s="67"/>
      <c r="AE133" s="67"/>
      <c r="AF133" s="67">
        <f>IF(F133&lt;Settings!$H$3,"",RANK(AA133,$AA$95:$AA$137,0)+COUNTIF($AA$95:AA133,AA133)-1)</f>
        <v>30</v>
      </c>
      <c r="AG133" s="68"/>
    </row>
    <row r="134" spans="1:33" ht="15" thickBot="1" x14ac:dyDescent="0.4">
      <c r="A134" s="66"/>
      <c r="B134" s="2" t="s">
        <v>681</v>
      </c>
      <c r="C134" s="2" t="s">
        <v>56</v>
      </c>
      <c r="D134" s="67" t="s">
        <v>151</v>
      </c>
      <c r="E134" s="67">
        <v>33</v>
      </c>
      <c r="F134" s="67">
        <v>5</v>
      </c>
      <c r="G134" s="67">
        <v>4</v>
      </c>
      <c r="H134" s="67">
        <v>79</v>
      </c>
      <c r="I134" s="67">
        <v>159</v>
      </c>
      <c r="J134" s="67">
        <v>894</v>
      </c>
      <c r="K134" s="67">
        <v>6</v>
      </c>
      <c r="L134" s="67">
        <v>5</v>
      </c>
      <c r="M134" s="67">
        <v>9</v>
      </c>
      <c r="N134" s="67">
        <v>7</v>
      </c>
      <c r="O134" s="67">
        <v>0.78</v>
      </c>
      <c r="P134" s="67">
        <v>0</v>
      </c>
      <c r="Q134" s="67">
        <v>0</v>
      </c>
      <c r="R134" s="67">
        <v>0</v>
      </c>
      <c r="S134" s="67">
        <v>0</v>
      </c>
      <c r="T134" s="67"/>
      <c r="U134" s="67">
        <v>0</v>
      </c>
      <c r="V134" s="67">
        <v>3</v>
      </c>
      <c r="W134" s="67">
        <v>0</v>
      </c>
      <c r="X134" s="67">
        <v>0</v>
      </c>
      <c r="Y134" s="67"/>
      <c r="Z134" s="67"/>
      <c r="AA134" s="67" t="str">
        <f>IF(F134&lt;Settings!$H$3,"",ROUND((J134*Settings!$C$3+K134*Settings!$C$4+N134*Settings!$C$5+P134*Settings!$C$6+R134*Settings!$C$7+S134*Settings!$C$8+U134*Settings!$C$9+L134*Settings!$C$10+V134*Settings!$C$11*0.5)/F134*16,0))</f>
        <v/>
      </c>
      <c r="AB134" s="70" t="str">
        <f>IF(F134&lt;Settings!$H$3,"",AA134*Settings!$F$5)</f>
        <v/>
      </c>
      <c r="AC134" s="67"/>
      <c r="AD134" s="67"/>
      <c r="AE134" s="67"/>
      <c r="AF134" s="67" t="str">
        <f>IF(F134&lt;Settings!$H$3,"",RANK(AA134,$AA$95:$AA$137,0)+COUNTIF($AA$95:AA134,AA134)-1)</f>
        <v/>
      </c>
      <c r="AG134" s="68"/>
    </row>
    <row r="135" spans="1:33" ht="15" thickBot="1" x14ac:dyDescent="0.4">
      <c r="A135" s="66"/>
      <c r="B135" s="2" t="s">
        <v>668</v>
      </c>
      <c r="C135" s="2" t="s">
        <v>51</v>
      </c>
      <c r="D135" s="67" t="s">
        <v>151</v>
      </c>
      <c r="E135" s="67">
        <v>33</v>
      </c>
      <c r="F135" s="67">
        <v>4</v>
      </c>
      <c r="G135" s="67">
        <v>2</v>
      </c>
      <c r="H135" s="67">
        <v>78</v>
      </c>
      <c r="I135" s="67">
        <v>127</v>
      </c>
      <c r="J135" s="67">
        <v>861</v>
      </c>
      <c r="K135" s="67">
        <v>4</v>
      </c>
      <c r="L135" s="67">
        <v>5</v>
      </c>
      <c r="M135" s="67">
        <v>3</v>
      </c>
      <c r="N135" s="67">
        <v>9</v>
      </c>
      <c r="O135" s="67">
        <v>3</v>
      </c>
      <c r="P135" s="67">
        <v>0</v>
      </c>
      <c r="Q135" s="67">
        <v>0</v>
      </c>
      <c r="R135" s="67">
        <v>0</v>
      </c>
      <c r="S135" s="67">
        <v>0</v>
      </c>
      <c r="T135" s="67"/>
      <c r="U135" s="67">
        <v>0</v>
      </c>
      <c r="V135" s="67">
        <v>0</v>
      </c>
      <c r="W135" s="67">
        <v>0</v>
      </c>
      <c r="X135" s="67">
        <v>0</v>
      </c>
      <c r="Y135" s="67"/>
      <c r="Z135" s="67"/>
      <c r="AA135" s="67" t="str">
        <f>IF(F135&lt;Settings!$H$3,"",ROUND((J135*Settings!$C$3+K135*Settings!$C$4+N135*Settings!$C$5+P135*Settings!$C$6+R135*Settings!$C$7+S135*Settings!$C$8+U135*Settings!$C$9+L135*Settings!$C$10+V135*Settings!$C$11*0.5)/F135*16,0))</f>
        <v/>
      </c>
      <c r="AB135" s="70" t="str">
        <f>IF(F135&lt;Settings!$H$3,"",AA135*Settings!$F$5)</f>
        <v/>
      </c>
      <c r="AC135" s="67"/>
      <c r="AD135" s="67"/>
      <c r="AE135" s="67"/>
      <c r="AF135" s="67" t="str">
        <f>IF(F135&lt;Settings!$H$3,"",RANK(AA135,$AA$95:$AA$137,0)+COUNTIF($AA$95:AA135,AA135)-1)</f>
        <v/>
      </c>
      <c r="AG135" s="68"/>
    </row>
    <row r="136" spans="1:33" ht="15" thickBot="1" x14ac:dyDescent="0.4">
      <c r="A136" s="66"/>
      <c r="B136" s="2" t="s">
        <v>194</v>
      </c>
      <c r="C136" s="2" t="s">
        <v>20</v>
      </c>
      <c r="D136" s="67" t="s">
        <v>151</v>
      </c>
      <c r="E136" s="67">
        <v>28</v>
      </c>
      <c r="F136" s="67">
        <v>7</v>
      </c>
      <c r="G136" s="67">
        <v>3</v>
      </c>
      <c r="H136" s="67">
        <v>57</v>
      </c>
      <c r="I136" s="67">
        <v>101</v>
      </c>
      <c r="J136" s="67">
        <v>537</v>
      </c>
      <c r="K136" s="67">
        <v>5</v>
      </c>
      <c r="L136" s="67">
        <v>2</v>
      </c>
      <c r="M136" s="67">
        <v>11</v>
      </c>
      <c r="N136" s="67">
        <v>3</v>
      </c>
      <c r="O136" s="67">
        <v>0.27</v>
      </c>
      <c r="P136" s="67">
        <v>0</v>
      </c>
      <c r="Q136" s="67">
        <v>0</v>
      </c>
      <c r="R136" s="67">
        <v>0</v>
      </c>
      <c r="S136" s="67">
        <v>0</v>
      </c>
      <c r="T136" s="67"/>
      <c r="U136" s="67">
        <v>0</v>
      </c>
      <c r="V136" s="67">
        <v>6</v>
      </c>
      <c r="W136" s="67">
        <v>2</v>
      </c>
      <c r="X136" s="67">
        <v>0</v>
      </c>
      <c r="Y136" s="67"/>
      <c r="Z136" s="67"/>
      <c r="AA136" s="67" t="str">
        <f>IF(F136&lt;Settings!$H$3,"",ROUND((J136*Settings!$C$3+K136*Settings!$C$4+N136*Settings!$C$5+P136*Settings!$C$6+R136*Settings!$C$7+S136*Settings!$C$8+U136*Settings!$C$9+L136*Settings!$C$10+V136*Settings!$C$11*0.5)/F136*16,0))</f>
        <v/>
      </c>
      <c r="AB136" s="70" t="str">
        <f>IF(F136&lt;Settings!$H$3,"",AA136*Settings!$F$5)</f>
        <v/>
      </c>
      <c r="AC136" s="67"/>
      <c r="AD136" s="67"/>
      <c r="AE136" s="67"/>
      <c r="AF136" s="67" t="str">
        <f>IF(F136&lt;Settings!$H$3,"",RANK(AA136,$AA$95:$AA$137,0)+COUNTIF($AA$95:AA136,AA136)-1)</f>
        <v/>
      </c>
      <c r="AG136" s="68"/>
    </row>
    <row r="137" spans="1:33" ht="15" thickBot="1" x14ac:dyDescent="0.4">
      <c r="A137" s="7"/>
      <c r="B137" s="3" t="s">
        <v>682</v>
      </c>
      <c r="C137" s="3" t="s">
        <v>34</v>
      </c>
      <c r="D137" s="8" t="s">
        <v>151</v>
      </c>
      <c r="E137" s="8">
        <v>28</v>
      </c>
      <c r="F137" s="8">
        <v>4</v>
      </c>
      <c r="G137" s="8">
        <v>4</v>
      </c>
      <c r="H137" s="8">
        <v>93</v>
      </c>
      <c r="I137" s="8">
        <v>140</v>
      </c>
      <c r="J137" s="8">
        <v>833</v>
      </c>
      <c r="K137" s="8">
        <v>4</v>
      </c>
      <c r="L137" s="8">
        <v>5</v>
      </c>
      <c r="M137" s="8">
        <v>4</v>
      </c>
      <c r="N137" s="8">
        <v>4</v>
      </c>
      <c r="O137" s="8">
        <v>1</v>
      </c>
      <c r="P137" s="8">
        <v>0</v>
      </c>
      <c r="Q137" s="8">
        <v>0</v>
      </c>
      <c r="R137" s="8">
        <v>0</v>
      </c>
      <c r="S137" s="8">
        <v>0</v>
      </c>
      <c r="T137" s="8"/>
      <c r="U137" s="8">
        <v>0</v>
      </c>
      <c r="V137" s="8">
        <v>5</v>
      </c>
      <c r="W137" s="8">
        <v>3</v>
      </c>
      <c r="X137" s="8">
        <v>0</v>
      </c>
      <c r="Y137" s="8"/>
      <c r="Z137" s="8"/>
      <c r="AA137" s="67" t="str">
        <f>IF(F137&lt;Settings!$H$3,"",ROUND((J137*Settings!$C$3+K137*Settings!$C$4+N137*Settings!$C$5+P137*Settings!$C$6+R137*Settings!$C$7+S137*Settings!$C$8+U137*Settings!$C$9+L137*Settings!$C$10+V137*Settings!$C$11*0.5)/F137*16,0))</f>
        <v/>
      </c>
      <c r="AB137" s="70" t="str">
        <f>IF(F137&lt;Settings!$H$3,"",AA137*Settings!$F$5)</f>
        <v/>
      </c>
      <c r="AC137" s="8"/>
      <c r="AD137" s="8"/>
      <c r="AE137" s="8"/>
      <c r="AF137" s="67" t="str">
        <f>IF(F137&lt;Settings!$H$3,"",RANK(AA137,$AA$95:$AA$137,0)+COUNTIF($AA$95:AA137,AA137)-1)</f>
        <v/>
      </c>
      <c r="AG137" s="65"/>
    </row>
    <row r="138" spans="1:33" ht="15" thickBot="1" x14ac:dyDescent="0.4">
      <c r="A138" s="120">
        <v>2018</v>
      </c>
      <c r="B138" s="121"/>
      <c r="C138" s="122"/>
      <c r="AA138" s="67" t="str">
        <f>IF(F138&lt;Settings!$H$3,"",ROUND((J138*Settings!$C$3+K138*Settings!$C$4+N138*Settings!$C$5+P138*Settings!$C$6+R138*Settings!$C$7+S138*Settings!$C$8+U138*Settings!$C$9+L138*Settings!$C$10+V138*Settings!$C$11*0.5)/F138*16,0))</f>
        <v/>
      </c>
      <c r="AB138" s="54"/>
    </row>
    <row r="139" spans="1:33" ht="15" thickBot="1" x14ac:dyDescent="0.4">
      <c r="A139" s="66"/>
      <c r="B139" s="2" t="s">
        <v>159</v>
      </c>
      <c r="C139" s="2" t="s">
        <v>14</v>
      </c>
      <c r="D139" s="67" t="s">
        <v>151</v>
      </c>
      <c r="E139" s="67">
        <v>23</v>
      </c>
      <c r="F139" s="67">
        <v>16</v>
      </c>
      <c r="G139" s="67">
        <v>16</v>
      </c>
      <c r="H139" s="67">
        <v>383</v>
      </c>
      <c r="I139" s="67">
        <v>580</v>
      </c>
      <c r="J139" s="67">
        <v>5097</v>
      </c>
      <c r="K139" s="67">
        <v>50</v>
      </c>
      <c r="L139" s="67">
        <v>12</v>
      </c>
      <c r="M139" s="67">
        <v>60</v>
      </c>
      <c r="N139" s="67">
        <v>272</v>
      </c>
      <c r="O139" s="67">
        <v>4.53</v>
      </c>
      <c r="P139" s="67">
        <v>2</v>
      </c>
      <c r="Q139" s="67">
        <v>0</v>
      </c>
      <c r="R139" s="67">
        <v>0</v>
      </c>
      <c r="S139" s="67">
        <v>0</v>
      </c>
      <c r="T139" s="67"/>
      <c r="U139" s="67">
        <v>0</v>
      </c>
      <c r="V139" s="67">
        <v>9</v>
      </c>
      <c r="W139" s="67">
        <v>2</v>
      </c>
      <c r="X139" s="67">
        <v>2</v>
      </c>
      <c r="Y139" s="67">
        <v>1</v>
      </c>
      <c r="Z139" s="67"/>
      <c r="AA139" s="67">
        <f>IF(F139&lt;Settings!$H$3,"",ROUND((J139*Settings!$C$3+K139*Settings!$C$4+N139*Settings!$C$5+P139*Settings!$C$6+R139*Settings!$C$7+S139*Settings!$C$8+U139*Settings!$C$9+L139*Settings!$C$10+V139*Settings!$C$11*0.5)/F139*16,0))</f>
        <v>410</v>
      </c>
      <c r="AB139" s="70">
        <f>IF(F139&lt;Settings!$H$3,"",AA139*Settings!$F$4)</f>
        <v>1383.75</v>
      </c>
      <c r="AC139" s="67"/>
      <c r="AD139" s="67"/>
      <c r="AE139" s="67"/>
      <c r="AF139" s="67">
        <f>IF(F139&lt;Settings!$H$3,"",RANK(AA139,$AA$139:$AA$183,0)+COUNTIF($AA$139:AA139,AA139)-1)</f>
        <v>1</v>
      </c>
      <c r="AG139" s="68"/>
    </row>
    <row r="140" spans="1:33" ht="15" thickBot="1" x14ac:dyDescent="0.4">
      <c r="A140" s="66"/>
      <c r="B140" s="2" t="s">
        <v>156</v>
      </c>
      <c r="C140" s="2" t="s">
        <v>36</v>
      </c>
      <c r="D140" s="67" t="s">
        <v>151</v>
      </c>
      <c r="E140" s="67">
        <v>33</v>
      </c>
      <c r="F140" s="67">
        <v>16</v>
      </c>
      <c r="G140" s="67">
        <v>16</v>
      </c>
      <c r="H140" s="67">
        <v>422</v>
      </c>
      <c r="I140" s="67">
        <v>608</v>
      </c>
      <c r="J140" s="67">
        <v>4924</v>
      </c>
      <c r="K140" s="67">
        <v>35</v>
      </c>
      <c r="L140" s="67">
        <v>7</v>
      </c>
      <c r="M140" s="67">
        <v>33</v>
      </c>
      <c r="N140" s="67">
        <v>125</v>
      </c>
      <c r="O140" s="67">
        <v>3.79</v>
      </c>
      <c r="P140" s="67">
        <v>3</v>
      </c>
      <c r="Q140" s="67">
        <v>1</v>
      </c>
      <c r="R140" s="67">
        <v>1</v>
      </c>
      <c r="S140" s="67">
        <v>5</v>
      </c>
      <c r="T140" s="67">
        <v>5</v>
      </c>
      <c r="U140" s="67">
        <v>1</v>
      </c>
      <c r="V140" s="67">
        <v>10</v>
      </c>
      <c r="W140" s="67">
        <v>5</v>
      </c>
      <c r="X140" s="67">
        <v>4</v>
      </c>
      <c r="Y140" s="67"/>
      <c r="Z140" s="67">
        <v>2</v>
      </c>
      <c r="AA140" s="67">
        <f>IF(F140&lt;Settings!$H$3,"",ROUND((J140*Settings!$C$3+K140*Settings!$C$4+N140*Settings!$C$5+P140*Settings!$C$6+R140*Settings!$C$7+S140*Settings!$C$8+U140*Settings!$C$9+L140*Settings!$C$10+V140*Settings!$C$11*0.5)/F140*16,0))</f>
        <v>351</v>
      </c>
      <c r="AB140" s="70">
        <f>IF(F140&lt;Settings!$H$3,"",AA140*Settings!$F$4)</f>
        <v>1184.625</v>
      </c>
      <c r="AC140" s="67"/>
      <c r="AD140" s="67"/>
      <c r="AE140" s="67"/>
      <c r="AF140" s="67">
        <f>IF(F140&lt;Settings!$H$3,"",RANK(AA140,$AA$139:$AA$183,0)+COUNTIF($AA$139:AA140,AA140)-1)</f>
        <v>2</v>
      </c>
      <c r="AG140" s="68"/>
    </row>
    <row r="141" spans="1:33" ht="15" thickBot="1" x14ac:dyDescent="0.4">
      <c r="A141" s="66"/>
      <c r="B141" s="2" t="s">
        <v>168</v>
      </c>
      <c r="C141" s="2" t="s">
        <v>43</v>
      </c>
      <c r="D141" s="67" t="s">
        <v>151</v>
      </c>
      <c r="E141" s="67">
        <v>36</v>
      </c>
      <c r="F141" s="67">
        <v>16</v>
      </c>
      <c r="G141" s="67">
        <v>16</v>
      </c>
      <c r="H141" s="67">
        <v>452</v>
      </c>
      <c r="I141" s="67">
        <v>675</v>
      </c>
      <c r="J141" s="67">
        <v>5129</v>
      </c>
      <c r="K141" s="67">
        <v>34</v>
      </c>
      <c r="L141" s="67">
        <v>16</v>
      </c>
      <c r="M141" s="67">
        <v>31</v>
      </c>
      <c r="N141" s="67">
        <v>98</v>
      </c>
      <c r="O141" s="67">
        <v>3.16</v>
      </c>
      <c r="P141" s="67">
        <v>3</v>
      </c>
      <c r="Q141" s="67">
        <v>1</v>
      </c>
      <c r="R141" s="67">
        <v>1</v>
      </c>
      <c r="S141" s="67">
        <v>-1</v>
      </c>
      <c r="T141" s="67">
        <v>-1</v>
      </c>
      <c r="U141" s="67">
        <v>0</v>
      </c>
      <c r="V141" s="67">
        <v>7</v>
      </c>
      <c r="W141" s="67">
        <v>2</v>
      </c>
      <c r="X141" s="67">
        <v>3</v>
      </c>
      <c r="Y141" s="67"/>
      <c r="Z141" s="67">
        <v>4</v>
      </c>
      <c r="AA141" s="67">
        <f>IF(F141&lt;Settings!$H$3,"",ROUND((J141*Settings!$C$3+K141*Settings!$C$4+N141*Settings!$C$5+P141*Settings!$C$6+R141*Settings!$C$7+S141*Settings!$C$8+U141*Settings!$C$9+L141*Settings!$C$10+V141*Settings!$C$11*0.5)/F141*16,0))</f>
        <v>331</v>
      </c>
      <c r="AB141" s="70">
        <f>IF(F141&lt;Settings!$H$3,"",AA141*Settings!$F$4)</f>
        <v>1117.125</v>
      </c>
      <c r="AC141" s="67"/>
      <c r="AD141" s="67"/>
      <c r="AE141" s="67"/>
      <c r="AF141" s="67">
        <f>IF(F141&lt;Settings!$H$3,"",RANK(AA141,$AA$139:$AA$183,0)+COUNTIF($AA$139:AA141,AA141)-1)</f>
        <v>3</v>
      </c>
      <c r="AG141" s="68"/>
    </row>
    <row r="142" spans="1:33" ht="15" thickBot="1" x14ac:dyDescent="0.4">
      <c r="A142" s="66"/>
      <c r="B142" s="2" t="s">
        <v>160</v>
      </c>
      <c r="C142" s="2" t="s">
        <v>97</v>
      </c>
      <c r="D142" s="67" t="s">
        <v>151</v>
      </c>
      <c r="E142" s="67">
        <v>23</v>
      </c>
      <c r="F142" s="67">
        <v>16</v>
      </c>
      <c r="G142" s="67">
        <v>16</v>
      </c>
      <c r="H142" s="67">
        <v>345</v>
      </c>
      <c r="I142" s="67">
        <v>505</v>
      </c>
      <c r="J142" s="67">
        <v>4165</v>
      </c>
      <c r="K142" s="67">
        <v>26</v>
      </c>
      <c r="L142" s="67">
        <v>9</v>
      </c>
      <c r="M142" s="67">
        <v>99</v>
      </c>
      <c r="N142" s="67">
        <v>551</v>
      </c>
      <c r="O142" s="67">
        <v>5.57</v>
      </c>
      <c r="P142" s="67">
        <v>5</v>
      </c>
      <c r="Q142" s="67">
        <v>0</v>
      </c>
      <c r="R142" s="67">
        <v>0</v>
      </c>
      <c r="S142" s="67">
        <v>0</v>
      </c>
      <c r="T142" s="67"/>
      <c r="U142" s="67">
        <v>0</v>
      </c>
      <c r="V142" s="67">
        <v>9</v>
      </c>
      <c r="W142" s="67">
        <v>3</v>
      </c>
      <c r="X142" s="67">
        <v>5</v>
      </c>
      <c r="Y142" s="67"/>
      <c r="Z142" s="67"/>
      <c r="AA142" s="67">
        <f>IF(F142&lt;Settings!$H$3,"",ROUND((J142*Settings!$C$3+K142*Settings!$C$4+N142*Settings!$C$5+P142*Settings!$C$6+R142*Settings!$C$7+S142*Settings!$C$8+U142*Settings!$C$9+L142*Settings!$C$10+V142*Settings!$C$11*0.5)/F142*16,0))</f>
        <v>329</v>
      </c>
      <c r="AB142" s="70">
        <f>IF(F142&lt;Settings!$H$3,"",AA142*Settings!$F$4)</f>
        <v>1110.375</v>
      </c>
      <c r="AC142" s="67"/>
      <c r="AD142" s="67"/>
      <c r="AE142" s="67"/>
      <c r="AF142" s="67">
        <f>IF(F142&lt;Settings!$H$3,"",RANK(AA142,$AA$139:$AA$183,0)+COUNTIF($AA$139:AA142,AA142)-1)</f>
        <v>4</v>
      </c>
      <c r="AG142" s="68"/>
    </row>
    <row r="143" spans="1:33" ht="15" thickBot="1" x14ac:dyDescent="0.4">
      <c r="A143" s="66"/>
      <c r="B143" s="2" t="s">
        <v>173</v>
      </c>
      <c r="C143" s="2" t="s">
        <v>94</v>
      </c>
      <c r="D143" s="67" t="s">
        <v>151</v>
      </c>
      <c r="E143" s="67">
        <v>29</v>
      </c>
      <c r="F143" s="67">
        <v>16</v>
      </c>
      <c r="G143" s="67">
        <v>16</v>
      </c>
      <c r="H143" s="67">
        <v>430</v>
      </c>
      <c r="I143" s="67">
        <v>639</v>
      </c>
      <c r="J143" s="67">
        <v>4593</v>
      </c>
      <c r="K143" s="67">
        <v>39</v>
      </c>
      <c r="L143" s="67">
        <v>15</v>
      </c>
      <c r="M143" s="67">
        <v>46</v>
      </c>
      <c r="N143" s="67">
        <v>148</v>
      </c>
      <c r="O143" s="67">
        <v>3.22</v>
      </c>
      <c r="P143" s="67">
        <v>0</v>
      </c>
      <c r="Q143" s="67">
        <v>2</v>
      </c>
      <c r="R143" s="67">
        <v>1</v>
      </c>
      <c r="S143" s="67">
        <v>4</v>
      </c>
      <c r="T143" s="67">
        <v>4</v>
      </c>
      <c r="U143" s="67">
        <v>0</v>
      </c>
      <c r="V143" s="67">
        <v>6</v>
      </c>
      <c r="W143" s="67">
        <v>1</v>
      </c>
      <c r="X143" s="67">
        <v>0</v>
      </c>
      <c r="Y143" s="67"/>
      <c r="Z143" s="67">
        <v>2</v>
      </c>
      <c r="AA143" s="67">
        <f>IF(F143&lt;Settings!$H$3,"",ROUND((J143*Settings!$C$3+K143*Settings!$C$4+N143*Settings!$C$5+P143*Settings!$C$6+R143*Settings!$C$7+S143*Settings!$C$8+U143*Settings!$C$9+L143*Settings!$C$10+V143*Settings!$C$11*0.5)/F143*16,0))</f>
        <v>320</v>
      </c>
      <c r="AB143" s="70">
        <f>IF(F143&lt;Settings!$H$3,"",AA143*Settings!$F$4)</f>
        <v>1080</v>
      </c>
      <c r="AC143" s="67"/>
      <c r="AD143" s="67"/>
      <c r="AE143" s="67"/>
      <c r="AF143" s="67">
        <f>IF(F143&lt;Settings!$H$3,"",RANK(AA143,$AA$139:$AA$183,0)+COUNTIF($AA$139:AA143,AA143)-1)</f>
        <v>6</v>
      </c>
      <c r="AG143" s="68"/>
    </row>
    <row r="144" spans="1:33" ht="15" thickBot="1" x14ac:dyDescent="0.4">
      <c r="A144" s="66"/>
      <c r="B144" s="2" t="s">
        <v>174</v>
      </c>
      <c r="C144" s="2" t="s">
        <v>18</v>
      </c>
      <c r="D144" s="67" t="s">
        <v>151</v>
      </c>
      <c r="E144" s="67">
        <v>35</v>
      </c>
      <c r="F144" s="67">
        <v>16</v>
      </c>
      <c r="G144" s="67">
        <v>16</v>
      </c>
      <c r="H144" s="67">
        <v>372</v>
      </c>
      <c r="I144" s="67">
        <v>597</v>
      </c>
      <c r="J144" s="67">
        <v>4442</v>
      </c>
      <c r="K144" s="67">
        <v>25</v>
      </c>
      <c r="L144" s="67">
        <v>2</v>
      </c>
      <c r="M144" s="67">
        <v>43</v>
      </c>
      <c r="N144" s="67">
        <v>269</v>
      </c>
      <c r="O144" s="67">
        <v>6.26</v>
      </c>
      <c r="P144" s="67">
        <v>2</v>
      </c>
      <c r="Q144" s="67">
        <v>0</v>
      </c>
      <c r="R144" s="67">
        <v>0</v>
      </c>
      <c r="S144" s="67">
        <v>0</v>
      </c>
      <c r="T144" s="67"/>
      <c r="U144" s="67">
        <v>0</v>
      </c>
      <c r="V144" s="67">
        <v>6</v>
      </c>
      <c r="W144" s="67">
        <v>3</v>
      </c>
      <c r="X144" s="67">
        <v>2</v>
      </c>
      <c r="Y144" s="67">
        <v>1</v>
      </c>
      <c r="Z144" s="67">
        <v>2</v>
      </c>
      <c r="AA144" s="67">
        <f>IF(F144&lt;Settings!$H$3,"",ROUND((J144*Settings!$C$3+K144*Settings!$C$4+N144*Settings!$C$5+P144*Settings!$C$6+R144*Settings!$C$7+S144*Settings!$C$8+U144*Settings!$C$9+L144*Settings!$C$10+V144*Settings!$C$11*0.5)/F144*16,0))</f>
        <v>307</v>
      </c>
      <c r="AB144" s="70">
        <f>IF(F144&lt;Settings!$H$3,"",AA144*Settings!$F$4)</f>
        <v>1036.125</v>
      </c>
      <c r="AC144" s="67"/>
      <c r="AD144" s="67"/>
      <c r="AE144" s="67"/>
      <c r="AF144" s="67">
        <f>IF(F144&lt;Settings!$H$3,"",RANK(AA144,$AA$139:$AA$183,0)+COUNTIF($AA$139:AA144,AA144)-1)</f>
        <v>9</v>
      </c>
      <c r="AG144" s="68"/>
    </row>
    <row r="145" spans="1:33" ht="15" thickBot="1" x14ac:dyDescent="0.4">
      <c r="A145" s="66"/>
      <c r="B145" s="2" t="s">
        <v>150</v>
      </c>
      <c r="C145" s="2" t="s">
        <v>105</v>
      </c>
      <c r="D145" s="67" t="s">
        <v>151</v>
      </c>
      <c r="E145" s="67">
        <v>24</v>
      </c>
      <c r="F145" s="67">
        <v>16</v>
      </c>
      <c r="G145" s="67">
        <v>16</v>
      </c>
      <c r="H145" s="67">
        <v>364</v>
      </c>
      <c r="I145" s="67">
        <v>561</v>
      </c>
      <c r="J145" s="67">
        <v>4688</v>
      </c>
      <c r="K145" s="67">
        <v>32</v>
      </c>
      <c r="L145" s="67">
        <v>12</v>
      </c>
      <c r="M145" s="67">
        <v>43</v>
      </c>
      <c r="N145" s="67">
        <v>108</v>
      </c>
      <c r="O145" s="67">
        <v>2.5099999999999998</v>
      </c>
      <c r="P145" s="67">
        <v>2</v>
      </c>
      <c r="Q145" s="67">
        <v>0</v>
      </c>
      <c r="R145" s="67">
        <v>0</v>
      </c>
      <c r="S145" s="67">
        <v>0</v>
      </c>
      <c r="T145" s="67"/>
      <c r="U145" s="67">
        <v>0</v>
      </c>
      <c r="V145" s="67">
        <v>12</v>
      </c>
      <c r="W145" s="67">
        <v>5</v>
      </c>
      <c r="X145" s="67">
        <v>3</v>
      </c>
      <c r="Y145" s="67"/>
      <c r="Z145" s="67">
        <v>3</v>
      </c>
      <c r="AA145" s="67">
        <f>IF(F145&lt;Settings!$H$3,"",ROUND((J145*Settings!$C$3+K145*Settings!$C$4+N145*Settings!$C$5+P145*Settings!$C$6+R145*Settings!$C$7+S145*Settings!$C$8+U145*Settings!$C$9+L145*Settings!$C$10+V145*Settings!$C$11*0.5)/F145*16,0))</f>
        <v>302</v>
      </c>
      <c r="AB145" s="70">
        <f>IF(F145&lt;Settings!$H$3,"",AA145*Settings!$F$4)</f>
        <v>1019.25</v>
      </c>
      <c r="AC145" s="67"/>
      <c r="AD145" s="67"/>
      <c r="AE145" s="67"/>
      <c r="AF145" s="67">
        <f>IF(F145&lt;Settings!$H$3,"",RANK(AA145,$AA$139:$AA$183,0)+COUNTIF($AA$139:AA145,AA145)-1)</f>
        <v>10</v>
      </c>
      <c r="AG145" s="68"/>
    </row>
    <row r="146" spans="1:33" ht="15" thickBot="1" x14ac:dyDescent="0.4">
      <c r="A146" s="66"/>
      <c r="B146" s="2" t="s">
        <v>181</v>
      </c>
      <c r="C146" s="2" t="s">
        <v>16</v>
      </c>
      <c r="D146" s="67" t="s">
        <v>151</v>
      </c>
      <c r="E146" s="67">
        <v>39</v>
      </c>
      <c r="F146" s="67">
        <v>15</v>
      </c>
      <c r="G146" s="67">
        <v>15</v>
      </c>
      <c r="H146" s="67">
        <v>364</v>
      </c>
      <c r="I146" s="67">
        <v>489</v>
      </c>
      <c r="J146" s="67">
        <v>3992</v>
      </c>
      <c r="K146" s="67">
        <v>32</v>
      </c>
      <c r="L146" s="67">
        <v>5</v>
      </c>
      <c r="M146" s="67">
        <v>31</v>
      </c>
      <c r="N146" s="67">
        <v>22</v>
      </c>
      <c r="O146" s="67">
        <v>0.71</v>
      </c>
      <c r="P146" s="67">
        <v>4</v>
      </c>
      <c r="Q146" s="67">
        <v>1</v>
      </c>
      <c r="R146" s="67">
        <v>1</v>
      </c>
      <c r="S146" s="67">
        <v>1</v>
      </c>
      <c r="T146" s="67">
        <v>1</v>
      </c>
      <c r="U146" s="67">
        <v>0</v>
      </c>
      <c r="V146" s="67">
        <v>5</v>
      </c>
      <c r="W146" s="67">
        <v>1</v>
      </c>
      <c r="X146" s="67">
        <v>4</v>
      </c>
      <c r="Y146" s="67"/>
      <c r="Z146" s="67">
        <v>1</v>
      </c>
      <c r="AA146" s="67">
        <f>IF(F146&lt;Settings!$H$3,"",ROUND((J146*Settings!$C$3+K146*Settings!$C$4+N146*Settings!$C$5+P146*Settings!$C$6+R146*Settings!$C$7+S146*Settings!$C$8+U146*Settings!$C$9+L146*Settings!$C$10+V146*Settings!$C$11*0.5)/F146*16,0))</f>
        <v>320</v>
      </c>
      <c r="AB146" s="70">
        <f>IF(F146&lt;Settings!$H$3,"",AA146*Settings!$F$4)</f>
        <v>1080</v>
      </c>
      <c r="AC146" s="67"/>
      <c r="AD146" s="67"/>
      <c r="AE146" s="67"/>
      <c r="AF146" s="67">
        <f>IF(F146&lt;Settings!$H$3,"",RANK(AA146,$AA$139:$AA$183,0)+COUNTIF($AA$139:AA146,AA146)-1)</f>
        <v>7</v>
      </c>
      <c r="AG146" s="68"/>
    </row>
    <row r="147" spans="1:33" ht="15" thickBot="1" x14ac:dyDescent="0.4">
      <c r="A147" s="66"/>
      <c r="B147" s="2" t="s">
        <v>157</v>
      </c>
      <c r="C147" s="2" t="s">
        <v>32</v>
      </c>
      <c r="D147" s="67" t="s">
        <v>151</v>
      </c>
      <c r="E147" s="67">
        <v>30</v>
      </c>
      <c r="F147" s="67">
        <v>16</v>
      </c>
      <c r="G147" s="67">
        <v>16</v>
      </c>
      <c r="H147" s="67">
        <v>280</v>
      </c>
      <c r="I147" s="67">
        <v>427</v>
      </c>
      <c r="J147" s="67">
        <v>3448</v>
      </c>
      <c r="K147" s="67">
        <v>35</v>
      </c>
      <c r="L147" s="67">
        <v>7</v>
      </c>
      <c r="M147" s="67">
        <v>67</v>
      </c>
      <c r="N147" s="67">
        <v>376</v>
      </c>
      <c r="O147" s="67">
        <v>5.61</v>
      </c>
      <c r="P147" s="67">
        <v>0</v>
      </c>
      <c r="Q147" s="67">
        <v>1</v>
      </c>
      <c r="R147" s="67">
        <v>1</v>
      </c>
      <c r="S147" s="67">
        <v>-11</v>
      </c>
      <c r="T147" s="67">
        <v>-11</v>
      </c>
      <c r="U147" s="67">
        <v>0</v>
      </c>
      <c r="V147" s="67">
        <v>10</v>
      </c>
      <c r="W147" s="67">
        <v>2</v>
      </c>
      <c r="X147" s="67">
        <v>0</v>
      </c>
      <c r="Y147" s="67"/>
      <c r="Z147" s="67">
        <v>1</v>
      </c>
      <c r="AA147" s="67">
        <f>IF(F147&lt;Settings!$H$3,"",ROUND((J147*Settings!$C$3+K147*Settings!$C$4+N147*Settings!$C$5+P147*Settings!$C$6+R147*Settings!$C$7+S147*Settings!$C$8+U147*Settings!$C$9+L147*Settings!$C$10+V147*Settings!$C$11*0.5)/F147*16,0))</f>
        <v>291</v>
      </c>
      <c r="AB147" s="70">
        <f>IF(F147&lt;Settings!$H$3,"",AA147*Settings!$F$4)</f>
        <v>982.125</v>
      </c>
      <c r="AC147" s="67"/>
      <c r="AD147" s="67"/>
      <c r="AE147" s="67"/>
      <c r="AF147" s="67">
        <f>IF(F147&lt;Settings!$H$3,"",RANK(AA147,$AA$139:$AA$183,0)+COUNTIF($AA$139:AA147,AA147)-1)</f>
        <v>11</v>
      </c>
      <c r="AG147" s="68"/>
    </row>
    <row r="148" spans="1:33" ht="15" thickBot="1" x14ac:dyDescent="0.4">
      <c r="A148" s="66"/>
      <c r="B148" s="2" t="s">
        <v>152</v>
      </c>
      <c r="C148" s="2" t="s">
        <v>24</v>
      </c>
      <c r="D148" s="67" t="s">
        <v>151</v>
      </c>
      <c r="E148" s="67">
        <v>25</v>
      </c>
      <c r="F148" s="67">
        <v>16</v>
      </c>
      <c r="G148" s="67">
        <v>16</v>
      </c>
      <c r="H148" s="67">
        <v>356</v>
      </c>
      <c r="I148" s="67">
        <v>526</v>
      </c>
      <c r="J148" s="67">
        <v>3885</v>
      </c>
      <c r="K148" s="67">
        <v>22</v>
      </c>
      <c r="L148" s="67">
        <v>8</v>
      </c>
      <c r="M148" s="67">
        <v>75</v>
      </c>
      <c r="N148" s="67">
        <v>305</v>
      </c>
      <c r="O148" s="67">
        <v>4.07</v>
      </c>
      <c r="P148" s="67">
        <v>6</v>
      </c>
      <c r="Q148" s="67">
        <v>1</v>
      </c>
      <c r="R148" s="67">
        <v>0</v>
      </c>
      <c r="S148" s="67">
        <v>0</v>
      </c>
      <c r="T148" s="67"/>
      <c r="U148" s="67">
        <v>0</v>
      </c>
      <c r="V148" s="67">
        <v>12</v>
      </c>
      <c r="W148" s="67">
        <v>6</v>
      </c>
      <c r="X148" s="67">
        <v>6</v>
      </c>
      <c r="Y148" s="67">
        <v>1</v>
      </c>
      <c r="Z148" s="67">
        <v>1</v>
      </c>
      <c r="AA148" s="67">
        <f>IF(F148&lt;Settings!$H$3,"",ROUND((J148*Settings!$C$3+K148*Settings!$C$4+N148*Settings!$C$5+P148*Settings!$C$6+R148*Settings!$C$7+S148*Settings!$C$8+U148*Settings!$C$9+L148*Settings!$C$10+V148*Settings!$C$11*0.5)/F148*16,0))</f>
        <v>282</v>
      </c>
      <c r="AB148" s="70">
        <f>IF(F148&lt;Settings!$H$3,"",AA148*Settings!$F$4)</f>
        <v>951.75</v>
      </c>
      <c r="AC148" s="67"/>
      <c r="AD148" s="67"/>
      <c r="AE148" s="67"/>
      <c r="AF148" s="67">
        <f>IF(F148&lt;Settings!$H$3,"",RANK(AA148,$AA$139:$AA$183,0)+COUNTIF($AA$139:AA148,AA148)-1)</f>
        <v>15</v>
      </c>
      <c r="AG148" s="68"/>
    </row>
    <row r="149" spans="1:33" ht="15" thickBot="1" x14ac:dyDescent="0.4">
      <c r="A149" s="66"/>
      <c r="B149" s="2" t="s">
        <v>252</v>
      </c>
      <c r="C149" s="2" t="s">
        <v>116</v>
      </c>
      <c r="D149" s="67" t="s">
        <v>151</v>
      </c>
      <c r="E149" s="67">
        <v>37</v>
      </c>
      <c r="F149" s="67">
        <v>16</v>
      </c>
      <c r="G149" s="67">
        <v>16</v>
      </c>
      <c r="H149" s="67">
        <v>347</v>
      </c>
      <c r="I149" s="67">
        <v>508</v>
      </c>
      <c r="J149" s="67">
        <v>4308</v>
      </c>
      <c r="K149" s="67">
        <v>32</v>
      </c>
      <c r="L149" s="67">
        <v>12</v>
      </c>
      <c r="M149" s="67">
        <v>18</v>
      </c>
      <c r="N149" s="67">
        <v>7</v>
      </c>
      <c r="O149" s="67">
        <v>0.39</v>
      </c>
      <c r="P149" s="67">
        <v>0</v>
      </c>
      <c r="Q149" s="67">
        <v>0</v>
      </c>
      <c r="R149" s="67">
        <v>0</v>
      </c>
      <c r="S149" s="67">
        <v>0</v>
      </c>
      <c r="T149" s="67"/>
      <c r="U149" s="67">
        <v>0</v>
      </c>
      <c r="V149" s="67">
        <v>2</v>
      </c>
      <c r="W149" s="67">
        <v>1</v>
      </c>
      <c r="X149" s="67">
        <v>0</v>
      </c>
      <c r="Y149" s="67"/>
      <c r="Z149" s="67">
        <v>5</v>
      </c>
      <c r="AA149" s="67">
        <f>IF(F149&lt;Settings!$H$3,"",ROUND((J149*Settings!$C$3+K149*Settings!$C$4+N149*Settings!$C$5+P149*Settings!$C$6+R149*Settings!$C$7+S149*Settings!$C$8+U149*Settings!$C$9+L149*Settings!$C$10+V149*Settings!$C$11*0.5)/F149*16,0))</f>
        <v>275</v>
      </c>
      <c r="AB149" s="70">
        <f>IF(F149&lt;Settings!$H$3,"",AA149*Settings!$F$4)</f>
        <v>928.125</v>
      </c>
      <c r="AC149" s="67"/>
      <c r="AD149" s="67"/>
      <c r="AE149" s="67"/>
      <c r="AF149" s="67">
        <f>IF(F149&lt;Settings!$H$3,"",RANK(AA149,$AA$139:$AA$183,0)+COUNTIF($AA$139:AA149,AA149)-1)</f>
        <v>18</v>
      </c>
      <c r="AG149" s="68"/>
    </row>
    <row r="150" spans="1:33" ht="15" thickBot="1" x14ac:dyDescent="0.4">
      <c r="A150" s="66"/>
      <c r="B150" s="2" t="s">
        <v>175</v>
      </c>
      <c r="C150" s="2" t="s">
        <v>8</v>
      </c>
      <c r="D150" s="67" t="s">
        <v>151</v>
      </c>
      <c r="E150" s="67">
        <v>29</v>
      </c>
      <c r="F150" s="67">
        <v>14</v>
      </c>
      <c r="G150" s="67">
        <v>14</v>
      </c>
      <c r="H150" s="67">
        <v>320</v>
      </c>
      <c r="I150" s="67">
        <v>471</v>
      </c>
      <c r="J150" s="67">
        <v>3395</v>
      </c>
      <c r="K150" s="67">
        <v>24</v>
      </c>
      <c r="L150" s="67">
        <v>13</v>
      </c>
      <c r="M150" s="67">
        <v>101</v>
      </c>
      <c r="N150" s="67">
        <v>488</v>
      </c>
      <c r="O150" s="67">
        <v>4.83</v>
      </c>
      <c r="P150" s="67">
        <v>4</v>
      </c>
      <c r="Q150" s="67">
        <v>0</v>
      </c>
      <c r="R150" s="67">
        <v>0</v>
      </c>
      <c r="S150" s="67">
        <v>0</v>
      </c>
      <c r="T150" s="67"/>
      <c r="U150" s="67">
        <v>0</v>
      </c>
      <c r="V150" s="67">
        <v>6</v>
      </c>
      <c r="W150" s="67">
        <v>0</v>
      </c>
      <c r="X150" s="67">
        <v>4</v>
      </c>
      <c r="Y150" s="67"/>
      <c r="Z150" s="67">
        <v>2</v>
      </c>
      <c r="AA150" s="67">
        <f>IF(F150&lt;Settings!$H$3,"",ROUND((J150*Settings!$C$3+K150*Settings!$C$4+N150*Settings!$C$5+P150*Settings!$C$6+R150*Settings!$C$7+S150*Settings!$C$8+U150*Settings!$C$9+L150*Settings!$C$10+V150*Settings!$C$11*0.5)/F150*16,0))</f>
        <v>312</v>
      </c>
      <c r="AB150" s="70">
        <f>IF(F150&lt;Settings!$H$3,"",AA150*Settings!$F$4)</f>
        <v>1053</v>
      </c>
      <c r="AC150" s="67"/>
      <c r="AD150" s="67"/>
      <c r="AE150" s="67"/>
      <c r="AF150" s="67">
        <f>IF(F150&lt;Settings!$H$3,"",RANK(AA150,$AA$139:$AA$183,0)+COUNTIF($AA$139:AA150,AA150)-1)</f>
        <v>8</v>
      </c>
      <c r="AG150" s="68"/>
    </row>
    <row r="151" spans="1:33" ht="15" thickBot="1" x14ac:dyDescent="0.4">
      <c r="A151" s="66"/>
      <c r="B151" s="2" t="s">
        <v>161</v>
      </c>
      <c r="C151" s="2" t="s">
        <v>28</v>
      </c>
      <c r="D151" s="67" t="s">
        <v>151</v>
      </c>
      <c r="E151" s="67">
        <v>30</v>
      </c>
      <c r="F151" s="67">
        <v>16</v>
      </c>
      <c r="G151" s="67">
        <v>16</v>
      </c>
      <c r="H151" s="67">
        <v>425</v>
      </c>
      <c r="I151" s="67">
        <v>606</v>
      </c>
      <c r="J151" s="67">
        <v>4298</v>
      </c>
      <c r="K151" s="67">
        <v>30</v>
      </c>
      <c r="L151" s="67">
        <v>10</v>
      </c>
      <c r="M151" s="67">
        <v>44</v>
      </c>
      <c r="N151" s="67">
        <v>123</v>
      </c>
      <c r="O151" s="67">
        <v>2.8</v>
      </c>
      <c r="P151" s="67">
        <v>1</v>
      </c>
      <c r="Q151" s="67">
        <v>1</v>
      </c>
      <c r="R151" s="67">
        <v>1</v>
      </c>
      <c r="S151" s="67">
        <v>-1</v>
      </c>
      <c r="T151" s="67">
        <v>-1</v>
      </c>
      <c r="U151" s="67">
        <v>0</v>
      </c>
      <c r="V151" s="67">
        <v>9</v>
      </c>
      <c r="W151" s="67">
        <v>7</v>
      </c>
      <c r="X151" s="67">
        <v>1</v>
      </c>
      <c r="Y151" s="67"/>
      <c r="Z151" s="67">
        <v>3</v>
      </c>
      <c r="AA151" s="67">
        <f>IF(F151&lt;Settings!$H$3,"",ROUND((J151*Settings!$C$3+K151*Settings!$C$4+N151*Settings!$C$5+P151*Settings!$C$6+R151*Settings!$C$7+S151*Settings!$C$8+U151*Settings!$C$9+L151*Settings!$C$10+V151*Settings!$C$11*0.5)/F151*16,0))</f>
        <v>282</v>
      </c>
      <c r="AB151" s="70">
        <f>IF(F151&lt;Settings!$H$3,"",AA151*Settings!$F$4)</f>
        <v>951.75</v>
      </c>
      <c r="AC151" s="67"/>
      <c r="AD151" s="67"/>
      <c r="AE151" s="67"/>
      <c r="AF151" s="67">
        <f>IF(F151&lt;Settings!$H$3,"",RANK(AA151,$AA$139:$AA$183,0)+COUNTIF($AA$139:AA151,AA151)-1)</f>
        <v>16</v>
      </c>
      <c r="AG151" s="68"/>
    </row>
    <row r="152" spans="1:33" ht="15" thickBot="1" x14ac:dyDescent="0.4">
      <c r="A152" s="66"/>
      <c r="B152" s="2" t="s">
        <v>191</v>
      </c>
      <c r="C152" s="2" t="s">
        <v>1</v>
      </c>
      <c r="D152" s="67" t="s">
        <v>151</v>
      </c>
      <c r="E152" s="67">
        <v>41</v>
      </c>
      <c r="F152" s="67">
        <v>16</v>
      </c>
      <c r="G152" s="67">
        <v>16</v>
      </c>
      <c r="H152" s="67">
        <v>375</v>
      </c>
      <c r="I152" s="67">
        <v>570</v>
      </c>
      <c r="J152" s="67">
        <v>4355</v>
      </c>
      <c r="K152" s="67">
        <v>29</v>
      </c>
      <c r="L152" s="67">
        <v>11</v>
      </c>
      <c r="M152" s="67">
        <v>23</v>
      </c>
      <c r="N152" s="67">
        <v>35</v>
      </c>
      <c r="O152" s="67">
        <v>1.52</v>
      </c>
      <c r="P152" s="67">
        <v>2</v>
      </c>
      <c r="Q152" s="67">
        <v>1</v>
      </c>
      <c r="R152" s="67">
        <v>1</v>
      </c>
      <c r="S152" s="67">
        <v>6</v>
      </c>
      <c r="T152" s="67">
        <v>6</v>
      </c>
      <c r="U152" s="67">
        <v>0</v>
      </c>
      <c r="V152" s="67">
        <v>4</v>
      </c>
      <c r="W152" s="67">
        <v>2</v>
      </c>
      <c r="X152" s="67">
        <v>2</v>
      </c>
      <c r="Y152" s="67"/>
      <c r="Z152" s="67"/>
      <c r="AA152" s="67">
        <f>IF(F152&lt;Settings!$H$3,"",ROUND((J152*Settings!$C$3+K152*Settings!$C$4+N152*Settings!$C$5+P152*Settings!$C$6+R152*Settings!$C$7+S152*Settings!$C$8+U152*Settings!$C$9+L152*Settings!$C$10+V152*Settings!$C$11*0.5)/F152*16,0))</f>
        <v>281</v>
      </c>
      <c r="AB152" s="70">
        <f>IF(F152&lt;Settings!$H$3,"",AA152*Settings!$F$4)</f>
        <v>948.375</v>
      </c>
      <c r="AC152" s="67"/>
      <c r="AD152" s="67"/>
      <c r="AE152" s="67"/>
      <c r="AF152" s="67">
        <f>IF(F152&lt;Settings!$H$3,"",RANK(AA152,$AA$139:$AA$183,0)+COUNTIF($AA$139:AA152,AA152)-1)</f>
        <v>17</v>
      </c>
      <c r="AG152" s="68"/>
    </row>
    <row r="153" spans="1:33" ht="15" thickBot="1" x14ac:dyDescent="0.4">
      <c r="A153" s="66"/>
      <c r="B153" s="2" t="s">
        <v>176</v>
      </c>
      <c r="C153" s="2" t="s">
        <v>34</v>
      </c>
      <c r="D153" s="67" t="s">
        <v>151</v>
      </c>
      <c r="E153" s="67">
        <v>24</v>
      </c>
      <c r="F153" s="67">
        <v>14</v>
      </c>
      <c r="G153" s="67">
        <v>14</v>
      </c>
      <c r="H153" s="67">
        <v>289</v>
      </c>
      <c r="I153" s="67">
        <v>434</v>
      </c>
      <c r="J153" s="67">
        <v>3223</v>
      </c>
      <c r="K153" s="67">
        <v>24</v>
      </c>
      <c r="L153" s="67">
        <v>12</v>
      </c>
      <c r="M153" s="67">
        <v>68</v>
      </c>
      <c r="N153" s="67">
        <v>421</v>
      </c>
      <c r="O153" s="67">
        <v>6.19</v>
      </c>
      <c r="P153" s="67">
        <v>3</v>
      </c>
      <c r="Q153" s="67">
        <v>0</v>
      </c>
      <c r="R153" s="67">
        <v>0</v>
      </c>
      <c r="S153" s="67">
        <v>0</v>
      </c>
      <c r="T153" s="67"/>
      <c r="U153" s="67">
        <v>0</v>
      </c>
      <c r="V153" s="67">
        <v>6</v>
      </c>
      <c r="W153" s="67">
        <v>3</v>
      </c>
      <c r="X153" s="67">
        <v>3</v>
      </c>
      <c r="Y153" s="67"/>
      <c r="Z153" s="67">
        <v>4</v>
      </c>
      <c r="AA153" s="67">
        <f>IF(F153&lt;Settings!$H$3,"",ROUND((J153*Settings!$C$3+K153*Settings!$C$4+N153*Settings!$C$5+P153*Settings!$C$6+R153*Settings!$C$7+S153*Settings!$C$8+U153*Settings!$C$9+L153*Settings!$C$10+V153*Settings!$C$11*0.5)/F153*16,0))</f>
        <v>291</v>
      </c>
      <c r="AB153" s="70">
        <f>IF(F153&lt;Settings!$H$3,"",AA153*Settings!$F$4)</f>
        <v>982.125</v>
      </c>
      <c r="AC153" s="67"/>
      <c r="AD153" s="67"/>
      <c r="AE153" s="67"/>
      <c r="AF153" s="67">
        <f>IF(F153&lt;Settings!$H$3,"",RANK(AA153,$AA$139:$AA$183,0)+COUNTIF($AA$139:AA153,AA153)-1)</f>
        <v>12</v>
      </c>
      <c r="AG153" s="68"/>
    </row>
    <row r="154" spans="1:33" ht="15" thickBot="1" x14ac:dyDescent="0.4">
      <c r="A154" s="66"/>
      <c r="B154" s="2" t="s">
        <v>169</v>
      </c>
      <c r="C154" s="2" t="s">
        <v>111</v>
      </c>
      <c r="D154" s="67" t="s">
        <v>151</v>
      </c>
      <c r="E154" s="67">
        <v>37</v>
      </c>
      <c r="F154" s="67">
        <v>16</v>
      </c>
      <c r="G154" s="67">
        <v>16</v>
      </c>
      <c r="H154" s="67">
        <v>380</v>
      </c>
      <c r="I154" s="67">
        <v>576</v>
      </c>
      <c r="J154" s="67">
        <v>4299</v>
      </c>
      <c r="K154" s="67">
        <v>21</v>
      </c>
      <c r="L154" s="67">
        <v>11</v>
      </c>
      <c r="M154" s="67">
        <v>15</v>
      </c>
      <c r="N154" s="67">
        <v>20</v>
      </c>
      <c r="O154" s="67">
        <v>1.33</v>
      </c>
      <c r="P154" s="67">
        <v>1</v>
      </c>
      <c r="Q154" s="67">
        <v>0</v>
      </c>
      <c r="R154" s="67">
        <v>0</v>
      </c>
      <c r="S154" s="67">
        <v>0</v>
      </c>
      <c r="T154" s="67"/>
      <c r="U154" s="67">
        <v>0</v>
      </c>
      <c r="V154" s="67">
        <v>7</v>
      </c>
      <c r="W154" s="67">
        <v>4</v>
      </c>
      <c r="X154" s="67">
        <v>1</v>
      </c>
      <c r="Y154" s="67"/>
      <c r="Z154" s="67">
        <v>3</v>
      </c>
      <c r="AA154" s="67">
        <f>IF(F154&lt;Settings!$H$3,"",ROUND((J154*Settings!$C$3+K154*Settings!$C$4+N154*Settings!$C$5+P154*Settings!$C$6+R154*Settings!$C$7+S154*Settings!$C$8+U154*Settings!$C$9+L154*Settings!$C$10+V154*Settings!$C$11*0.5)/F154*16,0))</f>
        <v>235</v>
      </c>
      <c r="AB154" s="70">
        <f>IF(F154&lt;Settings!$H$3,"",AA154*Settings!$F$4)</f>
        <v>793.125</v>
      </c>
      <c r="AC154" s="67"/>
      <c r="AD154" s="67"/>
      <c r="AE154" s="67"/>
      <c r="AF154" s="67">
        <f>IF(F154&lt;Settings!$H$3,"",RANK(AA154,$AA$139:$AA$183,0)+COUNTIF($AA$139:AA154,AA154)-1)</f>
        <v>24</v>
      </c>
      <c r="AG154" s="68"/>
    </row>
    <row r="155" spans="1:33" ht="15" thickBot="1" x14ac:dyDescent="0.4">
      <c r="A155" s="66"/>
      <c r="B155" s="2" t="s">
        <v>170</v>
      </c>
      <c r="C155" s="2" t="s">
        <v>4</v>
      </c>
      <c r="D155" s="67" t="s">
        <v>151</v>
      </c>
      <c r="E155" s="67">
        <v>23</v>
      </c>
      <c r="F155" s="67">
        <v>14</v>
      </c>
      <c r="G155" s="67">
        <v>13</v>
      </c>
      <c r="H155" s="67">
        <v>310</v>
      </c>
      <c r="I155" s="67">
        <v>486</v>
      </c>
      <c r="J155" s="67">
        <v>3725</v>
      </c>
      <c r="K155" s="67">
        <v>27</v>
      </c>
      <c r="L155" s="67">
        <v>14</v>
      </c>
      <c r="M155" s="67">
        <v>39</v>
      </c>
      <c r="N155" s="67">
        <v>131</v>
      </c>
      <c r="O155" s="67">
        <v>3.36</v>
      </c>
      <c r="P155" s="67">
        <v>0</v>
      </c>
      <c r="Q155" s="67">
        <v>1</v>
      </c>
      <c r="R155" s="67">
        <v>0</v>
      </c>
      <c r="S155" s="67">
        <v>0</v>
      </c>
      <c r="T155" s="67"/>
      <c r="U155" s="67">
        <v>0</v>
      </c>
      <c r="V155" s="67">
        <v>7</v>
      </c>
      <c r="W155" s="67">
        <v>3</v>
      </c>
      <c r="X155" s="67">
        <v>0</v>
      </c>
      <c r="Y155" s="67">
        <v>1</v>
      </c>
      <c r="Z155" s="67">
        <v>1</v>
      </c>
      <c r="AA155" s="67">
        <f>IF(F155&lt;Settings!$H$3,"",ROUND((J155*Settings!$C$3+K155*Settings!$C$4+N155*Settings!$C$5+P155*Settings!$C$6+R155*Settings!$C$7+S155*Settings!$C$8+U155*Settings!$C$9+L155*Settings!$C$10+V155*Settings!$C$11*0.5)/F155*16,0))</f>
        <v>269</v>
      </c>
      <c r="AB155" s="70">
        <f>IF(F155&lt;Settings!$H$3,"",AA155*Settings!$F$4)</f>
        <v>907.875</v>
      </c>
      <c r="AC155" s="67"/>
      <c r="AD155" s="67"/>
      <c r="AE155" s="67"/>
      <c r="AF155" s="67">
        <f>IF(F155&lt;Settings!$H$3,"",RANK(AA155,$AA$139:$AA$183,0)+COUNTIF($AA$139:AA155,AA155)-1)</f>
        <v>19</v>
      </c>
      <c r="AG155" s="68"/>
    </row>
    <row r="156" spans="1:33" ht="15" thickBot="1" x14ac:dyDescent="0.4">
      <c r="A156" s="66"/>
      <c r="B156" s="2" t="s">
        <v>153</v>
      </c>
      <c r="C156" s="2" t="s">
        <v>53</v>
      </c>
      <c r="D156" s="67" t="s">
        <v>151</v>
      </c>
      <c r="E156" s="67">
        <v>27</v>
      </c>
      <c r="F156" s="67">
        <v>16</v>
      </c>
      <c r="G156" s="67">
        <v>16</v>
      </c>
      <c r="H156" s="67">
        <v>381</v>
      </c>
      <c r="I156" s="67">
        <v>553</v>
      </c>
      <c r="J156" s="67">
        <v>4049</v>
      </c>
      <c r="K156" s="67">
        <v>19</v>
      </c>
      <c r="L156" s="67">
        <v>10</v>
      </c>
      <c r="M156" s="67">
        <v>24</v>
      </c>
      <c r="N156" s="67">
        <v>47</v>
      </c>
      <c r="O156" s="67">
        <v>1.96</v>
      </c>
      <c r="P156" s="67">
        <v>1</v>
      </c>
      <c r="Q156" s="67">
        <v>1</v>
      </c>
      <c r="R156" s="67">
        <v>1</v>
      </c>
      <c r="S156" s="67">
        <v>-9</v>
      </c>
      <c r="T156" s="67">
        <v>-9</v>
      </c>
      <c r="U156" s="67">
        <v>0</v>
      </c>
      <c r="V156" s="67">
        <v>12</v>
      </c>
      <c r="W156" s="67">
        <v>7</v>
      </c>
      <c r="X156" s="67">
        <v>1</v>
      </c>
      <c r="Y156" s="67"/>
      <c r="Z156" s="67">
        <v>1</v>
      </c>
      <c r="AA156" s="67">
        <f>IF(F156&lt;Settings!$H$3,"",ROUND((J156*Settings!$C$3+K156*Settings!$C$4+N156*Settings!$C$5+P156*Settings!$C$6+R156*Settings!$C$7+S156*Settings!$C$8+U156*Settings!$C$9+L156*Settings!$C$10+V156*Settings!$C$11*0.5)/F156*16,0))</f>
        <v>217</v>
      </c>
      <c r="AB156" s="70">
        <f>IF(F156&lt;Settings!$H$3,"",AA156*Settings!$F$4)</f>
        <v>732.375</v>
      </c>
      <c r="AC156" s="67"/>
      <c r="AD156" s="67"/>
      <c r="AE156" s="67"/>
      <c r="AF156" s="67">
        <f>IF(F156&lt;Settings!$H$3,"",RANK(AA156,$AA$139:$AA$183,0)+COUNTIF($AA$139:AA156,AA156)-1)</f>
        <v>25</v>
      </c>
      <c r="AG156" s="68"/>
    </row>
    <row r="157" spans="1:33" ht="15" thickBot="1" x14ac:dyDescent="0.4">
      <c r="A157" s="66"/>
      <c r="B157" s="2" t="s">
        <v>155</v>
      </c>
      <c r="C157" s="2" t="s">
        <v>41</v>
      </c>
      <c r="D157" s="67" t="s">
        <v>151</v>
      </c>
      <c r="E157" s="67">
        <v>30</v>
      </c>
      <c r="F157" s="67">
        <v>16</v>
      </c>
      <c r="G157" s="67">
        <v>16</v>
      </c>
      <c r="H157" s="67">
        <v>365</v>
      </c>
      <c r="I157" s="67">
        <v>586</v>
      </c>
      <c r="J157" s="67">
        <v>3890</v>
      </c>
      <c r="K157" s="67">
        <v>18</v>
      </c>
      <c r="L157" s="67">
        <v>15</v>
      </c>
      <c r="M157" s="67">
        <v>26</v>
      </c>
      <c r="N157" s="67">
        <v>93</v>
      </c>
      <c r="O157" s="67">
        <v>3.58</v>
      </c>
      <c r="P157" s="67">
        <v>2</v>
      </c>
      <c r="Q157" s="67">
        <v>0</v>
      </c>
      <c r="R157" s="67">
        <v>0</v>
      </c>
      <c r="S157" s="67">
        <v>0</v>
      </c>
      <c r="T157" s="67"/>
      <c r="U157" s="67">
        <v>0</v>
      </c>
      <c r="V157" s="67">
        <v>11</v>
      </c>
      <c r="W157" s="67">
        <v>2</v>
      </c>
      <c r="X157" s="67">
        <v>2</v>
      </c>
      <c r="Y157" s="67"/>
      <c r="Z157" s="67"/>
      <c r="AA157" s="67">
        <f>IF(F157&lt;Settings!$H$3,"",ROUND((J157*Settings!$C$3+K157*Settings!$C$4+N157*Settings!$C$5+P157*Settings!$C$6+R157*Settings!$C$7+S157*Settings!$C$8+U157*Settings!$C$9+L157*Settings!$C$10+V157*Settings!$C$11*0.5)/F157*16,0))</f>
        <v>208</v>
      </c>
      <c r="AB157" s="70">
        <f>IF(F157&lt;Settings!$H$3,"",AA157*Settings!$F$4)</f>
        <v>702</v>
      </c>
      <c r="AC157" s="67"/>
      <c r="AD157" s="67"/>
      <c r="AE157" s="67"/>
      <c r="AF157" s="67">
        <f>IF(F157&lt;Settings!$H$3,"",RANK(AA157,$AA$139:$AA$183,0)+COUNTIF($AA$139:AA157,AA157)-1)</f>
        <v>30</v>
      </c>
      <c r="AG157" s="68"/>
    </row>
    <row r="158" spans="1:33" ht="15" thickBot="1" x14ac:dyDescent="0.4">
      <c r="A158" s="66"/>
      <c r="B158" s="2" t="s">
        <v>177</v>
      </c>
      <c r="C158" s="2" t="s">
        <v>26</v>
      </c>
      <c r="D158" s="67" t="s">
        <v>151</v>
      </c>
      <c r="E158" s="67">
        <v>30</v>
      </c>
      <c r="F158" s="67">
        <v>16</v>
      </c>
      <c r="G158" s="67">
        <v>16</v>
      </c>
      <c r="H158" s="67">
        <v>367</v>
      </c>
      <c r="I158" s="67">
        <v>555</v>
      </c>
      <c r="J158" s="67">
        <v>3777</v>
      </c>
      <c r="K158" s="67">
        <v>21</v>
      </c>
      <c r="L158" s="67">
        <v>11</v>
      </c>
      <c r="M158" s="67">
        <v>25</v>
      </c>
      <c r="N158" s="67">
        <v>71</v>
      </c>
      <c r="O158" s="67">
        <v>2.84</v>
      </c>
      <c r="P158" s="67">
        <v>0</v>
      </c>
      <c r="Q158" s="67">
        <v>0</v>
      </c>
      <c r="R158" s="67">
        <v>0</v>
      </c>
      <c r="S158" s="67">
        <v>0</v>
      </c>
      <c r="T158" s="67"/>
      <c r="U158" s="67">
        <v>0</v>
      </c>
      <c r="V158" s="67">
        <v>6</v>
      </c>
      <c r="W158" s="67">
        <v>4</v>
      </c>
      <c r="X158" s="67">
        <v>0</v>
      </c>
      <c r="Y158" s="67"/>
      <c r="Z158" s="67"/>
      <c r="AA158" s="67">
        <f>IF(F158&lt;Settings!$H$3,"",ROUND((J158*Settings!$C$3+K158*Settings!$C$4+N158*Settings!$C$5+P158*Settings!$C$6+R158*Settings!$C$7+S158*Settings!$C$8+U158*Settings!$C$9+L158*Settings!$C$10+V158*Settings!$C$11*0.5)/F158*16,0))</f>
        <v>214</v>
      </c>
      <c r="AB158" s="70">
        <f>IF(F158&lt;Settings!$H$3,"",AA158*Settings!$F$4)</f>
        <v>722.25</v>
      </c>
      <c r="AC158" s="67"/>
      <c r="AD158" s="67"/>
      <c r="AE158" s="67"/>
      <c r="AF158" s="67">
        <f>IF(F158&lt;Settings!$H$3,"",RANK(AA158,$AA$139:$AA$183,0)+COUNTIF($AA$139:AA158,AA158)-1)</f>
        <v>26</v>
      </c>
      <c r="AG158" s="68"/>
    </row>
    <row r="159" spans="1:33" ht="15" thickBot="1" x14ac:dyDescent="0.4">
      <c r="A159" s="66"/>
      <c r="B159" s="2" t="s">
        <v>164</v>
      </c>
      <c r="C159" s="2" t="s">
        <v>38</v>
      </c>
      <c r="D159" s="67" t="s">
        <v>151</v>
      </c>
      <c r="E159" s="67">
        <v>22</v>
      </c>
      <c r="F159" s="67">
        <v>12</v>
      </c>
      <c r="G159" s="67">
        <v>11</v>
      </c>
      <c r="H159" s="67">
        <v>169</v>
      </c>
      <c r="I159" s="67">
        <v>320</v>
      </c>
      <c r="J159" s="67">
        <v>2074</v>
      </c>
      <c r="K159" s="67">
        <v>10</v>
      </c>
      <c r="L159" s="67">
        <v>12</v>
      </c>
      <c r="M159" s="67">
        <v>89</v>
      </c>
      <c r="N159" s="67">
        <v>631</v>
      </c>
      <c r="O159" s="67">
        <v>7.09</v>
      </c>
      <c r="P159" s="67">
        <v>8</v>
      </c>
      <c r="Q159" s="67">
        <v>1</v>
      </c>
      <c r="R159" s="67">
        <v>0</v>
      </c>
      <c r="S159" s="67">
        <v>0</v>
      </c>
      <c r="T159" s="67"/>
      <c r="U159" s="67">
        <v>0</v>
      </c>
      <c r="V159" s="67">
        <v>8</v>
      </c>
      <c r="W159" s="67">
        <v>2</v>
      </c>
      <c r="X159" s="67">
        <v>8</v>
      </c>
      <c r="Y159" s="67"/>
      <c r="Z159" s="67">
        <v>1</v>
      </c>
      <c r="AA159" s="67">
        <f>IF(F159&lt;Settings!$H$3,"",ROUND((J159*Settings!$C$3+K159*Settings!$C$4+N159*Settings!$C$5+P159*Settings!$C$6+R159*Settings!$C$7+S159*Settings!$C$8+U159*Settings!$C$9+L159*Settings!$C$10+V159*Settings!$C$11*0.5)/F159*16,0))</f>
        <v>269</v>
      </c>
      <c r="AB159" s="70">
        <f>IF(F159&lt;Settings!$H$3,"",AA159*Settings!$F$4)</f>
        <v>907.875</v>
      </c>
      <c r="AC159" s="67"/>
      <c r="AD159" s="67"/>
      <c r="AE159" s="67"/>
      <c r="AF159" s="67">
        <f>IF(F159&lt;Settings!$H$3,"",RANK(AA159,$AA$139:$AA$183,0)+COUNTIF($AA$139:AA159,AA159)-1)</f>
        <v>20</v>
      </c>
      <c r="AG159" s="68"/>
    </row>
    <row r="160" spans="1:33" ht="15" thickBot="1" x14ac:dyDescent="0.4">
      <c r="A160" s="66"/>
      <c r="B160" s="2" t="s">
        <v>171</v>
      </c>
      <c r="C160" s="2" t="s">
        <v>49</v>
      </c>
      <c r="D160" s="67" t="s">
        <v>151</v>
      </c>
      <c r="E160" s="67">
        <v>24</v>
      </c>
      <c r="F160" s="67">
        <v>11</v>
      </c>
      <c r="G160" s="67">
        <v>9</v>
      </c>
      <c r="H160" s="67">
        <v>244</v>
      </c>
      <c r="I160" s="67">
        <v>378</v>
      </c>
      <c r="J160" s="67">
        <v>2992</v>
      </c>
      <c r="K160" s="67">
        <v>19</v>
      </c>
      <c r="L160" s="67">
        <v>14</v>
      </c>
      <c r="M160" s="67">
        <v>49</v>
      </c>
      <c r="N160" s="67">
        <v>281</v>
      </c>
      <c r="O160" s="67">
        <v>5.73</v>
      </c>
      <c r="P160" s="67">
        <v>1</v>
      </c>
      <c r="Q160" s="67">
        <v>0</v>
      </c>
      <c r="R160" s="67">
        <v>0</v>
      </c>
      <c r="S160" s="67">
        <v>0</v>
      </c>
      <c r="T160" s="67"/>
      <c r="U160" s="67">
        <v>0</v>
      </c>
      <c r="V160" s="67">
        <v>7</v>
      </c>
      <c r="W160" s="67">
        <v>3</v>
      </c>
      <c r="X160" s="67">
        <v>1</v>
      </c>
      <c r="Y160" s="67"/>
      <c r="Z160" s="67"/>
      <c r="AA160" s="67">
        <f>IF(F160&lt;Settings!$H$3,"",ROUND((J160*Settings!$C$3+K160*Settings!$C$4+N160*Settings!$C$5+P160*Settings!$C$6+R160*Settings!$C$7+S160*Settings!$C$8+U160*Settings!$C$9+L160*Settings!$C$10+V160*Settings!$C$11*0.5)/F160*16,0))</f>
        <v>283</v>
      </c>
      <c r="AB160" s="70">
        <f>IF(F160&lt;Settings!$H$3,"",AA160*Settings!$F$4)</f>
        <v>955.125</v>
      </c>
      <c r="AC160" s="67"/>
      <c r="AD160" s="67"/>
      <c r="AE160" s="67"/>
      <c r="AF160" s="67">
        <f>IF(F160&lt;Settings!$H$3,"",RANK(AA160,$AA$139:$AA$183,0)+COUNTIF($AA$139:AA160,AA160)-1)</f>
        <v>13</v>
      </c>
      <c r="AG160" s="68"/>
    </row>
    <row r="161" spans="1:33" ht="15" thickBot="1" x14ac:dyDescent="0.4">
      <c r="A161" s="66"/>
      <c r="B161" s="2" t="s">
        <v>162</v>
      </c>
      <c r="C161" s="2" t="s">
        <v>20</v>
      </c>
      <c r="D161" s="67" t="s">
        <v>151</v>
      </c>
      <c r="E161" s="67">
        <v>26</v>
      </c>
      <c r="F161" s="67">
        <v>11</v>
      </c>
      <c r="G161" s="67">
        <v>11</v>
      </c>
      <c r="H161" s="67">
        <v>279</v>
      </c>
      <c r="I161" s="67">
        <v>401</v>
      </c>
      <c r="J161" s="67">
        <v>3074</v>
      </c>
      <c r="K161" s="67">
        <v>21</v>
      </c>
      <c r="L161" s="67">
        <v>7</v>
      </c>
      <c r="M161" s="67">
        <v>34</v>
      </c>
      <c r="N161" s="67">
        <v>93</v>
      </c>
      <c r="O161" s="67">
        <v>2.74</v>
      </c>
      <c r="P161" s="67">
        <v>0</v>
      </c>
      <c r="Q161" s="67">
        <v>1</v>
      </c>
      <c r="R161" s="67">
        <v>1</v>
      </c>
      <c r="S161" s="67">
        <v>4</v>
      </c>
      <c r="T161" s="67">
        <v>4</v>
      </c>
      <c r="U161" s="67">
        <v>0</v>
      </c>
      <c r="V161" s="67">
        <v>9</v>
      </c>
      <c r="W161" s="67">
        <v>6</v>
      </c>
      <c r="X161" s="67">
        <v>0</v>
      </c>
      <c r="Y161" s="67"/>
      <c r="Z161" s="67">
        <v>1</v>
      </c>
      <c r="AA161" s="67">
        <f>IF(F161&lt;Settings!$H$3,"",ROUND((J161*Settings!$C$3+K161*Settings!$C$4+N161*Settings!$C$5+P161*Settings!$C$6+R161*Settings!$C$7+S161*Settings!$C$8+U161*Settings!$C$9+L161*Settings!$C$10+V161*Settings!$C$11*0.5)/F161*16,0))</f>
        <v>283</v>
      </c>
      <c r="AB161" s="70">
        <f>IF(F161&lt;Settings!$H$3,"",AA161*Settings!$F$4)</f>
        <v>955.125</v>
      </c>
      <c r="AC161" s="67"/>
      <c r="AD161" s="67"/>
      <c r="AE161" s="67"/>
      <c r="AF161" s="67">
        <f>IF(F161&lt;Settings!$H$3,"",RANK(AA161,$AA$139:$AA$183,0)+COUNTIF($AA$139:AA161,AA161)-1)</f>
        <v>14</v>
      </c>
      <c r="AG161" s="68"/>
    </row>
    <row r="162" spans="1:33" ht="15" thickBot="1" x14ac:dyDescent="0.4">
      <c r="A162" s="66"/>
      <c r="B162" s="2" t="s">
        <v>163</v>
      </c>
      <c r="C162" s="2" t="s">
        <v>10</v>
      </c>
      <c r="D162" s="67" t="s">
        <v>151</v>
      </c>
      <c r="E162" s="67">
        <v>25</v>
      </c>
      <c r="F162" s="67">
        <v>14</v>
      </c>
      <c r="G162" s="67">
        <v>13</v>
      </c>
      <c r="H162" s="67">
        <v>228</v>
      </c>
      <c r="I162" s="67">
        <v>331</v>
      </c>
      <c r="J162" s="67">
        <v>2528</v>
      </c>
      <c r="K162" s="67">
        <v>11</v>
      </c>
      <c r="L162" s="67">
        <v>8</v>
      </c>
      <c r="M162" s="67">
        <v>64</v>
      </c>
      <c r="N162" s="67">
        <v>357</v>
      </c>
      <c r="O162" s="67">
        <v>5.58</v>
      </c>
      <c r="P162" s="67">
        <v>2</v>
      </c>
      <c r="Q162" s="67">
        <v>1</v>
      </c>
      <c r="R162" s="67">
        <v>1</v>
      </c>
      <c r="S162" s="67">
        <v>21</v>
      </c>
      <c r="T162" s="67">
        <v>21</v>
      </c>
      <c r="U162" s="67">
        <v>0</v>
      </c>
      <c r="V162" s="67">
        <v>9</v>
      </c>
      <c r="W162" s="67">
        <v>2</v>
      </c>
      <c r="X162" s="67">
        <v>2</v>
      </c>
      <c r="Y162" s="67"/>
      <c r="Z162" s="67"/>
      <c r="AA162" s="67">
        <f>IF(F162&lt;Settings!$H$3,"",ROUND((J162*Settings!$C$3+K162*Settings!$C$4+N162*Settings!$C$5+P162*Settings!$C$6+R162*Settings!$C$7+S162*Settings!$C$8+U162*Settings!$C$9+L162*Settings!$C$10+V162*Settings!$C$11*0.5)/F162*16,0))</f>
        <v>195</v>
      </c>
      <c r="AB162" s="70">
        <f>IF(F162&lt;Settings!$H$3,"",AA162*Settings!$F$4)</f>
        <v>658.125</v>
      </c>
      <c r="AC162" s="67"/>
      <c r="AD162" s="67"/>
      <c r="AE162" s="67"/>
      <c r="AF162" s="67">
        <f>IF(F162&lt;Settings!$H$3,"",RANK(AA162,$AA$139:$AA$183,0)+COUNTIF($AA$139:AA162,AA162)-1)</f>
        <v>32</v>
      </c>
      <c r="AG162" s="68"/>
    </row>
    <row r="163" spans="1:33" ht="15" thickBot="1" x14ac:dyDescent="0.4">
      <c r="A163" s="66"/>
      <c r="B163" s="2" t="s">
        <v>331</v>
      </c>
      <c r="C163" s="2" t="s">
        <v>12</v>
      </c>
      <c r="D163" s="67" t="s">
        <v>151</v>
      </c>
      <c r="E163" s="67">
        <v>31</v>
      </c>
      <c r="F163" s="67">
        <v>11</v>
      </c>
      <c r="G163" s="67">
        <v>11</v>
      </c>
      <c r="H163" s="67">
        <v>226</v>
      </c>
      <c r="I163" s="67">
        <v>365</v>
      </c>
      <c r="J163" s="67">
        <v>2566</v>
      </c>
      <c r="K163" s="67">
        <v>21</v>
      </c>
      <c r="L163" s="67">
        <v>11</v>
      </c>
      <c r="M163" s="67">
        <v>16</v>
      </c>
      <c r="N163" s="67">
        <v>99</v>
      </c>
      <c r="O163" s="67">
        <v>6.19</v>
      </c>
      <c r="P163" s="67">
        <v>0</v>
      </c>
      <c r="Q163" s="67">
        <v>0</v>
      </c>
      <c r="R163" s="67">
        <v>0</v>
      </c>
      <c r="S163" s="67">
        <v>0</v>
      </c>
      <c r="T163" s="67"/>
      <c r="U163" s="67">
        <v>0</v>
      </c>
      <c r="V163" s="67">
        <v>1</v>
      </c>
      <c r="W163" s="67">
        <v>0</v>
      </c>
      <c r="X163" s="67">
        <v>0</v>
      </c>
      <c r="Y163" s="67"/>
      <c r="Z163" s="67"/>
      <c r="AA163" s="67">
        <f>IF(F163&lt;Settings!$H$3,"",ROUND((J163*Settings!$C$3+K163*Settings!$C$4+N163*Settings!$C$5+P163*Settings!$C$6+R163*Settings!$C$7+S163*Settings!$C$8+U163*Settings!$C$9+L163*Settings!$C$10+V163*Settings!$C$11*0.5)/F163*16,0))</f>
        <v>252</v>
      </c>
      <c r="AB163" s="70">
        <f>IF(F163&lt;Settings!$H$3,"",AA163*Settings!$F$4)</f>
        <v>850.5</v>
      </c>
      <c r="AC163" s="67"/>
      <c r="AD163" s="67"/>
      <c r="AE163" s="67"/>
      <c r="AF163" s="67">
        <f>IF(F163&lt;Settings!$H$3,"",RANK(AA163,$AA$139:$AA$183,0)+COUNTIF($AA$139:AA163,AA163)-1)</f>
        <v>21</v>
      </c>
      <c r="AG163" s="68"/>
    </row>
    <row r="164" spans="1:33" ht="15" thickBot="1" x14ac:dyDescent="0.4">
      <c r="A164" s="66"/>
      <c r="B164" s="2" t="s">
        <v>165</v>
      </c>
      <c r="C164" s="2" t="s">
        <v>30</v>
      </c>
      <c r="D164" s="67" t="s">
        <v>151</v>
      </c>
      <c r="E164" s="67">
        <v>26</v>
      </c>
      <c r="F164" s="67">
        <v>13</v>
      </c>
      <c r="G164" s="67">
        <v>12</v>
      </c>
      <c r="H164" s="67">
        <v>243</v>
      </c>
      <c r="I164" s="67">
        <v>403</v>
      </c>
      <c r="J164" s="67">
        <v>2718</v>
      </c>
      <c r="K164" s="67">
        <v>13</v>
      </c>
      <c r="L164" s="67">
        <v>11</v>
      </c>
      <c r="M164" s="67">
        <v>58</v>
      </c>
      <c r="N164" s="67">
        <v>365</v>
      </c>
      <c r="O164" s="67">
        <v>6.29</v>
      </c>
      <c r="P164" s="67">
        <v>1</v>
      </c>
      <c r="Q164" s="67">
        <v>0</v>
      </c>
      <c r="R164" s="67">
        <v>0</v>
      </c>
      <c r="S164" s="67">
        <v>0</v>
      </c>
      <c r="T164" s="67"/>
      <c r="U164" s="67">
        <v>0</v>
      </c>
      <c r="V164" s="67">
        <v>8</v>
      </c>
      <c r="W164" s="67">
        <v>4</v>
      </c>
      <c r="X164" s="67">
        <v>1</v>
      </c>
      <c r="Y164" s="67"/>
      <c r="Z164" s="67"/>
      <c r="AA164" s="67">
        <f>IF(F164&lt;Settings!$H$3,"",ROUND((J164*Settings!$C$3+K164*Settings!$C$4+N164*Settings!$C$5+P164*Settings!$C$6+R164*Settings!$C$7+S164*Settings!$C$8+U164*Settings!$C$9+L164*Settings!$C$10+V164*Settings!$C$11*0.5)/F164*16,0))</f>
        <v>213</v>
      </c>
      <c r="AB164" s="70">
        <f>IF(F164&lt;Settings!$H$3,"",AA164*Settings!$F$4)</f>
        <v>718.875</v>
      </c>
      <c r="AC164" s="67"/>
      <c r="AD164" s="67"/>
      <c r="AE164" s="67"/>
      <c r="AF164" s="67">
        <f>IF(F164&lt;Settings!$H$3,"",RANK(AA164,$AA$139:$AA$183,0)+COUNTIF($AA$139:AA164,AA164)-1)</f>
        <v>28</v>
      </c>
      <c r="AG164" s="68"/>
    </row>
    <row r="165" spans="1:33" ht="15" thickBot="1" x14ac:dyDescent="0.4">
      <c r="A165" s="66"/>
      <c r="B165" s="2" t="s">
        <v>182</v>
      </c>
      <c r="C165" s="2" t="s">
        <v>125</v>
      </c>
      <c r="D165" s="67" t="s">
        <v>151</v>
      </c>
      <c r="E165" s="67">
        <v>21</v>
      </c>
      <c r="F165" s="67">
        <v>13</v>
      </c>
      <c r="G165" s="67">
        <v>13</v>
      </c>
      <c r="H165" s="67">
        <v>239</v>
      </c>
      <c r="I165" s="67">
        <v>414</v>
      </c>
      <c r="J165" s="67">
        <v>2865</v>
      </c>
      <c r="K165" s="67">
        <v>17</v>
      </c>
      <c r="L165" s="67">
        <v>15</v>
      </c>
      <c r="M165" s="67">
        <v>44</v>
      </c>
      <c r="N165" s="67">
        <v>138</v>
      </c>
      <c r="O165" s="67">
        <v>3.14</v>
      </c>
      <c r="P165" s="67">
        <v>1</v>
      </c>
      <c r="Q165" s="67">
        <v>0</v>
      </c>
      <c r="R165" s="67">
        <v>0</v>
      </c>
      <c r="S165" s="67">
        <v>0</v>
      </c>
      <c r="T165" s="67"/>
      <c r="U165" s="67">
        <v>0</v>
      </c>
      <c r="V165" s="67">
        <v>5</v>
      </c>
      <c r="W165" s="67">
        <v>2</v>
      </c>
      <c r="X165" s="67">
        <v>1</v>
      </c>
      <c r="Y165" s="67"/>
      <c r="Z165" s="67"/>
      <c r="AA165" s="67">
        <f>IF(F165&lt;Settings!$H$3,"",ROUND((J165*Settings!$C$3+K165*Settings!$C$4+N165*Settings!$C$5+P165*Settings!$C$6+R165*Settings!$C$7+S165*Settings!$C$8+U165*Settings!$C$9+L165*Settings!$C$10+V165*Settings!$C$11*0.5)/F165*16,0))</f>
        <v>206</v>
      </c>
      <c r="AB165" s="70">
        <f>IF(F165&lt;Settings!$H$3,"",AA165*Settings!$F$4)</f>
        <v>695.25</v>
      </c>
      <c r="AC165" s="67"/>
      <c r="AD165" s="67"/>
      <c r="AE165" s="67"/>
      <c r="AF165" s="67">
        <f>IF(F165&lt;Settings!$H$3,"",RANK(AA165,$AA$139:$AA$183,0)+COUNTIF($AA$139:AA165,AA165)-1)</f>
        <v>31</v>
      </c>
      <c r="AG165" s="68"/>
    </row>
    <row r="166" spans="1:33" ht="15" thickBot="1" x14ac:dyDescent="0.4">
      <c r="A166" s="66"/>
      <c r="B166" s="2" t="s">
        <v>192</v>
      </c>
      <c r="C166" s="2" t="s">
        <v>49</v>
      </c>
      <c r="D166" s="67" t="s">
        <v>151</v>
      </c>
      <c r="E166" s="67">
        <v>36</v>
      </c>
      <c r="F166" s="67">
        <v>8</v>
      </c>
      <c r="G166" s="67">
        <v>7</v>
      </c>
      <c r="H166" s="67">
        <v>164</v>
      </c>
      <c r="I166" s="67">
        <v>246</v>
      </c>
      <c r="J166" s="67">
        <v>2366</v>
      </c>
      <c r="K166" s="67">
        <v>17</v>
      </c>
      <c r="L166" s="67">
        <v>12</v>
      </c>
      <c r="M166" s="67">
        <v>36</v>
      </c>
      <c r="N166" s="67">
        <v>152</v>
      </c>
      <c r="O166" s="67">
        <v>4.22</v>
      </c>
      <c r="P166" s="67">
        <v>2</v>
      </c>
      <c r="Q166" s="67">
        <v>0</v>
      </c>
      <c r="R166" s="67">
        <v>0</v>
      </c>
      <c r="S166" s="67">
        <v>0</v>
      </c>
      <c r="T166" s="67"/>
      <c r="U166" s="67">
        <v>0</v>
      </c>
      <c r="V166" s="67">
        <v>4</v>
      </c>
      <c r="W166" s="67">
        <v>1</v>
      </c>
      <c r="X166" s="67">
        <v>2</v>
      </c>
      <c r="Y166" s="67"/>
      <c r="Z166" s="67">
        <v>1</v>
      </c>
      <c r="AA166" s="67">
        <f>IF(F166&lt;Settings!$H$3,"",ROUND((J166*Settings!$C$3+K166*Settings!$C$4+N166*Settings!$C$5+P166*Settings!$C$6+R166*Settings!$C$7+S166*Settings!$C$8+U166*Settings!$C$9+L166*Settings!$C$10+V166*Settings!$C$11*0.5)/F166*16,0))</f>
        <v>324</v>
      </c>
      <c r="AB166" s="70">
        <f>IF(F166&lt;Settings!$H$3,"",AA166*Settings!$F$4)</f>
        <v>1093.5</v>
      </c>
      <c r="AC166" s="67"/>
      <c r="AD166" s="67"/>
      <c r="AE166" s="67"/>
      <c r="AF166" s="67">
        <f>IF(F166&lt;Settings!$H$3,"",RANK(AA166,$AA$139:$AA$183,0)+COUNTIF($AA$139:AA166,AA166)-1)</f>
        <v>5</v>
      </c>
      <c r="AG166" s="68"/>
    </row>
    <row r="167" spans="1:33" ht="15" thickBot="1" x14ac:dyDescent="0.4">
      <c r="A167" s="66"/>
      <c r="B167" s="2" t="s">
        <v>154</v>
      </c>
      <c r="C167" s="2" t="s">
        <v>45</v>
      </c>
      <c r="D167" s="67" t="s">
        <v>151</v>
      </c>
      <c r="E167" s="67">
        <v>21</v>
      </c>
      <c r="F167" s="67">
        <v>16</v>
      </c>
      <c r="G167" s="67">
        <v>7</v>
      </c>
      <c r="H167" s="67">
        <v>99</v>
      </c>
      <c r="I167" s="67">
        <v>170</v>
      </c>
      <c r="J167" s="67">
        <v>1201</v>
      </c>
      <c r="K167" s="67">
        <v>6</v>
      </c>
      <c r="L167" s="67">
        <v>3</v>
      </c>
      <c r="M167" s="67">
        <v>147</v>
      </c>
      <c r="N167" s="67">
        <v>695</v>
      </c>
      <c r="O167" s="67">
        <v>4.7300000000000004</v>
      </c>
      <c r="P167" s="67">
        <v>5</v>
      </c>
      <c r="Q167" s="67">
        <v>2</v>
      </c>
      <c r="R167" s="67">
        <v>0</v>
      </c>
      <c r="S167" s="67">
        <v>0</v>
      </c>
      <c r="T167" s="67"/>
      <c r="U167" s="67">
        <v>0</v>
      </c>
      <c r="V167" s="67">
        <v>12</v>
      </c>
      <c r="W167" s="67">
        <v>4</v>
      </c>
      <c r="X167" s="67">
        <v>5</v>
      </c>
      <c r="Y167" s="67"/>
      <c r="Z167" s="67"/>
      <c r="AA167" s="67">
        <f>IF(F167&lt;Settings!$H$3,"",ROUND((J167*Settings!$C$3+K167*Settings!$C$4+N167*Settings!$C$5+P167*Settings!$C$6+R167*Settings!$C$7+S167*Settings!$C$8+U167*Settings!$C$9+L167*Settings!$C$10+V167*Settings!$C$11*0.5)/F167*16,0))</f>
        <v>154</v>
      </c>
      <c r="AB167" s="70">
        <f>IF(F167&lt;Settings!$H$3,"",AA167*Settings!$F$4)</f>
        <v>519.75</v>
      </c>
      <c r="AC167" s="67"/>
      <c r="AD167" s="67"/>
      <c r="AE167" s="67"/>
      <c r="AF167" s="67">
        <f>IF(F167&lt;Settings!$H$3,"",RANK(AA167,$AA$139:$AA$183,0)+COUNTIF($AA$139:AA167,AA167)-1)</f>
        <v>33</v>
      </c>
      <c r="AG167" s="68"/>
    </row>
    <row r="168" spans="1:33" ht="15" thickBot="1" x14ac:dyDescent="0.4">
      <c r="A168" s="66"/>
      <c r="B168" s="2" t="s">
        <v>183</v>
      </c>
      <c r="C168" s="2" t="s">
        <v>51</v>
      </c>
      <c r="D168" s="67" t="s">
        <v>151</v>
      </c>
      <c r="E168" s="67">
        <v>30</v>
      </c>
      <c r="F168" s="67">
        <v>11</v>
      </c>
      <c r="G168" s="67">
        <v>11</v>
      </c>
      <c r="H168" s="67">
        <v>176</v>
      </c>
      <c r="I168" s="67">
        <v>274</v>
      </c>
      <c r="J168" s="67">
        <v>1979</v>
      </c>
      <c r="K168" s="67">
        <v>17</v>
      </c>
      <c r="L168" s="67">
        <v>9</v>
      </c>
      <c r="M168" s="67">
        <v>32</v>
      </c>
      <c r="N168" s="67">
        <v>145</v>
      </c>
      <c r="O168" s="67">
        <v>4.53</v>
      </c>
      <c r="P168" s="67">
        <v>0</v>
      </c>
      <c r="Q168" s="67">
        <v>1</v>
      </c>
      <c r="R168" s="67">
        <v>1</v>
      </c>
      <c r="S168" s="67">
        <v>3</v>
      </c>
      <c r="T168" s="67">
        <v>3</v>
      </c>
      <c r="U168" s="67">
        <v>1</v>
      </c>
      <c r="V168" s="67">
        <v>5</v>
      </c>
      <c r="W168" s="67">
        <v>4</v>
      </c>
      <c r="X168" s="67">
        <v>1</v>
      </c>
      <c r="Y168" s="67"/>
      <c r="Z168" s="67"/>
      <c r="AA168" s="67">
        <f>IF(F168&lt;Settings!$H$3,"",ROUND((J168*Settings!$C$3+K168*Settings!$C$4+N168*Settings!$C$5+P168*Settings!$C$6+R168*Settings!$C$7+S168*Settings!$C$8+U168*Settings!$C$9+L168*Settings!$C$10+V168*Settings!$C$11*0.5)/F168*16,0))</f>
        <v>212</v>
      </c>
      <c r="AB168" s="70">
        <f>IF(F168&lt;Settings!$H$3,"",AA168*Settings!$F$4)</f>
        <v>715.5</v>
      </c>
      <c r="AC168" s="67"/>
      <c r="AD168" s="67"/>
      <c r="AE168" s="67"/>
      <c r="AF168" s="67">
        <f>IF(F168&lt;Settings!$H$3,"",RANK(AA168,$AA$139:$AA$183,0)+COUNTIF($AA$139:AA168,AA168)-1)</f>
        <v>29</v>
      </c>
      <c r="AG168" s="68"/>
    </row>
    <row r="169" spans="1:33" ht="15" thickBot="1" x14ac:dyDescent="0.4">
      <c r="A169" s="66"/>
      <c r="B169" s="2" t="s">
        <v>178</v>
      </c>
      <c r="C169" s="2" t="s">
        <v>6</v>
      </c>
      <c r="D169" s="67" t="s">
        <v>151</v>
      </c>
      <c r="E169" s="67">
        <v>34</v>
      </c>
      <c r="F169" s="67">
        <v>10</v>
      </c>
      <c r="G169" s="67">
        <v>10</v>
      </c>
      <c r="H169" s="67">
        <v>205</v>
      </c>
      <c r="I169" s="67">
        <v>328</v>
      </c>
      <c r="J169" s="67">
        <v>2180</v>
      </c>
      <c r="K169" s="67">
        <v>10</v>
      </c>
      <c r="L169" s="67">
        <v>5</v>
      </c>
      <c r="M169" s="67">
        <v>41</v>
      </c>
      <c r="N169" s="67">
        <v>168</v>
      </c>
      <c r="O169" s="67">
        <v>4.0999999999999996</v>
      </c>
      <c r="P169" s="67">
        <v>1</v>
      </c>
      <c r="Q169" s="67">
        <v>0</v>
      </c>
      <c r="R169" s="67">
        <v>0</v>
      </c>
      <c r="S169" s="67">
        <v>0</v>
      </c>
      <c r="T169" s="67"/>
      <c r="U169" s="67">
        <v>0</v>
      </c>
      <c r="V169" s="67">
        <v>6</v>
      </c>
      <c r="W169" s="67">
        <v>1</v>
      </c>
      <c r="X169" s="67">
        <v>1</v>
      </c>
      <c r="Y169" s="67"/>
      <c r="Z169" s="67"/>
      <c r="AA169" s="67">
        <f>IF(F169&lt;Settings!$H$3,"",ROUND((J169*Settings!$C$3+K169*Settings!$C$4+N169*Settings!$C$5+P169*Settings!$C$6+R169*Settings!$C$7+S169*Settings!$C$8+U169*Settings!$C$9+L169*Settings!$C$10+V169*Settings!$C$11*0.5)/F169*16,0))</f>
        <v>214</v>
      </c>
      <c r="AB169" s="70">
        <f>IF(F169&lt;Settings!$H$3,"",AA169*Settings!$F$4)</f>
        <v>722.25</v>
      </c>
      <c r="AC169" s="67"/>
      <c r="AD169" s="67"/>
      <c r="AE169" s="67"/>
      <c r="AF169" s="67">
        <f>IF(F169&lt;Settings!$H$3,"",RANK(AA169,$AA$139:$AA$183,0)+COUNTIF($AA$139:AA169,AA169)-1)</f>
        <v>27</v>
      </c>
      <c r="AG169" s="68"/>
    </row>
    <row r="170" spans="1:33" ht="15" thickBot="1" x14ac:dyDescent="0.4">
      <c r="A170" s="66"/>
      <c r="B170" s="2" t="s">
        <v>209</v>
      </c>
      <c r="C170" s="2" t="s">
        <v>45</v>
      </c>
      <c r="D170" s="67" t="s">
        <v>151</v>
      </c>
      <c r="E170" s="67">
        <v>33</v>
      </c>
      <c r="F170" s="67">
        <v>9</v>
      </c>
      <c r="G170" s="67">
        <v>9</v>
      </c>
      <c r="H170" s="67">
        <v>232</v>
      </c>
      <c r="I170" s="67">
        <v>379</v>
      </c>
      <c r="J170" s="67">
        <v>2465</v>
      </c>
      <c r="K170" s="67">
        <v>12</v>
      </c>
      <c r="L170" s="67">
        <v>6</v>
      </c>
      <c r="M170" s="67">
        <v>19</v>
      </c>
      <c r="N170" s="67">
        <v>45</v>
      </c>
      <c r="O170" s="67">
        <v>2.37</v>
      </c>
      <c r="P170" s="67">
        <v>0</v>
      </c>
      <c r="Q170" s="67">
        <v>0</v>
      </c>
      <c r="R170" s="67">
        <v>0</v>
      </c>
      <c r="S170" s="67">
        <v>0</v>
      </c>
      <c r="T170" s="67"/>
      <c r="U170" s="67">
        <v>0</v>
      </c>
      <c r="V170" s="67">
        <v>3</v>
      </c>
      <c r="W170" s="67">
        <v>1</v>
      </c>
      <c r="X170" s="67">
        <v>0</v>
      </c>
      <c r="Y170" s="67"/>
      <c r="Z170" s="67"/>
      <c r="AA170" s="67">
        <f>IF(F170&lt;Settings!$H$3,"",ROUND((J170*Settings!$C$3+K170*Settings!$C$4+N170*Settings!$C$5+P170*Settings!$C$6+R170*Settings!$C$7+S170*Settings!$C$8+U170*Settings!$C$9+L170*Settings!$C$10+V170*Settings!$C$11*0.5)/F170*16,0))</f>
        <v>242</v>
      </c>
      <c r="AB170" s="70">
        <f>IF(F170&lt;Settings!$H$3,"",AA170*Settings!$F$4)</f>
        <v>816.75</v>
      </c>
      <c r="AC170" s="67"/>
      <c r="AD170" s="67"/>
      <c r="AE170" s="67"/>
      <c r="AF170" s="67">
        <f>IF(F170&lt;Settings!$H$3,"",RANK(AA170,$AA$139:$AA$183,0)+COUNTIF($AA$139:AA170,AA170)-1)</f>
        <v>22</v>
      </c>
      <c r="AG170" s="68"/>
    </row>
    <row r="171" spans="1:33" ht="15" thickBot="1" x14ac:dyDescent="0.4">
      <c r="A171" s="66"/>
      <c r="B171" s="2" t="s">
        <v>253</v>
      </c>
      <c r="C171" s="2" t="s">
        <v>103</v>
      </c>
      <c r="D171" s="67" t="s">
        <v>151</v>
      </c>
      <c r="E171" s="67">
        <v>23</v>
      </c>
      <c r="F171" s="67">
        <v>8</v>
      </c>
      <c r="G171" s="67">
        <v>8</v>
      </c>
      <c r="H171" s="67">
        <v>176</v>
      </c>
      <c r="I171" s="67">
        <v>274</v>
      </c>
      <c r="J171" s="67">
        <v>2277</v>
      </c>
      <c r="K171" s="67">
        <v>13</v>
      </c>
      <c r="L171" s="67">
        <v>10</v>
      </c>
      <c r="M171" s="67">
        <v>18</v>
      </c>
      <c r="N171" s="67">
        <v>-16</v>
      </c>
      <c r="O171" s="67">
        <v>-0.89</v>
      </c>
      <c r="P171" s="67">
        <v>0</v>
      </c>
      <c r="Q171" s="67">
        <v>0</v>
      </c>
      <c r="R171" s="67">
        <v>0</v>
      </c>
      <c r="S171" s="67">
        <v>0</v>
      </c>
      <c r="T171" s="67"/>
      <c r="U171" s="67">
        <v>0</v>
      </c>
      <c r="V171" s="67">
        <v>2</v>
      </c>
      <c r="W171" s="67">
        <v>0</v>
      </c>
      <c r="X171" s="67">
        <v>0</v>
      </c>
      <c r="Y171" s="67"/>
      <c r="Z171" s="67">
        <v>1</v>
      </c>
      <c r="AA171" s="67">
        <f>IF(F171&lt;Settings!$H$3,"",ROUND((J171*Settings!$C$3+K171*Settings!$C$4+N171*Settings!$C$5+P171*Settings!$C$6+R171*Settings!$C$7+S171*Settings!$C$8+U171*Settings!$C$9+L171*Settings!$C$10+V171*Settings!$C$11*0.5)/F171*16,0))</f>
        <v>239</v>
      </c>
      <c r="AB171" s="70">
        <f>IF(F171&lt;Settings!$H$3,"",AA171*Settings!$F$4)</f>
        <v>806.625</v>
      </c>
      <c r="AC171" s="67"/>
      <c r="AD171" s="67"/>
      <c r="AE171" s="67"/>
      <c r="AF171" s="67">
        <f>IF(F171&lt;Settings!$H$3,"",RANK(AA171,$AA$139:$AA$183,0)+COUNTIF($AA$139:AA171,AA171)-1)</f>
        <v>23</v>
      </c>
      <c r="AG171" s="68"/>
    </row>
    <row r="172" spans="1:33" ht="15" thickBot="1" x14ac:dyDescent="0.4">
      <c r="A172" s="66"/>
      <c r="B172" s="2" t="s">
        <v>158</v>
      </c>
      <c r="C172" s="2" t="s">
        <v>56</v>
      </c>
      <c r="D172" s="67" t="s">
        <v>151</v>
      </c>
      <c r="E172" s="67">
        <v>21</v>
      </c>
      <c r="F172" s="67">
        <v>14</v>
      </c>
      <c r="G172" s="67">
        <v>13</v>
      </c>
      <c r="H172" s="67">
        <v>217</v>
      </c>
      <c r="I172" s="67">
        <v>393</v>
      </c>
      <c r="J172" s="67">
        <v>2278</v>
      </c>
      <c r="K172" s="67">
        <v>11</v>
      </c>
      <c r="L172" s="67">
        <v>14</v>
      </c>
      <c r="M172" s="67">
        <v>23</v>
      </c>
      <c r="N172" s="67">
        <v>138</v>
      </c>
      <c r="O172" s="67">
        <v>6</v>
      </c>
      <c r="P172" s="67">
        <v>0</v>
      </c>
      <c r="Q172" s="67">
        <v>0</v>
      </c>
      <c r="R172" s="67">
        <v>0</v>
      </c>
      <c r="S172" s="67">
        <v>0</v>
      </c>
      <c r="T172" s="67"/>
      <c r="U172" s="67">
        <v>0</v>
      </c>
      <c r="V172" s="67">
        <v>10</v>
      </c>
      <c r="W172" s="67">
        <v>5</v>
      </c>
      <c r="X172" s="67">
        <v>0</v>
      </c>
      <c r="Y172" s="67"/>
      <c r="Z172" s="67">
        <v>1</v>
      </c>
      <c r="AA172" s="67">
        <f>IF(F172&lt;Settings!$H$3,"",ROUND((J172*Settings!$C$3+K172*Settings!$C$4+N172*Settings!$C$5+P172*Settings!$C$6+R172*Settings!$C$7+S172*Settings!$C$8+U172*Settings!$C$9+L172*Settings!$C$10+V172*Settings!$C$11*0.5)/F172*16,0))</f>
        <v>127</v>
      </c>
      <c r="AB172" s="70">
        <f>IF(F172&lt;Settings!$H$3,"",AA172*Settings!$F$4)</f>
        <v>428.625</v>
      </c>
      <c r="AC172" s="67"/>
      <c r="AD172" s="67"/>
      <c r="AE172" s="67"/>
      <c r="AF172" s="67">
        <f>IF(F172&lt;Settings!$H$3,"",RANK(AA172,$AA$139:$AA$183,0)+COUNTIF($AA$139:AA172,AA172)-1)</f>
        <v>35</v>
      </c>
      <c r="AG172" s="68"/>
    </row>
    <row r="173" spans="1:33" ht="15" thickBot="1" x14ac:dyDescent="0.4">
      <c r="A173" s="66"/>
      <c r="B173" s="2" t="s">
        <v>193</v>
      </c>
      <c r="C173" s="2" t="s">
        <v>12</v>
      </c>
      <c r="D173" s="67" t="s">
        <v>151</v>
      </c>
      <c r="E173" s="67">
        <v>25</v>
      </c>
      <c r="F173" s="67">
        <v>9</v>
      </c>
      <c r="G173" s="67">
        <v>5</v>
      </c>
      <c r="H173" s="67">
        <v>105</v>
      </c>
      <c r="I173" s="67">
        <v>176</v>
      </c>
      <c r="J173" s="67">
        <v>1003</v>
      </c>
      <c r="K173" s="67">
        <v>6</v>
      </c>
      <c r="L173" s="67">
        <v>2</v>
      </c>
      <c r="M173" s="67">
        <v>25</v>
      </c>
      <c r="N173" s="67">
        <v>130</v>
      </c>
      <c r="O173" s="67">
        <v>5.2</v>
      </c>
      <c r="P173" s="67">
        <v>2</v>
      </c>
      <c r="Q173" s="67">
        <v>0</v>
      </c>
      <c r="R173" s="67">
        <v>0</v>
      </c>
      <c r="S173" s="67">
        <v>0</v>
      </c>
      <c r="T173" s="67"/>
      <c r="U173" s="67">
        <v>0</v>
      </c>
      <c r="V173" s="67">
        <v>4</v>
      </c>
      <c r="W173" s="67">
        <v>1</v>
      </c>
      <c r="X173" s="67">
        <v>2</v>
      </c>
      <c r="Y173" s="67"/>
      <c r="Z173" s="67">
        <v>1</v>
      </c>
      <c r="AA173" s="67">
        <f>IF(F173&lt;Settings!$H$3,"",ROUND((J173*Settings!$C$3+K173*Settings!$C$4+N173*Settings!$C$5+P173*Settings!$C$6+R173*Settings!$C$7+S173*Settings!$C$8+U173*Settings!$C$9+L173*Settings!$C$10+V173*Settings!$C$11*0.5)/F173*16,0))</f>
        <v>144</v>
      </c>
      <c r="AB173" s="70">
        <f>IF(F173&lt;Settings!$H$3,"",AA173*Settings!$F$4)</f>
        <v>486</v>
      </c>
      <c r="AC173" s="67"/>
      <c r="AD173" s="67"/>
      <c r="AE173" s="67"/>
      <c r="AF173" s="67">
        <f>IF(F173&lt;Settings!$H$3,"",RANK(AA173,$AA$139:$AA$183,0)+COUNTIF($AA$139:AA173,AA173)-1)</f>
        <v>34</v>
      </c>
      <c r="AG173" s="68"/>
    </row>
    <row r="174" spans="1:33" ht="15" thickBot="1" x14ac:dyDescent="0.4">
      <c r="A174" s="66"/>
      <c r="B174" s="2" t="s">
        <v>184</v>
      </c>
      <c r="C174" s="2" t="s">
        <v>103</v>
      </c>
      <c r="D174" s="67" t="s">
        <v>151</v>
      </c>
      <c r="E174" s="67">
        <v>25</v>
      </c>
      <c r="F174" s="67">
        <v>6</v>
      </c>
      <c r="G174" s="67">
        <v>5</v>
      </c>
      <c r="H174" s="67">
        <v>102</v>
      </c>
      <c r="I174" s="67">
        <v>169</v>
      </c>
      <c r="J174" s="67">
        <v>1252</v>
      </c>
      <c r="K174" s="67">
        <v>8</v>
      </c>
      <c r="L174" s="67">
        <v>7</v>
      </c>
      <c r="M174" s="67">
        <v>19</v>
      </c>
      <c r="N174" s="67">
        <v>69</v>
      </c>
      <c r="O174" s="67">
        <v>3.63</v>
      </c>
      <c r="P174" s="67">
        <v>1</v>
      </c>
      <c r="Q174" s="67">
        <v>0</v>
      </c>
      <c r="R174" s="67">
        <v>0</v>
      </c>
      <c r="S174" s="67">
        <v>0</v>
      </c>
      <c r="T174" s="67"/>
      <c r="U174" s="67">
        <v>0</v>
      </c>
      <c r="V174" s="67">
        <v>5</v>
      </c>
      <c r="W174" s="67">
        <v>3</v>
      </c>
      <c r="X174" s="67">
        <v>1</v>
      </c>
      <c r="Y174" s="67"/>
      <c r="Z174" s="67"/>
      <c r="AA174" s="67" t="str">
        <f>IF(F174&lt;Settings!$H$3,"",ROUND((J174*Settings!$C$3+K174*Settings!$C$4+N174*Settings!$C$5+P174*Settings!$C$6+R174*Settings!$C$7+S174*Settings!$C$8+U174*Settings!$C$9+L174*Settings!$C$10+V174*Settings!$C$11*0.5)/F174*16,0))</f>
        <v/>
      </c>
      <c r="AB174" s="70" t="str">
        <f>IF(F174&lt;Settings!$H$3,"",AA174*Settings!$F$4)</f>
        <v/>
      </c>
      <c r="AC174" s="67"/>
      <c r="AD174" s="67"/>
      <c r="AE174" s="67"/>
      <c r="AF174" s="67" t="str">
        <f>IF(F174&lt;Settings!$H$3,"",RANK(AA174,$AA$139:$AA$183,0)+COUNTIF($AA$139:AA174,AA174)-1)</f>
        <v/>
      </c>
      <c r="AG174" s="68"/>
    </row>
    <row r="175" spans="1:33" ht="15" thickBot="1" x14ac:dyDescent="0.4">
      <c r="A175" s="66"/>
      <c r="B175" s="2" t="s">
        <v>194</v>
      </c>
      <c r="C175" s="2" t="s">
        <v>20</v>
      </c>
      <c r="D175" s="67" t="s">
        <v>151</v>
      </c>
      <c r="E175" s="67">
        <v>29</v>
      </c>
      <c r="F175" s="67">
        <v>5</v>
      </c>
      <c r="G175" s="67">
        <v>5</v>
      </c>
      <c r="H175" s="67">
        <v>141</v>
      </c>
      <c r="I175" s="67">
        <v>195</v>
      </c>
      <c r="J175" s="67">
        <v>1413</v>
      </c>
      <c r="K175" s="67">
        <v>7</v>
      </c>
      <c r="L175" s="67">
        <v>4</v>
      </c>
      <c r="M175" s="67">
        <v>9</v>
      </c>
      <c r="N175" s="67">
        <v>17</v>
      </c>
      <c r="O175" s="67">
        <v>1.89</v>
      </c>
      <c r="P175" s="67">
        <v>0</v>
      </c>
      <c r="Q175" s="67">
        <v>1</v>
      </c>
      <c r="R175" s="67">
        <v>1</v>
      </c>
      <c r="S175" s="67">
        <v>10</v>
      </c>
      <c r="T175" s="67">
        <v>10</v>
      </c>
      <c r="U175" s="67">
        <v>0</v>
      </c>
      <c r="V175" s="67">
        <v>4</v>
      </c>
      <c r="W175" s="67">
        <v>2</v>
      </c>
      <c r="X175" s="67">
        <v>0</v>
      </c>
      <c r="Y175" s="67"/>
      <c r="Z175" s="67"/>
      <c r="AA175" s="67" t="str">
        <f>IF(F175&lt;Settings!$H$3,"",ROUND((J175*Settings!$C$3+K175*Settings!$C$4+N175*Settings!$C$5+P175*Settings!$C$6+R175*Settings!$C$7+S175*Settings!$C$8+U175*Settings!$C$9+L175*Settings!$C$10+V175*Settings!$C$11*0.5)/F175*16,0))</f>
        <v/>
      </c>
      <c r="AB175" s="70" t="str">
        <f>IF(F175&lt;Settings!$H$3,"",AA175*Settings!$F$4)</f>
        <v/>
      </c>
      <c r="AC175" s="67"/>
      <c r="AD175" s="67"/>
      <c r="AE175" s="67"/>
      <c r="AF175" s="67" t="str">
        <f>IF(F175&lt;Settings!$H$3,"",RANK(AA175,$AA$139:$AA$183,0)+COUNTIF($AA$139:AA175,AA175)-1)</f>
        <v/>
      </c>
      <c r="AG175" s="68"/>
    </row>
    <row r="176" spans="1:33" ht="15" thickBot="1" x14ac:dyDescent="0.4">
      <c r="A176" s="66"/>
      <c r="B176" s="2" t="s">
        <v>332</v>
      </c>
      <c r="C176" s="2" t="s">
        <v>51</v>
      </c>
      <c r="D176" s="67" t="s">
        <v>151</v>
      </c>
      <c r="E176" s="67">
        <v>28</v>
      </c>
      <c r="F176" s="67">
        <v>7</v>
      </c>
      <c r="G176" s="67">
        <v>5</v>
      </c>
      <c r="H176" s="67">
        <v>113</v>
      </c>
      <c r="I176" s="67">
        <v>178</v>
      </c>
      <c r="J176" s="67">
        <v>1247</v>
      </c>
      <c r="K176" s="67">
        <v>6</v>
      </c>
      <c r="L176" s="67">
        <v>4</v>
      </c>
      <c r="M176" s="67">
        <v>8</v>
      </c>
      <c r="N176" s="67">
        <v>21</v>
      </c>
      <c r="O176" s="67">
        <v>2.63</v>
      </c>
      <c r="P176" s="67">
        <v>0</v>
      </c>
      <c r="Q176" s="67">
        <v>0</v>
      </c>
      <c r="R176" s="67">
        <v>0</v>
      </c>
      <c r="S176" s="67">
        <v>0</v>
      </c>
      <c r="T176" s="67"/>
      <c r="U176" s="67">
        <v>0</v>
      </c>
      <c r="V176" s="67">
        <v>1</v>
      </c>
      <c r="W176" s="67">
        <v>1</v>
      </c>
      <c r="X176" s="67">
        <v>0</v>
      </c>
      <c r="Y176" s="67"/>
      <c r="Z176" s="67">
        <v>1</v>
      </c>
      <c r="AA176" s="67" t="str">
        <f>IF(F176&lt;Settings!$H$3,"",ROUND((J176*Settings!$C$3+K176*Settings!$C$4+N176*Settings!$C$5+P176*Settings!$C$6+R176*Settings!$C$7+S176*Settings!$C$8+U176*Settings!$C$9+L176*Settings!$C$10+V176*Settings!$C$11*0.5)/F176*16,0))</f>
        <v/>
      </c>
      <c r="AB176" s="70" t="str">
        <f>IF(F176&lt;Settings!$H$3,"",AA176*Settings!$F$4)</f>
        <v/>
      </c>
      <c r="AC176" s="67"/>
      <c r="AD176" s="67"/>
      <c r="AE176" s="67"/>
      <c r="AF176" s="67" t="str">
        <f>IF(F176&lt;Settings!$H$3,"",RANK(AA176,$AA$139:$AA$183,0)+COUNTIF($AA$139:AA176,AA176)-1)</f>
        <v/>
      </c>
      <c r="AG176" s="68"/>
    </row>
    <row r="177" spans="1:33" ht="15" thickBot="1" x14ac:dyDescent="0.4">
      <c r="A177" s="66"/>
      <c r="B177" s="2" t="s">
        <v>254</v>
      </c>
      <c r="C177" s="2" t="s">
        <v>6</v>
      </c>
      <c r="D177" s="67" t="s">
        <v>151</v>
      </c>
      <c r="E177" s="67">
        <v>32</v>
      </c>
      <c r="F177" s="67">
        <v>4</v>
      </c>
      <c r="G177" s="67">
        <v>3</v>
      </c>
      <c r="H177" s="67">
        <v>52</v>
      </c>
      <c r="I177" s="67">
        <v>91</v>
      </c>
      <c r="J177" s="67">
        <v>590</v>
      </c>
      <c r="K177" s="67">
        <v>3</v>
      </c>
      <c r="L177" s="67">
        <v>4</v>
      </c>
      <c r="M177" s="67">
        <v>23</v>
      </c>
      <c r="N177" s="67">
        <v>120</v>
      </c>
      <c r="O177" s="67">
        <v>5.22</v>
      </c>
      <c r="P177" s="67">
        <v>1</v>
      </c>
      <c r="Q177" s="67">
        <v>0</v>
      </c>
      <c r="R177" s="67">
        <v>0</v>
      </c>
      <c r="S177" s="67">
        <v>0</v>
      </c>
      <c r="T177" s="67"/>
      <c r="U177" s="67">
        <v>0</v>
      </c>
      <c r="V177" s="67">
        <v>2</v>
      </c>
      <c r="W177" s="67">
        <v>0</v>
      </c>
      <c r="X177" s="67">
        <v>1</v>
      </c>
      <c r="Y177" s="67"/>
      <c r="Z177" s="67">
        <v>2</v>
      </c>
      <c r="AA177" s="67" t="str">
        <f>IF(F177&lt;Settings!$H$3,"",ROUND((J177*Settings!$C$3+K177*Settings!$C$4+N177*Settings!$C$5+P177*Settings!$C$6+R177*Settings!$C$7+S177*Settings!$C$8+U177*Settings!$C$9+L177*Settings!$C$10+V177*Settings!$C$11*0.5)/F177*16,0))</f>
        <v/>
      </c>
      <c r="AB177" s="70" t="str">
        <f>IF(F177&lt;Settings!$H$3,"",AA177*Settings!$F$4)</f>
        <v/>
      </c>
      <c r="AC177" s="67"/>
      <c r="AD177" s="67"/>
      <c r="AE177" s="67"/>
      <c r="AF177" s="67" t="str">
        <f>IF(F177&lt;Settings!$H$3,"",RANK(AA177,$AA$139:$AA$183,0)+COUNTIF($AA$139:AA177,AA177)-1)</f>
        <v/>
      </c>
      <c r="AG177" s="68"/>
    </row>
    <row r="178" spans="1:33" ht="15" thickBot="1" x14ac:dyDescent="0.4">
      <c r="A178" s="66"/>
      <c r="B178" s="2" t="s">
        <v>195</v>
      </c>
      <c r="C178" s="2" t="s">
        <v>103</v>
      </c>
      <c r="D178" s="67" t="s">
        <v>151</v>
      </c>
      <c r="E178" s="67">
        <v>27</v>
      </c>
      <c r="F178" s="67">
        <v>3</v>
      </c>
      <c r="G178" s="67">
        <v>3</v>
      </c>
      <c r="H178" s="67">
        <v>53</v>
      </c>
      <c r="I178" s="67">
        <v>89</v>
      </c>
      <c r="J178" s="67">
        <v>718</v>
      </c>
      <c r="K178" s="67">
        <v>5</v>
      </c>
      <c r="L178" s="67">
        <v>3</v>
      </c>
      <c r="M178" s="67">
        <v>8</v>
      </c>
      <c r="N178" s="67">
        <v>33</v>
      </c>
      <c r="O178" s="67">
        <v>4.13</v>
      </c>
      <c r="P178" s="67">
        <v>0</v>
      </c>
      <c r="Q178" s="67">
        <v>0</v>
      </c>
      <c r="R178" s="67">
        <v>0</v>
      </c>
      <c r="S178" s="67">
        <v>0</v>
      </c>
      <c r="T178" s="67"/>
      <c r="U178" s="67">
        <v>0</v>
      </c>
      <c r="V178" s="67">
        <v>4</v>
      </c>
      <c r="W178" s="67">
        <v>0</v>
      </c>
      <c r="X178" s="67">
        <v>0</v>
      </c>
      <c r="Y178" s="67"/>
      <c r="Z178" s="67">
        <v>1</v>
      </c>
      <c r="AA178" s="67" t="str">
        <f>IF(F178&lt;Settings!$H$3,"",ROUND((J178*Settings!$C$3+K178*Settings!$C$4+N178*Settings!$C$5+P178*Settings!$C$6+R178*Settings!$C$7+S178*Settings!$C$8+U178*Settings!$C$9+L178*Settings!$C$10+V178*Settings!$C$11*0.5)/F178*16,0))</f>
        <v/>
      </c>
      <c r="AB178" s="70" t="str">
        <f>IF(F178&lt;Settings!$H$3,"",AA178*Settings!$F$4)</f>
        <v/>
      </c>
      <c r="AC178" s="67"/>
      <c r="AD178" s="67"/>
      <c r="AE178" s="67"/>
      <c r="AF178" s="67" t="str">
        <f>IF(F178&lt;Settings!$H$3,"",RANK(AA178,$AA$139:$AA$183,0)+COUNTIF($AA$139:AA178,AA178)-1)</f>
        <v/>
      </c>
      <c r="AG178" s="68"/>
    </row>
    <row r="179" spans="1:33" ht="15" thickBot="1" x14ac:dyDescent="0.4">
      <c r="A179" s="66"/>
      <c r="B179" s="2" t="s">
        <v>210</v>
      </c>
      <c r="C179" s="2" t="s">
        <v>4</v>
      </c>
      <c r="D179" s="67" t="s">
        <v>151</v>
      </c>
      <c r="E179" s="67">
        <v>29</v>
      </c>
      <c r="F179" s="67">
        <v>4</v>
      </c>
      <c r="G179" s="67">
        <v>3</v>
      </c>
      <c r="H179" s="67">
        <v>42</v>
      </c>
      <c r="I179" s="67">
        <v>85</v>
      </c>
      <c r="J179" s="67">
        <v>473</v>
      </c>
      <c r="K179" s="67">
        <v>2</v>
      </c>
      <c r="L179" s="67">
        <v>2</v>
      </c>
      <c r="M179" s="67">
        <v>16</v>
      </c>
      <c r="N179" s="67">
        <v>125</v>
      </c>
      <c r="O179" s="67">
        <v>7.81</v>
      </c>
      <c r="P179" s="67">
        <v>1</v>
      </c>
      <c r="Q179" s="67">
        <v>0</v>
      </c>
      <c r="R179" s="67">
        <v>0</v>
      </c>
      <c r="S179" s="67">
        <v>0</v>
      </c>
      <c r="T179" s="67"/>
      <c r="U179" s="67">
        <v>0</v>
      </c>
      <c r="V179" s="67">
        <v>3</v>
      </c>
      <c r="W179" s="67">
        <v>0</v>
      </c>
      <c r="X179" s="67">
        <v>1</v>
      </c>
      <c r="Y179" s="67"/>
      <c r="Z179" s="67"/>
      <c r="AA179" s="67" t="str">
        <f>IF(F179&lt;Settings!$H$3,"",ROUND((J179*Settings!$C$3+K179*Settings!$C$4+N179*Settings!$C$5+P179*Settings!$C$6+R179*Settings!$C$7+S179*Settings!$C$8+U179*Settings!$C$9+L179*Settings!$C$10+V179*Settings!$C$11*0.5)/F179*16,0))</f>
        <v/>
      </c>
      <c r="AB179" s="70" t="str">
        <f>IF(F179&lt;Settings!$H$3,"",AA179*Settings!$F$4)</f>
        <v/>
      </c>
      <c r="AC179" s="67"/>
      <c r="AD179" s="67"/>
      <c r="AE179" s="67"/>
      <c r="AF179" s="67" t="str">
        <f>IF(F179&lt;Settings!$H$3,"",RANK(AA179,$AA$139:$AA$183,0)+COUNTIF($AA$139:AA179,AA179)-1)</f>
        <v/>
      </c>
      <c r="AG179" s="68"/>
    </row>
    <row r="180" spans="1:33" ht="15" thickBot="1" x14ac:dyDescent="0.4">
      <c r="A180" s="66"/>
      <c r="B180" s="2" t="s">
        <v>185</v>
      </c>
      <c r="C180" s="2" t="s">
        <v>30</v>
      </c>
      <c r="D180" s="67" t="s">
        <v>151</v>
      </c>
      <c r="E180" s="67">
        <v>25</v>
      </c>
      <c r="F180" s="67">
        <v>5</v>
      </c>
      <c r="G180" s="67">
        <v>4</v>
      </c>
      <c r="H180" s="67">
        <v>85</v>
      </c>
      <c r="I180" s="67">
        <v>131</v>
      </c>
      <c r="J180" s="67">
        <v>709</v>
      </c>
      <c r="K180" s="67">
        <v>2</v>
      </c>
      <c r="L180" s="67">
        <v>2</v>
      </c>
      <c r="M180" s="67">
        <v>19</v>
      </c>
      <c r="N180" s="67">
        <v>123</v>
      </c>
      <c r="O180" s="67">
        <v>6.47</v>
      </c>
      <c r="P180" s="67">
        <v>0</v>
      </c>
      <c r="Q180" s="67">
        <v>0</v>
      </c>
      <c r="R180" s="67">
        <v>0</v>
      </c>
      <c r="S180" s="67">
        <v>0</v>
      </c>
      <c r="T180" s="67"/>
      <c r="U180" s="67">
        <v>0</v>
      </c>
      <c r="V180" s="67">
        <v>5</v>
      </c>
      <c r="W180" s="67">
        <v>3</v>
      </c>
      <c r="X180" s="67">
        <v>0</v>
      </c>
      <c r="Y180" s="67"/>
      <c r="Z180" s="67"/>
      <c r="AA180" s="67" t="str">
        <f>IF(F180&lt;Settings!$H$3,"",ROUND((J180*Settings!$C$3+K180*Settings!$C$4+N180*Settings!$C$5+P180*Settings!$C$6+R180*Settings!$C$7+S180*Settings!$C$8+U180*Settings!$C$9+L180*Settings!$C$10+V180*Settings!$C$11*0.5)/F180*16,0))</f>
        <v/>
      </c>
      <c r="AB180" s="70" t="str">
        <f>IF(F180&lt;Settings!$H$3,"",AA180*Settings!$F$4)</f>
        <v/>
      </c>
      <c r="AC180" s="67"/>
      <c r="AD180" s="67"/>
      <c r="AE180" s="67"/>
      <c r="AF180" s="67" t="str">
        <f>IF(F180&lt;Settings!$H$3,"",RANK(AA180,$AA$139:$AA$183,0)+COUNTIF($AA$139:AA180,AA180)-1)</f>
        <v/>
      </c>
      <c r="AG180" s="68"/>
    </row>
    <row r="181" spans="1:33" ht="15" thickBot="1" x14ac:dyDescent="0.4">
      <c r="A181" s="66"/>
      <c r="B181" s="2" t="s">
        <v>646</v>
      </c>
      <c r="C181" s="2" t="s">
        <v>10</v>
      </c>
      <c r="D181" s="67" t="s">
        <v>151</v>
      </c>
      <c r="E181" s="67">
        <v>29</v>
      </c>
      <c r="F181" s="67">
        <v>8</v>
      </c>
      <c r="G181" s="67">
        <v>3</v>
      </c>
      <c r="H181" s="67">
        <v>61</v>
      </c>
      <c r="I181" s="67">
        <v>101</v>
      </c>
      <c r="J181" s="67">
        <v>626</v>
      </c>
      <c r="K181" s="67">
        <v>4</v>
      </c>
      <c r="L181" s="67">
        <v>4</v>
      </c>
      <c r="M181" s="67">
        <v>6</v>
      </c>
      <c r="N181" s="67">
        <v>0</v>
      </c>
      <c r="O181" s="67">
        <v>0</v>
      </c>
      <c r="P181" s="67">
        <v>0</v>
      </c>
      <c r="Q181" s="67">
        <v>0</v>
      </c>
      <c r="R181" s="67">
        <v>0</v>
      </c>
      <c r="S181" s="67">
        <v>0</v>
      </c>
      <c r="T181" s="67"/>
      <c r="U181" s="67">
        <v>0</v>
      </c>
      <c r="V181" s="67">
        <v>0</v>
      </c>
      <c r="W181" s="67">
        <v>0</v>
      </c>
      <c r="X181" s="67">
        <v>0</v>
      </c>
      <c r="Y181" s="67"/>
      <c r="Z181" s="67"/>
      <c r="AA181" s="67">
        <f>IF(F181&lt;Settings!$H$3,"",ROUND((J181*Settings!$C$3+K181*Settings!$C$4+N181*Settings!$C$5+P181*Settings!$C$6+R181*Settings!$C$7+S181*Settings!$C$8+U181*Settings!$C$9+L181*Settings!$C$10+V181*Settings!$C$11*0.5)/F181*16,0))</f>
        <v>66</v>
      </c>
      <c r="AB181" s="70">
        <f>IF(F181&lt;Settings!$H$3,"",AA181*Settings!$F$4)</f>
        <v>222.75</v>
      </c>
      <c r="AC181" s="67"/>
      <c r="AD181" s="67"/>
      <c r="AE181" s="67"/>
      <c r="AF181" s="67">
        <f>IF(F181&lt;Settings!$H$3,"",RANK(AA181,$AA$139:$AA$183,0)+COUNTIF($AA$139:AA181,AA181)-1)</f>
        <v>36</v>
      </c>
      <c r="AG181" s="68"/>
    </row>
    <row r="182" spans="1:33" ht="15" thickBot="1" x14ac:dyDescent="0.4">
      <c r="A182" s="66"/>
      <c r="B182" s="2" t="s">
        <v>333</v>
      </c>
      <c r="C182" s="2" t="s">
        <v>16</v>
      </c>
      <c r="D182" s="67" t="s">
        <v>151</v>
      </c>
      <c r="E182" s="67">
        <v>28</v>
      </c>
      <c r="F182" s="67">
        <v>16</v>
      </c>
      <c r="G182" s="67">
        <v>4</v>
      </c>
      <c r="H182" s="67">
        <v>3</v>
      </c>
      <c r="I182" s="67">
        <v>7</v>
      </c>
      <c r="J182" s="67">
        <v>64</v>
      </c>
      <c r="K182" s="67">
        <v>0</v>
      </c>
      <c r="L182" s="67">
        <v>1</v>
      </c>
      <c r="M182" s="67">
        <v>37</v>
      </c>
      <c r="N182" s="67">
        <v>196</v>
      </c>
      <c r="O182" s="67">
        <v>5.3</v>
      </c>
      <c r="P182" s="67">
        <v>2</v>
      </c>
      <c r="Q182" s="67">
        <v>7</v>
      </c>
      <c r="R182" s="67">
        <v>3</v>
      </c>
      <c r="S182" s="67">
        <v>4</v>
      </c>
      <c r="T182" s="67">
        <v>1.33</v>
      </c>
      <c r="U182" s="67">
        <v>0</v>
      </c>
      <c r="V182" s="67">
        <v>1</v>
      </c>
      <c r="W182" s="67">
        <v>1</v>
      </c>
      <c r="X182" s="67">
        <v>2</v>
      </c>
      <c r="Y182" s="67"/>
      <c r="Z182" s="67"/>
      <c r="AA182" s="67">
        <f>IF(F182&lt;Settings!$H$3,"",ROUND((J182*Settings!$C$3+K182*Settings!$C$4+N182*Settings!$C$5+P182*Settings!$C$6+R182*Settings!$C$7+S182*Settings!$C$8+U182*Settings!$C$9+L182*Settings!$C$10+V182*Settings!$C$11*0.5)/F182*16,0))</f>
        <v>35</v>
      </c>
      <c r="AB182" s="70">
        <f>IF(F182&lt;Settings!$H$3,"",AA182*Settings!$F$4)</f>
        <v>118.125</v>
      </c>
      <c r="AC182" s="67"/>
      <c r="AD182" s="67"/>
      <c r="AE182" s="67"/>
      <c r="AF182" s="67">
        <f>IF(F182&lt;Settings!$H$3,"",RANK(AA182,$AA$139:$AA$183,0)+COUNTIF($AA$139:AA182,AA182)-1)</f>
        <v>37</v>
      </c>
      <c r="AG182" s="68"/>
    </row>
    <row r="183" spans="1:33" ht="15" thickBot="1" x14ac:dyDescent="0.4">
      <c r="A183" s="7"/>
      <c r="B183" s="3" t="s">
        <v>196</v>
      </c>
      <c r="C183" s="3" t="s">
        <v>34</v>
      </c>
      <c r="D183" s="8" t="s">
        <v>151</v>
      </c>
      <c r="E183" s="8">
        <v>32</v>
      </c>
      <c r="F183" s="8">
        <v>5</v>
      </c>
      <c r="G183" s="8">
        <v>2</v>
      </c>
      <c r="H183" s="8">
        <v>53</v>
      </c>
      <c r="I183" s="8">
        <v>76</v>
      </c>
      <c r="J183" s="8">
        <v>515</v>
      </c>
      <c r="K183" s="8">
        <v>3</v>
      </c>
      <c r="L183" s="8">
        <v>2</v>
      </c>
      <c r="M183" s="8">
        <v>13</v>
      </c>
      <c r="N183" s="8">
        <v>3</v>
      </c>
      <c r="O183" s="8">
        <v>0.23</v>
      </c>
      <c r="P183" s="8">
        <v>0</v>
      </c>
      <c r="Q183" s="8">
        <v>1</v>
      </c>
      <c r="R183" s="8">
        <v>1</v>
      </c>
      <c r="S183" s="8">
        <v>8</v>
      </c>
      <c r="T183" s="8">
        <v>8</v>
      </c>
      <c r="U183" s="8">
        <v>0</v>
      </c>
      <c r="V183" s="8">
        <v>4</v>
      </c>
      <c r="W183" s="8">
        <v>0</v>
      </c>
      <c r="X183" s="8">
        <v>0</v>
      </c>
      <c r="Y183" s="8"/>
      <c r="Z183" s="8"/>
      <c r="AA183" s="67" t="str">
        <f>IF(F183&lt;Settings!$H$3,"",ROUND((J183*Settings!$C$3+K183*Settings!$C$4+N183*Settings!$C$5+P183*Settings!$C$6+R183*Settings!$C$7+S183*Settings!$C$8+U183*Settings!$C$9+L183*Settings!$C$10+V183*Settings!$C$11*0.5)/F183*16,0))</f>
        <v/>
      </c>
      <c r="AB183" s="70" t="str">
        <f>IF(F183&lt;Settings!$H$3,"",AA183*Settings!$F$4)</f>
        <v/>
      </c>
      <c r="AC183" s="8"/>
      <c r="AD183" s="8"/>
      <c r="AE183" s="8"/>
      <c r="AF183" s="67" t="str">
        <f>IF(F183&lt;Settings!$H$3,"",RANK(AA183,$AA$139:$AA$183,0)+COUNTIF($AA$139:AA183,AA183)-1)</f>
        <v/>
      </c>
      <c r="AG183" s="65"/>
    </row>
    <row r="184" spans="1:33" ht="15" thickBot="1" x14ac:dyDescent="0.4">
      <c r="A184" s="120">
        <v>2019</v>
      </c>
      <c r="B184" s="121"/>
      <c r="C184" s="122"/>
    </row>
    <row r="185" spans="1:33" ht="15" thickBot="1" x14ac:dyDescent="0.4">
      <c r="A185" s="81"/>
      <c r="B185" s="76" t="s">
        <v>867</v>
      </c>
      <c r="C185" s="76" t="s">
        <v>45</v>
      </c>
      <c r="D185" s="82" t="s">
        <v>151</v>
      </c>
      <c r="E185" s="82">
        <v>22</v>
      </c>
      <c r="F185" s="82">
        <v>15</v>
      </c>
      <c r="G185" s="82">
        <v>15</v>
      </c>
      <c r="H185" s="82">
        <v>265</v>
      </c>
      <c r="I185" s="82">
        <v>401</v>
      </c>
      <c r="J185" s="82">
        <v>3127</v>
      </c>
      <c r="K185" s="82">
        <v>36</v>
      </c>
      <c r="L185" s="82">
        <v>6</v>
      </c>
      <c r="M185" s="82">
        <v>176</v>
      </c>
      <c r="N185" s="82">
        <v>1206</v>
      </c>
      <c r="O185" s="82">
        <v>6.85</v>
      </c>
      <c r="P185" s="82">
        <v>7</v>
      </c>
      <c r="Q185" s="82">
        <v>0</v>
      </c>
      <c r="R185" s="82">
        <v>0</v>
      </c>
      <c r="S185" s="82">
        <v>0</v>
      </c>
      <c r="T185" s="82"/>
      <c r="U185" s="82">
        <v>0</v>
      </c>
      <c r="V185" s="82">
        <v>9</v>
      </c>
      <c r="W185" s="82">
        <v>2</v>
      </c>
      <c r="X185" s="82">
        <v>7</v>
      </c>
      <c r="Y185" s="82"/>
      <c r="Z185" s="82">
        <v>1</v>
      </c>
      <c r="AA185" s="67">
        <f>IF(F185&lt;Settings!$H$3,"",ROUND((J185*Settings!$C$3+K185*Settings!$C$4+N185*Settings!$C$5+P185*Settings!$C$6+R185*Settings!$C$7+S185*Settings!$C$8+U185*Settings!$C$9+L185*Settings!$C$10+V185*Settings!$C$11*0.5)/F185*16,0))</f>
        <v>438</v>
      </c>
      <c r="AB185" s="70">
        <f>IF(F185&lt;Settings!$H$3,"",AA185*Settings!$F$3)</f>
        <v>2217.375</v>
      </c>
      <c r="AC185" s="82"/>
      <c r="AD185" s="82"/>
      <c r="AE185" s="82"/>
      <c r="AF185" s="67">
        <f>IF(F185&lt;Settings!$H$3,"",RANK(AA185,$AA$185:$AA$249,0)+COUNTIF($AA$185:AA185,AA185)-1)</f>
        <v>1</v>
      </c>
      <c r="AG185" s="108"/>
    </row>
    <row r="186" spans="1:33" ht="15" thickBot="1" x14ac:dyDescent="0.4">
      <c r="A186" s="66"/>
      <c r="B186" s="2" t="s">
        <v>675</v>
      </c>
      <c r="C186" s="2" t="s">
        <v>24</v>
      </c>
      <c r="D186" s="67" t="s">
        <v>151</v>
      </c>
      <c r="E186" s="67">
        <v>26</v>
      </c>
      <c r="F186" s="67">
        <v>16</v>
      </c>
      <c r="G186" s="67">
        <v>16</v>
      </c>
      <c r="H186" s="67">
        <v>388</v>
      </c>
      <c r="I186" s="67">
        <v>596</v>
      </c>
      <c r="J186" s="67">
        <v>4902</v>
      </c>
      <c r="K186" s="67">
        <v>30</v>
      </c>
      <c r="L186" s="67">
        <v>11</v>
      </c>
      <c r="M186" s="67">
        <v>52</v>
      </c>
      <c r="N186" s="67">
        <v>277</v>
      </c>
      <c r="O186" s="67">
        <v>5.33</v>
      </c>
      <c r="P186" s="67">
        <v>3</v>
      </c>
      <c r="Q186" s="67">
        <v>0</v>
      </c>
      <c r="R186" s="67">
        <v>0</v>
      </c>
      <c r="S186" s="67">
        <v>0</v>
      </c>
      <c r="T186" s="67"/>
      <c r="U186" s="67">
        <v>0</v>
      </c>
      <c r="V186" s="67">
        <v>6</v>
      </c>
      <c r="W186" s="67">
        <v>2</v>
      </c>
      <c r="X186" s="67">
        <v>3</v>
      </c>
      <c r="Y186" s="67"/>
      <c r="Z186" s="67">
        <v>2</v>
      </c>
      <c r="AA186" s="67">
        <f>IF(F186&lt;Settings!$H$3,"",ROUND((J186*Settings!$C$3+K186*Settings!$C$4+N186*Settings!$C$5+P186*Settings!$C$6+R186*Settings!$C$7+S186*Settings!$C$8+U186*Settings!$C$9+L186*Settings!$C$10+V186*Settings!$C$11*0.5)/F186*16,0))</f>
        <v>334</v>
      </c>
      <c r="AB186" s="70">
        <f>IF(F186&lt;Settings!$H$3,"",AA186*Settings!$F$3)</f>
        <v>1690.875</v>
      </c>
      <c r="AC186" s="67"/>
      <c r="AD186" s="67"/>
      <c r="AE186" s="67"/>
      <c r="AF186" s="67">
        <f>IF(F186&lt;Settings!$H$3,"",RANK(AA186,$AA$185:$AA$249,0)+COUNTIF($AA$185:AA186,AA186)-1)</f>
        <v>4</v>
      </c>
      <c r="AG186" s="68"/>
    </row>
    <row r="187" spans="1:33" ht="15" thickBot="1" x14ac:dyDescent="0.4">
      <c r="A187" s="66"/>
      <c r="B187" s="2" t="s">
        <v>157</v>
      </c>
      <c r="C187" s="2" t="s">
        <v>32</v>
      </c>
      <c r="D187" s="67" t="s">
        <v>151</v>
      </c>
      <c r="E187" s="67">
        <v>31</v>
      </c>
      <c r="F187" s="67">
        <v>16</v>
      </c>
      <c r="G187" s="67">
        <v>16</v>
      </c>
      <c r="H187" s="67">
        <v>341</v>
      </c>
      <c r="I187" s="67">
        <v>516</v>
      </c>
      <c r="J187" s="67">
        <v>4110</v>
      </c>
      <c r="K187" s="67">
        <v>31</v>
      </c>
      <c r="L187" s="67">
        <v>5</v>
      </c>
      <c r="M187" s="67">
        <v>75</v>
      </c>
      <c r="N187" s="67">
        <v>342</v>
      </c>
      <c r="O187" s="67">
        <v>4.5599999999999996</v>
      </c>
      <c r="P187" s="67">
        <v>3</v>
      </c>
      <c r="Q187" s="67">
        <v>0</v>
      </c>
      <c r="R187" s="67">
        <v>0</v>
      </c>
      <c r="S187" s="67">
        <v>0</v>
      </c>
      <c r="T187" s="67"/>
      <c r="U187" s="67">
        <v>0</v>
      </c>
      <c r="V187" s="67">
        <v>8</v>
      </c>
      <c r="W187" s="67">
        <v>2</v>
      </c>
      <c r="X187" s="67">
        <v>3</v>
      </c>
      <c r="Y187" s="67"/>
      <c r="Z187" s="67">
        <v>2</v>
      </c>
      <c r="AA187" s="67">
        <f>IF(F187&lt;Settings!$H$3,"",ROUND((J187*Settings!$C$3+K187*Settings!$C$4+N187*Settings!$C$5+P187*Settings!$C$6+R187*Settings!$C$7+S187*Settings!$C$8+U187*Settings!$C$9+L187*Settings!$C$10+V187*Settings!$C$11*0.5)/F187*16,0))</f>
        <v>323</v>
      </c>
      <c r="AB187" s="70">
        <f>IF(F187&lt;Settings!$H$3,"",AA187*Settings!$F$3)</f>
        <v>1635.1875</v>
      </c>
      <c r="AC187" s="67"/>
      <c r="AD187" s="67"/>
      <c r="AE187" s="67"/>
      <c r="AF187" s="67">
        <f>IF(F187&lt;Settings!$H$3,"",RANK(AA187,$AA$185:$AA$249,0)+COUNTIF($AA$185:AA187,AA187)-1)</f>
        <v>7</v>
      </c>
      <c r="AG187" s="68"/>
    </row>
    <row r="188" spans="1:33" ht="15" thickBot="1" x14ac:dyDescent="0.4">
      <c r="A188" s="66"/>
      <c r="B188" s="2" t="s">
        <v>160</v>
      </c>
      <c r="C188" s="2" t="s">
        <v>97</v>
      </c>
      <c r="D188" s="67" t="s">
        <v>151</v>
      </c>
      <c r="E188" s="67">
        <v>24</v>
      </c>
      <c r="F188" s="67">
        <v>15</v>
      </c>
      <c r="G188" s="67">
        <v>15</v>
      </c>
      <c r="H188" s="67">
        <v>333</v>
      </c>
      <c r="I188" s="67">
        <v>495</v>
      </c>
      <c r="J188" s="67">
        <v>3852</v>
      </c>
      <c r="K188" s="67">
        <v>26</v>
      </c>
      <c r="L188" s="67">
        <v>12</v>
      </c>
      <c r="M188" s="67">
        <v>82</v>
      </c>
      <c r="N188" s="67">
        <v>413</v>
      </c>
      <c r="O188" s="67">
        <v>5.04</v>
      </c>
      <c r="P188" s="67">
        <v>7</v>
      </c>
      <c r="Q188" s="67">
        <v>1</v>
      </c>
      <c r="R188" s="67">
        <v>1</v>
      </c>
      <c r="S188" s="67">
        <v>6</v>
      </c>
      <c r="T188" s="67">
        <v>6</v>
      </c>
      <c r="U188" s="67">
        <v>1</v>
      </c>
      <c r="V188" s="67">
        <v>10</v>
      </c>
      <c r="W188" s="67">
        <v>3</v>
      </c>
      <c r="X188" s="67">
        <v>8</v>
      </c>
      <c r="Y188" s="67"/>
      <c r="Z188" s="67">
        <v>1</v>
      </c>
      <c r="AA188" s="67">
        <f>IF(F188&lt;Settings!$H$3,"",ROUND((J188*Settings!$C$3+K188*Settings!$C$4+N188*Settings!$C$5+P188*Settings!$C$6+R188*Settings!$C$7+S188*Settings!$C$8+U188*Settings!$C$9+L188*Settings!$C$10+V188*Settings!$C$11*0.5)/F188*16,0))</f>
        <v>336</v>
      </c>
      <c r="AB188" s="70">
        <f>IF(F188&lt;Settings!$H$3,"",AA188*Settings!$F$3)</f>
        <v>1701</v>
      </c>
      <c r="AC188" s="67"/>
      <c r="AD188" s="67"/>
      <c r="AE188" s="67"/>
      <c r="AF188" s="67">
        <f>IF(F188&lt;Settings!$H$3,"",RANK(AA188,$AA$185:$AA$249,0)+COUNTIF($AA$185:AA188,AA188)-1)</f>
        <v>2</v>
      </c>
      <c r="AG188" s="68"/>
    </row>
    <row r="189" spans="1:33" ht="15" thickBot="1" x14ac:dyDescent="0.4">
      <c r="A189" s="66"/>
      <c r="B189" s="2" t="s">
        <v>171</v>
      </c>
      <c r="C189" s="2" t="s">
        <v>49</v>
      </c>
      <c r="D189" s="67" t="s">
        <v>151</v>
      </c>
      <c r="E189" s="67">
        <v>25</v>
      </c>
      <c r="F189" s="67">
        <v>16</v>
      </c>
      <c r="G189" s="67">
        <v>16</v>
      </c>
      <c r="H189" s="67">
        <v>380</v>
      </c>
      <c r="I189" s="67">
        <v>626</v>
      </c>
      <c r="J189" s="67">
        <v>5109</v>
      </c>
      <c r="K189" s="67">
        <v>33</v>
      </c>
      <c r="L189" s="67">
        <v>30</v>
      </c>
      <c r="M189" s="67">
        <v>59</v>
      </c>
      <c r="N189" s="67">
        <v>250</v>
      </c>
      <c r="O189" s="67">
        <v>4.24</v>
      </c>
      <c r="P189" s="67">
        <v>1</v>
      </c>
      <c r="Q189" s="67">
        <v>0</v>
      </c>
      <c r="R189" s="67">
        <v>0</v>
      </c>
      <c r="S189" s="67">
        <v>0</v>
      </c>
      <c r="T189" s="67"/>
      <c r="U189" s="67">
        <v>0</v>
      </c>
      <c r="V189" s="67">
        <v>12</v>
      </c>
      <c r="W189" s="67">
        <v>5</v>
      </c>
      <c r="X189" s="67">
        <v>1</v>
      </c>
      <c r="Y189" s="67">
        <v>2</v>
      </c>
      <c r="Z189" s="67">
        <v>3</v>
      </c>
      <c r="AA189" s="67">
        <f>IF(F189&lt;Settings!$H$3,"",ROUND((J189*Settings!$C$3+K189*Settings!$C$4+N189*Settings!$C$5+P189*Settings!$C$6+R189*Settings!$C$7+S189*Settings!$C$8+U189*Settings!$C$9+L189*Settings!$C$10+V189*Settings!$C$11*0.5)/F189*16,0))</f>
        <v>295</v>
      </c>
      <c r="AB189" s="70">
        <f>IF(F189&lt;Settings!$H$3,"",AA189*Settings!$F$3)</f>
        <v>1493.4375</v>
      </c>
      <c r="AC189" s="67"/>
      <c r="AD189" s="67"/>
      <c r="AE189" s="67"/>
      <c r="AF189" s="67">
        <f>IF(F189&lt;Settings!$H$3,"",RANK(AA189,$AA$185:$AA$249,0)+COUNTIF($AA$185:AA189,AA189)-1)</f>
        <v>9</v>
      </c>
      <c r="AG189" s="68"/>
    </row>
    <row r="190" spans="1:33" ht="15" thickBot="1" x14ac:dyDescent="0.4">
      <c r="A190" s="66"/>
      <c r="B190" s="2" t="s">
        <v>164</v>
      </c>
      <c r="C190" s="2" t="s">
        <v>38</v>
      </c>
      <c r="D190" s="67" t="s">
        <v>151</v>
      </c>
      <c r="E190" s="67">
        <v>23</v>
      </c>
      <c r="F190" s="67">
        <v>16</v>
      </c>
      <c r="G190" s="67">
        <v>16</v>
      </c>
      <c r="H190" s="67">
        <v>271</v>
      </c>
      <c r="I190" s="67">
        <v>461</v>
      </c>
      <c r="J190" s="67">
        <v>3089</v>
      </c>
      <c r="K190" s="67">
        <v>20</v>
      </c>
      <c r="L190" s="67">
        <v>9</v>
      </c>
      <c r="M190" s="67">
        <v>109</v>
      </c>
      <c r="N190" s="67">
        <v>510</v>
      </c>
      <c r="O190" s="67">
        <v>4.68</v>
      </c>
      <c r="P190" s="67">
        <v>9</v>
      </c>
      <c r="Q190" s="67">
        <v>0</v>
      </c>
      <c r="R190" s="67">
        <v>0</v>
      </c>
      <c r="S190" s="67">
        <v>0</v>
      </c>
      <c r="T190" s="67"/>
      <c r="U190" s="67">
        <v>0</v>
      </c>
      <c r="V190" s="67">
        <v>14</v>
      </c>
      <c r="W190" s="67">
        <v>4</v>
      </c>
      <c r="X190" s="67">
        <v>9</v>
      </c>
      <c r="Y190" s="67">
        <v>1</v>
      </c>
      <c r="Z190" s="67">
        <v>2</v>
      </c>
      <c r="AA190" s="67">
        <f>IF(F190&lt;Settings!$H$3,"",ROUND((J190*Settings!$C$3+K190*Settings!$C$4+N190*Settings!$C$5+P190*Settings!$C$6+R190*Settings!$C$7+S190*Settings!$C$8+U190*Settings!$C$9+L190*Settings!$C$10+V190*Settings!$C$11*0.5)/F190*16,0))</f>
        <v>277</v>
      </c>
      <c r="AB190" s="70">
        <f>IF(F190&lt;Settings!$H$3,"",AA190*Settings!$F$3)</f>
        <v>1402.3125</v>
      </c>
      <c r="AC190" s="67"/>
      <c r="AD190" s="67"/>
      <c r="AE190" s="67"/>
      <c r="AF190" s="67">
        <f>IF(F190&lt;Settings!$H$3,"",RANK(AA190,$AA$185:$AA$249,0)+COUNTIF($AA$185:AA190,AA190)-1)</f>
        <v>12</v>
      </c>
      <c r="AG190" s="68"/>
    </row>
    <row r="191" spans="1:33" ht="15" thickBot="1" x14ac:dyDescent="0.4">
      <c r="A191" s="66"/>
      <c r="B191" s="2" t="s">
        <v>868</v>
      </c>
      <c r="C191" s="2" t="s">
        <v>14</v>
      </c>
      <c r="D191" s="67" t="s">
        <v>151</v>
      </c>
      <c r="E191" s="67">
        <v>24</v>
      </c>
      <c r="F191" s="67">
        <v>14</v>
      </c>
      <c r="G191" s="67">
        <v>14</v>
      </c>
      <c r="H191" s="67">
        <v>319</v>
      </c>
      <c r="I191" s="67">
        <v>484</v>
      </c>
      <c r="J191" s="67">
        <v>4031</v>
      </c>
      <c r="K191" s="67">
        <v>26</v>
      </c>
      <c r="L191" s="67">
        <v>5</v>
      </c>
      <c r="M191" s="67">
        <v>43</v>
      </c>
      <c r="N191" s="67">
        <v>218</v>
      </c>
      <c r="O191" s="67">
        <v>5.07</v>
      </c>
      <c r="P191" s="67">
        <v>2</v>
      </c>
      <c r="Q191" s="67">
        <v>0</v>
      </c>
      <c r="R191" s="67">
        <v>0</v>
      </c>
      <c r="S191" s="67">
        <v>0</v>
      </c>
      <c r="T191" s="67"/>
      <c r="U191" s="67">
        <v>0</v>
      </c>
      <c r="V191" s="67">
        <v>3</v>
      </c>
      <c r="W191" s="67">
        <v>2</v>
      </c>
      <c r="X191" s="67">
        <v>2</v>
      </c>
      <c r="Y191" s="67"/>
      <c r="Z191" s="67">
        <v>1</v>
      </c>
      <c r="AA191" s="67">
        <f>IF(F191&lt;Settings!$H$3,"",ROUND((J191*Settings!$C$3+K191*Settings!$C$4+N191*Settings!$C$5+P191*Settings!$C$6+R191*Settings!$C$7+S191*Settings!$C$8+U191*Settings!$C$9+L191*Settings!$C$10+V191*Settings!$C$11*0.5)/F191*16,0))</f>
        <v>327</v>
      </c>
      <c r="AB191" s="70">
        <f>IF(F191&lt;Settings!$H$3,"",AA191*Settings!$F$3)</f>
        <v>1655.4375</v>
      </c>
      <c r="AC191" s="67"/>
      <c r="AD191" s="67"/>
      <c r="AE191" s="67"/>
      <c r="AF191" s="67">
        <f>IF(F191&lt;Settings!$H$3,"",RANK(AA191,$AA$185:$AA$249,0)+COUNTIF($AA$185:AA191,AA191)-1)</f>
        <v>5</v>
      </c>
      <c r="AG191" s="68"/>
    </row>
    <row r="192" spans="1:33" ht="15" thickBot="1" x14ac:dyDescent="0.4">
      <c r="A192" s="66"/>
      <c r="B192" s="2" t="s">
        <v>869</v>
      </c>
      <c r="C192" s="2" t="s">
        <v>56</v>
      </c>
      <c r="D192" s="67" t="s">
        <v>151</v>
      </c>
      <c r="E192" s="67">
        <v>22</v>
      </c>
      <c r="F192" s="67">
        <v>16</v>
      </c>
      <c r="G192" s="67">
        <v>16</v>
      </c>
      <c r="H192" s="67">
        <v>349</v>
      </c>
      <c r="I192" s="67">
        <v>542</v>
      </c>
      <c r="J192" s="67">
        <v>3722</v>
      </c>
      <c r="K192" s="67">
        <v>20</v>
      </c>
      <c r="L192" s="67">
        <v>12</v>
      </c>
      <c r="M192" s="67">
        <v>93</v>
      </c>
      <c r="N192" s="67">
        <v>544</v>
      </c>
      <c r="O192" s="67">
        <v>5.85</v>
      </c>
      <c r="P192" s="67">
        <v>4</v>
      </c>
      <c r="Q192" s="67">
        <v>0</v>
      </c>
      <c r="R192" s="67">
        <v>0</v>
      </c>
      <c r="S192" s="67">
        <v>0</v>
      </c>
      <c r="T192" s="67"/>
      <c r="U192" s="67">
        <v>0</v>
      </c>
      <c r="V192" s="67">
        <v>5</v>
      </c>
      <c r="W192" s="67">
        <v>2</v>
      </c>
      <c r="X192" s="67">
        <v>4</v>
      </c>
      <c r="Y192" s="67"/>
      <c r="Z192" s="67">
        <v>3</v>
      </c>
      <c r="AA192" s="67">
        <f>IF(F192&lt;Settings!$H$3,"",ROUND((J192*Settings!$C$3+K192*Settings!$C$4+N192*Settings!$C$5+P192*Settings!$C$6+R192*Settings!$C$7+S192*Settings!$C$8+U192*Settings!$C$9+L192*Settings!$C$10+V192*Settings!$C$11*0.5)/F192*16,0))</f>
        <v>278</v>
      </c>
      <c r="AB192" s="70">
        <f>IF(F192&lt;Settings!$H$3,"",AA192*Settings!$F$3)</f>
        <v>1407.375</v>
      </c>
      <c r="AC192" s="67"/>
      <c r="AD192" s="67"/>
      <c r="AE192" s="67"/>
      <c r="AF192" s="67">
        <f>IF(F192&lt;Settings!$H$3,"",RANK(AA192,$AA$185:$AA$249,0)+COUNTIF($AA$185:AA192,AA192)-1)</f>
        <v>11</v>
      </c>
      <c r="AG192" s="68"/>
    </row>
    <row r="193" spans="1:33" ht="15" thickBot="1" x14ac:dyDescent="0.4">
      <c r="A193" s="66"/>
      <c r="B193" s="2" t="s">
        <v>174</v>
      </c>
      <c r="C193" s="2" t="s">
        <v>18</v>
      </c>
      <c r="D193" s="67" t="s">
        <v>151</v>
      </c>
      <c r="E193" s="67">
        <v>36</v>
      </c>
      <c r="F193" s="67">
        <v>16</v>
      </c>
      <c r="G193" s="67">
        <v>16</v>
      </c>
      <c r="H193" s="67">
        <v>353</v>
      </c>
      <c r="I193" s="67">
        <v>569</v>
      </c>
      <c r="J193" s="67">
        <v>4002</v>
      </c>
      <c r="K193" s="67">
        <v>26</v>
      </c>
      <c r="L193" s="67">
        <v>4</v>
      </c>
      <c r="M193" s="67">
        <v>46</v>
      </c>
      <c r="N193" s="67">
        <v>183</v>
      </c>
      <c r="O193" s="67">
        <v>3.98</v>
      </c>
      <c r="P193" s="67">
        <v>1</v>
      </c>
      <c r="Q193" s="67">
        <v>0</v>
      </c>
      <c r="R193" s="67">
        <v>0</v>
      </c>
      <c r="S193" s="67">
        <v>0</v>
      </c>
      <c r="T193" s="67"/>
      <c r="U193" s="67">
        <v>0</v>
      </c>
      <c r="V193" s="67">
        <v>4</v>
      </c>
      <c r="W193" s="67">
        <v>4</v>
      </c>
      <c r="X193" s="67">
        <v>1</v>
      </c>
      <c r="Y193" s="67">
        <v>1</v>
      </c>
      <c r="Z193" s="67">
        <v>2</v>
      </c>
      <c r="AA193" s="67">
        <f>IF(F193&lt;Settings!$H$3,"",ROUND((J193*Settings!$C$3+K193*Settings!$C$4+N193*Settings!$C$5+P193*Settings!$C$6+R193*Settings!$C$7+S193*Settings!$C$8+U193*Settings!$C$9+L193*Settings!$C$10+V193*Settings!$C$11*0.5)/F193*16,0))</f>
        <v>276</v>
      </c>
      <c r="AB193" s="70">
        <f>IF(F193&lt;Settings!$H$3,"",AA193*Settings!$F$3)</f>
        <v>1397.25</v>
      </c>
      <c r="AC193" s="67"/>
      <c r="AD193" s="67"/>
      <c r="AE193" s="67"/>
      <c r="AF193" s="67">
        <f>IF(F193&lt;Settings!$H$3,"",RANK(AA193,$AA$185:$AA$249,0)+COUNTIF($AA$185:AA193,AA193)-1)</f>
        <v>13</v>
      </c>
      <c r="AG193" s="68"/>
    </row>
    <row r="194" spans="1:33" ht="15" thickBot="1" x14ac:dyDescent="0.4">
      <c r="A194" s="66"/>
      <c r="B194" s="2" t="s">
        <v>162</v>
      </c>
      <c r="C194" s="2" t="s">
        <v>20</v>
      </c>
      <c r="D194" s="67" t="s">
        <v>151</v>
      </c>
      <c r="E194" s="67">
        <v>27</v>
      </c>
      <c r="F194" s="67">
        <v>16</v>
      </c>
      <c r="G194" s="67">
        <v>16</v>
      </c>
      <c r="H194" s="67">
        <v>388</v>
      </c>
      <c r="I194" s="67">
        <v>607</v>
      </c>
      <c r="J194" s="67">
        <v>4039</v>
      </c>
      <c r="K194" s="67">
        <v>27</v>
      </c>
      <c r="L194" s="67">
        <v>7</v>
      </c>
      <c r="M194" s="67">
        <v>62</v>
      </c>
      <c r="N194" s="67">
        <v>243</v>
      </c>
      <c r="O194" s="67">
        <v>3.92</v>
      </c>
      <c r="P194" s="67">
        <v>1</v>
      </c>
      <c r="Q194" s="67">
        <v>0</v>
      </c>
      <c r="R194" s="67">
        <v>0</v>
      </c>
      <c r="S194" s="67">
        <v>0</v>
      </c>
      <c r="T194" s="67"/>
      <c r="U194" s="67">
        <v>0</v>
      </c>
      <c r="V194" s="67">
        <v>16</v>
      </c>
      <c r="W194" s="67">
        <v>7</v>
      </c>
      <c r="X194" s="67">
        <v>1</v>
      </c>
      <c r="Y194" s="67"/>
      <c r="Z194" s="67">
        <v>3</v>
      </c>
      <c r="AA194" s="67">
        <f>IF(F194&lt;Settings!$H$3,"",ROUND((J194*Settings!$C$3+K194*Settings!$C$4+N194*Settings!$C$5+P194*Settings!$C$6+R194*Settings!$C$7+S194*Settings!$C$8+U194*Settings!$C$9+L194*Settings!$C$10+V194*Settings!$C$11*0.5)/F194*16,0))</f>
        <v>270</v>
      </c>
      <c r="AB194" s="70">
        <f>IF(F194&lt;Settings!$H$3,"",AA194*Settings!$F$3)</f>
        <v>1366.875</v>
      </c>
      <c r="AC194" s="67"/>
      <c r="AD194" s="67"/>
      <c r="AE194" s="67"/>
      <c r="AF194" s="67">
        <f>IF(F194&lt;Settings!$H$3,"",RANK(AA194,$AA$185:$AA$249,0)+COUNTIF($AA$185:AA194,AA194)-1)</f>
        <v>14</v>
      </c>
      <c r="AG194" s="68"/>
    </row>
    <row r="195" spans="1:33" ht="15" thickBot="1" x14ac:dyDescent="0.4">
      <c r="A195" s="66"/>
      <c r="B195" s="2" t="s">
        <v>156</v>
      </c>
      <c r="C195" s="2" t="s">
        <v>36</v>
      </c>
      <c r="D195" s="67" t="s">
        <v>151</v>
      </c>
      <c r="E195" s="67">
        <v>34</v>
      </c>
      <c r="F195" s="67">
        <v>15</v>
      </c>
      <c r="G195" s="67">
        <v>15</v>
      </c>
      <c r="H195" s="67">
        <v>408</v>
      </c>
      <c r="I195" s="67">
        <v>616</v>
      </c>
      <c r="J195" s="67">
        <v>4466</v>
      </c>
      <c r="K195" s="67">
        <v>26</v>
      </c>
      <c r="L195" s="67">
        <v>14</v>
      </c>
      <c r="M195" s="67">
        <v>34</v>
      </c>
      <c r="N195" s="67">
        <v>147</v>
      </c>
      <c r="O195" s="67">
        <v>4.32</v>
      </c>
      <c r="P195" s="67">
        <v>1</v>
      </c>
      <c r="Q195" s="67">
        <v>0</v>
      </c>
      <c r="R195" s="67">
        <v>0</v>
      </c>
      <c r="S195" s="67">
        <v>0</v>
      </c>
      <c r="T195" s="67"/>
      <c r="U195" s="67">
        <v>0</v>
      </c>
      <c r="V195" s="67">
        <v>9</v>
      </c>
      <c r="W195" s="67">
        <v>5</v>
      </c>
      <c r="X195" s="67">
        <v>1</v>
      </c>
      <c r="Y195" s="67"/>
      <c r="Z195" s="67">
        <v>5</v>
      </c>
      <c r="AA195" s="67">
        <f>IF(F195&lt;Settings!$H$3,"",ROUND((J195*Settings!$C$3+K195*Settings!$C$4+N195*Settings!$C$5+P195*Settings!$C$6+R195*Settings!$C$7+S195*Settings!$C$8+U195*Settings!$C$9+L195*Settings!$C$10+V195*Settings!$C$11*0.5)/F195*16,0))</f>
        <v>284</v>
      </c>
      <c r="AB195" s="70">
        <f>IF(F195&lt;Settings!$H$3,"",AA195*Settings!$F$3)</f>
        <v>1437.75</v>
      </c>
      <c r="AC195" s="67"/>
      <c r="AD195" s="67"/>
      <c r="AE195" s="67"/>
      <c r="AF195" s="67">
        <f>IF(F195&lt;Settings!$H$3,"",RANK(AA195,$AA$185:$AA$249,0)+COUNTIF($AA$185:AA195,AA195)-1)</f>
        <v>10</v>
      </c>
      <c r="AG195" s="68"/>
    </row>
    <row r="196" spans="1:33" ht="15" thickBot="1" x14ac:dyDescent="0.4">
      <c r="A196" s="66"/>
      <c r="B196" s="2" t="s">
        <v>870</v>
      </c>
      <c r="C196" s="2" t="s">
        <v>1</v>
      </c>
      <c r="D196" s="67" t="s">
        <v>151</v>
      </c>
      <c r="E196" s="67">
        <v>42</v>
      </c>
      <c r="F196" s="67">
        <v>16</v>
      </c>
      <c r="G196" s="67">
        <v>16</v>
      </c>
      <c r="H196" s="67">
        <v>373</v>
      </c>
      <c r="I196" s="67">
        <v>613</v>
      </c>
      <c r="J196" s="67">
        <v>4057</v>
      </c>
      <c r="K196" s="67">
        <v>24</v>
      </c>
      <c r="L196" s="67">
        <v>8</v>
      </c>
      <c r="M196" s="67">
        <v>26</v>
      </c>
      <c r="N196" s="67">
        <v>34</v>
      </c>
      <c r="O196" s="67">
        <v>1.31</v>
      </c>
      <c r="P196" s="67">
        <v>3</v>
      </c>
      <c r="Q196" s="67">
        <v>0</v>
      </c>
      <c r="R196" s="67">
        <v>0</v>
      </c>
      <c r="S196" s="67">
        <v>0</v>
      </c>
      <c r="T196" s="67"/>
      <c r="U196" s="67">
        <v>0</v>
      </c>
      <c r="V196" s="67">
        <v>4</v>
      </c>
      <c r="W196" s="67">
        <v>1</v>
      </c>
      <c r="X196" s="67">
        <v>3</v>
      </c>
      <c r="Y196" s="67"/>
      <c r="Z196" s="67">
        <v>2</v>
      </c>
      <c r="AA196" s="67">
        <f>IF(F196&lt;Settings!$H$3,"",ROUND((J196*Settings!$C$3+K196*Settings!$C$4+N196*Settings!$C$5+P196*Settings!$C$6+R196*Settings!$C$7+S196*Settings!$C$8+U196*Settings!$C$9+L196*Settings!$C$10+V196*Settings!$C$11*0.5)/F196*16,0))</f>
        <v>260</v>
      </c>
      <c r="AB196" s="70">
        <f>IF(F196&lt;Settings!$H$3,"",AA196*Settings!$F$3)</f>
        <v>1316.25</v>
      </c>
      <c r="AC196" s="67"/>
      <c r="AD196" s="67"/>
      <c r="AE196" s="67"/>
      <c r="AF196" s="67">
        <f>IF(F196&lt;Settings!$H$3,"",RANK(AA196,$AA$185:$AA$249,0)+COUNTIF($AA$185:AA196,AA196)-1)</f>
        <v>16</v>
      </c>
      <c r="AG196" s="68"/>
    </row>
    <row r="197" spans="1:33" ht="15" thickBot="1" x14ac:dyDescent="0.4">
      <c r="A197" s="66"/>
      <c r="B197" s="2" t="s">
        <v>669</v>
      </c>
      <c r="C197" s="2" t="s">
        <v>105</v>
      </c>
      <c r="D197" s="67" t="s">
        <v>151</v>
      </c>
      <c r="E197" s="67">
        <v>25</v>
      </c>
      <c r="F197" s="67">
        <v>16</v>
      </c>
      <c r="G197" s="67">
        <v>16</v>
      </c>
      <c r="H197" s="67">
        <v>394</v>
      </c>
      <c r="I197" s="67">
        <v>626</v>
      </c>
      <c r="J197" s="67">
        <v>4638</v>
      </c>
      <c r="K197" s="67">
        <v>22</v>
      </c>
      <c r="L197" s="67">
        <v>16</v>
      </c>
      <c r="M197" s="67">
        <v>33</v>
      </c>
      <c r="N197" s="67">
        <v>40</v>
      </c>
      <c r="O197" s="67">
        <v>1.21</v>
      </c>
      <c r="P197" s="67">
        <v>2</v>
      </c>
      <c r="Q197" s="67">
        <v>0</v>
      </c>
      <c r="R197" s="67">
        <v>0</v>
      </c>
      <c r="S197" s="67">
        <v>0</v>
      </c>
      <c r="T197" s="67"/>
      <c r="U197" s="67">
        <v>0</v>
      </c>
      <c r="V197" s="67">
        <v>10</v>
      </c>
      <c r="W197" s="67">
        <v>5</v>
      </c>
      <c r="X197" s="67">
        <v>2</v>
      </c>
      <c r="Y197" s="67"/>
      <c r="Z197" s="67">
        <v>2</v>
      </c>
      <c r="AA197" s="67">
        <f>IF(F197&lt;Settings!$H$3,"",ROUND((J197*Settings!$C$3+K197*Settings!$C$4+N197*Settings!$C$5+P197*Settings!$C$6+R197*Settings!$C$7+S197*Settings!$C$8+U197*Settings!$C$9+L197*Settings!$C$10+V197*Settings!$C$11*0.5)/F197*16,0))</f>
        <v>248</v>
      </c>
      <c r="AB197" s="70">
        <f>IF(F197&lt;Settings!$H$3,"",AA197*Settings!$F$3)</f>
        <v>1255.5</v>
      </c>
      <c r="AC197" s="67"/>
      <c r="AD197" s="67"/>
      <c r="AE197" s="67"/>
      <c r="AF197" s="67">
        <f>IF(F197&lt;Settings!$H$3,"",RANK(AA197,$AA$185:$AA$249,0)+COUNTIF($AA$185:AA197,AA197)-1)</f>
        <v>20</v>
      </c>
      <c r="AG197" s="68"/>
    </row>
    <row r="198" spans="1:33" ht="15" thickBot="1" x14ac:dyDescent="0.4">
      <c r="A198" s="66"/>
      <c r="B198" s="2" t="s">
        <v>195</v>
      </c>
      <c r="C198" s="2" t="s">
        <v>103</v>
      </c>
      <c r="D198" s="67" t="s">
        <v>151</v>
      </c>
      <c r="E198" s="67">
        <v>28</v>
      </c>
      <c r="F198" s="67">
        <v>16</v>
      </c>
      <c r="G198" s="67">
        <v>16</v>
      </c>
      <c r="H198" s="67">
        <v>329</v>
      </c>
      <c r="I198" s="67">
        <v>476</v>
      </c>
      <c r="J198" s="67">
        <v>3978</v>
      </c>
      <c r="K198" s="67">
        <v>27</v>
      </c>
      <c r="L198" s="67">
        <v>13</v>
      </c>
      <c r="M198" s="67">
        <v>46</v>
      </c>
      <c r="N198" s="67">
        <v>62</v>
      </c>
      <c r="O198" s="67">
        <v>1.35</v>
      </c>
      <c r="P198" s="67">
        <v>1</v>
      </c>
      <c r="Q198" s="67">
        <v>0</v>
      </c>
      <c r="R198" s="67">
        <v>0</v>
      </c>
      <c r="S198" s="67">
        <v>0</v>
      </c>
      <c r="T198" s="67"/>
      <c r="U198" s="67">
        <v>0</v>
      </c>
      <c r="V198" s="67">
        <v>10</v>
      </c>
      <c r="W198" s="67">
        <v>5</v>
      </c>
      <c r="X198" s="67">
        <v>1</v>
      </c>
      <c r="Y198" s="67"/>
      <c r="Z198" s="67">
        <v>4</v>
      </c>
      <c r="AA198" s="67">
        <f>IF(F198&lt;Settings!$H$3,"",ROUND((J198*Settings!$C$3+K198*Settings!$C$4+N198*Settings!$C$5+P198*Settings!$C$6+R198*Settings!$C$7+S198*Settings!$C$8+U198*Settings!$C$9+L198*Settings!$C$10+V198*Settings!$C$11*0.5)/F198*16,0))</f>
        <v>243</v>
      </c>
      <c r="AB198" s="70">
        <f>IF(F198&lt;Settings!$H$3,"",AA198*Settings!$F$3)</f>
        <v>1230.1875</v>
      </c>
      <c r="AC198" s="67"/>
      <c r="AD198" s="67"/>
      <c r="AE198" s="67"/>
      <c r="AF198" s="67">
        <f>IF(F198&lt;Settings!$H$3,"",RANK(AA198,$AA$185:$AA$249,0)+COUNTIF($AA$185:AA198,AA198)-1)</f>
        <v>22</v>
      </c>
      <c r="AG198" s="68"/>
    </row>
    <row r="199" spans="1:33" ht="15" thickBot="1" x14ac:dyDescent="0.4">
      <c r="A199" s="66"/>
      <c r="B199" s="2" t="s">
        <v>161</v>
      </c>
      <c r="C199" s="2" t="s">
        <v>28</v>
      </c>
      <c r="D199" s="67" t="s">
        <v>151</v>
      </c>
      <c r="E199" s="67">
        <v>31</v>
      </c>
      <c r="F199" s="67">
        <v>15</v>
      </c>
      <c r="G199" s="67">
        <v>15</v>
      </c>
      <c r="H199" s="67">
        <v>307</v>
      </c>
      <c r="I199" s="67">
        <v>444</v>
      </c>
      <c r="J199" s="67">
        <v>3603</v>
      </c>
      <c r="K199" s="67">
        <v>26</v>
      </c>
      <c r="L199" s="67">
        <v>6</v>
      </c>
      <c r="M199" s="67">
        <v>31</v>
      </c>
      <c r="N199" s="67">
        <v>63</v>
      </c>
      <c r="O199" s="67">
        <v>2.0299999999999998</v>
      </c>
      <c r="P199" s="67">
        <v>1</v>
      </c>
      <c r="Q199" s="67">
        <v>1</v>
      </c>
      <c r="R199" s="67">
        <v>0</v>
      </c>
      <c r="S199" s="67">
        <v>0</v>
      </c>
      <c r="T199" s="67"/>
      <c r="U199" s="67">
        <v>0</v>
      </c>
      <c r="V199" s="67">
        <v>10</v>
      </c>
      <c r="W199" s="67">
        <v>3</v>
      </c>
      <c r="X199" s="67">
        <v>1</v>
      </c>
      <c r="Y199" s="67"/>
      <c r="Z199" s="67">
        <v>3</v>
      </c>
      <c r="AA199" s="67">
        <f>IF(F199&lt;Settings!$H$3,"",ROUND((J199*Settings!$C$3+K199*Settings!$C$4+N199*Settings!$C$5+P199*Settings!$C$6+R199*Settings!$C$7+S199*Settings!$C$8+U199*Settings!$C$9+L199*Settings!$C$10+V199*Settings!$C$11*0.5)/F199*16,0))</f>
        <v>254</v>
      </c>
      <c r="AB199" s="70">
        <f>IF(F199&lt;Settings!$H$3,"",AA199*Settings!$F$3)</f>
        <v>1285.875</v>
      </c>
      <c r="AC199" s="67"/>
      <c r="AD199" s="67"/>
      <c r="AE199" s="67"/>
      <c r="AF199" s="67">
        <f>IF(F199&lt;Settings!$H$3,"",RANK(AA199,$AA$185:$AA$249,0)+COUNTIF($AA$185:AA199,AA199)-1)</f>
        <v>18</v>
      </c>
      <c r="AG199" s="68"/>
    </row>
    <row r="200" spans="1:33" ht="15" thickBot="1" x14ac:dyDescent="0.4">
      <c r="A200" s="66"/>
      <c r="B200" s="2" t="s">
        <v>192</v>
      </c>
      <c r="C200" s="2" t="s">
        <v>51</v>
      </c>
      <c r="D200" s="67" t="s">
        <v>151</v>
      </c>
      <c r="E200" s="67">
        <v>37</v>
      </c>
      <c r="F200" s="67">
        <v>15</v>
      </c>
      <c r="G200" s="67">
        <v>13</v>
      </c>
      <c r="H200" s="67">
        <v>311</v>
      </c>
      <c r="I200" s="67">
        <v>502</v>
      </c>
      <c r="J200" s="67">
        <v>3529</v>
      </c>
      <c r="K200" s="67">
        <v>20</v>
      </c>
      <c r="L200" s="67">
        <v>13</v>
      </c>
      <c r="M200" s="67">
        <v>54</v>
      </c>
      <c r="N200" s="67">
        <v>243</v>
      </c>
      <c r="O200" s="67">
        <v>4.5</v>
      </c>
      <c r="P200" s="67">
        <v>4</v>
      </c>
      <c r="Q200" s="67">
        <v>0</v>
      </c>
      <c r="R200" s="67">
        <v>0</v>
      </c>
      <c r="S200" s="67">
        <v>0</v>
      </c>
      <c r="T200" s="67"/>
      <c r="U200" s="67">
        <v>0</v>
      </c>
      <c r="V200" s="67">
        <v>9</v>
      </c>
      <c r="W200" s="67">
        <v>2</v>
      </c>
      <c r="X200" s="67">
        <v>4</v>
      </c>
      <c r="Y200" s="67"/>
      <c r="Z200" s="67">
        <v>4</v>
      </c>
      <c r="AA200" s="67">
        <f>IF(F200&lt;Settings!$H$3,"",ROUND((J200*Settings!$C$3+K200*Settings!$C$4+N200*Settings!$C$5+P200*Settings!$C$6+R200*Settings!$C$7+S200*Settings!$C$8+U200*Settings!$C$9+L200*Settings!$C$10+V200*Settings!$C$11*0.5)/F200*16,0))</f>
        <v>250</v>
      </c>
      <c r="AB200" s="70">
        <f>IF(F200&lt;Settings!$H$3,"",AA200*Settings!$F$3)</f>
        <v>1265.625</v>
      </c>
      <c r="AC200" s="67"/>
      <c r="AD200" s="67"/>
      <c r="AE200" s="67"/>
      <c r="AF200" s="67">
        <f>IF(F200&lt;Settings!$H$3,"",RANK(AA200,$AA$185:$AA$249,0)+COUNTIF($AA$185:AA200,AA200)-1)</f>
        <v>19</v>
      </c>
      <c r="AG200" s="68"/>
    </row>
    <row r="201" spans="1:33" ht="15" thickBot="1" x14ac:dyDescent="0.4">
      <c r="A201" s="66"/>
      <c r="B201" s="2" t="s">
        <v>153</v>
      </c>
      <c r="C201" s="2" t="s">
        <v>53</v>
      </c>
      <c r="D201" s="67" t="s">
        <v>151</v>
      </c>
      <c r="E201" s="67">
        <v>28</v>
      </c>
      <c r="F201" s="67">
        <v>16</v>
      </c>
      <c r="G201" s="67">
        <v>16</v>
      </c>
      <c r="H201" s="67">
        <v>361</v>
      </c>
      <c r="I201" s="67">
        <v>513</v>
      </c>
      <c r="J201" s="67">
        <v>4054</v>
      </c>
      <c r="K201" s="67">
        <v>21</v>
      </c>
      <c r="L201" s="67">
        <v>8</v>
      </c>
      <c r="M201" s="67">
        <v>27</v>
      </c>
      <c r="N201" s="67">
        <v>82</v>
      </c>
      <c r="O201" s="67">
        <v>3.04</v>
      </c>
      <c r="P201" s="67">
        <v>2</v>
      </c>
      <c r="Q201" s="67">
        <v>0</v>
      </c>
      <c r="R201" s="67">
        <v>0</v>
      </c>
      <c r="S201" s="67">
        <v>0</v>
      </c>
      <c r="T201" s="67"/>
      <c r="U201" s="67">
        <v>0</v>
      </c>
      <c r="V201" s="67">
        <v>7</v>
      </c>
      <c r="W201" s="67">
        <v>3</v>
      </c>
      <c r="X201" s="67">
        <v>2</v>
      </c>
      <c r="Y201" s="67"/>
      <c r="Z201" s="67">
        <v>1</v>
      </c>
      <c r="AA201" s="67">
        <f>IF(F201&lt;Settings!$H$3,"",ROUND((J201*Settings!$C$3+K201*Settings!$C$4+N201*Settings!$C$5+P201*Settings!$C$6+R201*Settings!$C$7+S201*Settings!$C$8+U201*Settings!$C$9+L201*Settings!$C$10+V201*Settings!$C$11*0.5)/F201*16,0))</f>
        <v>243</v>
      </c>
      <c r="AB201" s="70">
        <f>IF(F201&lt;Settings!$H$3,"",AA201*Settings!$F$3)</f>
        <v>1230.1875</v>
      </c>
      <c r="AC201" s="67"/>
      <c r="AD201" s="67"/>
      <c r="AE201" s="67"/>
      <c r="AF201" s="67">
        <f>IF(F201&lt;Settings!$H$3,"",RANK(AA201,$AA$185:$AA$249,0)+COUNTIF($AA$185:AA201,AA201)-1)</f>
        <v>23</v>
      </c>
      <c r="AG201" s="68"/>
    </row>
    <row r="202" spans="1:33" ht="15" thickBot="1" x14ac:dyDescent="0.4">
      <c r="A202" s="66"/>
      <c r="B202" s="2" t="s">
        <v>636</v>
      </c>
      <c r="C202" s="2" t="s">
        <v>116</v>
      </c>
      <c r="D202" s="67" t="s">
        <v>151</v>
      </c>
      <c r="E202" s="67">
        <v>38</v>
      </c>
      <c r="F202" s="67">
        <v>16</v>
      </c>
      <c r="G202" s="67">
        <v>16</v>
      </c>
      <c r="H202" s="67">
        <v>390</v>
      </c>
      <c r="I202" s="67">
        <v>591</v>
      </c>
      <c r="J202" s="67">
        <v>4615</v>
      </c>
      <c r="K202" s="67">
        <v>23</v>
      </c>
      <c r="L202" s="67">
        <v>20</v>
      </c>
      <c r="M202" s="67">
        <v>12</v>
      </c>
      <c r="N202" s="67">
        <v>29</v>
      </c>
      <c r="O202" s="67">
        <v>2.42</v>
      </c>
      <c r="P202" s="67">
        <v>0</v>
      </c>
      <c r="Q202" s="67">
        <v>0</v>
      </c>
      <c r="R202" s="67">
        <v>0</v>
      </c>
      <c r="S202" s="67">
        <v>0</v>
      </c>
      <c r="T202" s="67"/>
      <c r="U202" s="67">
        <v>0</v>
      </c>
      <c r="V202" s="67">
        <v>8</v>
      </c>
      <c r="W202" s="67">
        <v>3</v>
      </c>
      <c r="X202" s="67">
        <v>0</v>
      </c>
      <c r="Y202" s="67"/>
      <c r="Z202" s="67">
        <v>1</v>
      </c>
      <c r="AA202" s="67">
        <f>IF(F202&lt;Settings!$H$3,"",ROUND((J202*Settings!$C$3+K202*Settings!$C$4+N202*Settings!$C$5+P202*Settings!$C$6+R202*Settings!$C$7+S202*Settings!$C$8+U202*Settings!$C$9+L202*Settings!$C$10+V202*Settings!$C$11*0.5)/F202*16,0))</f>
        <v>232</v>
      </c>
      <c r="AB202" s="70">
        <f>IF(F202&lt;Settings!$H$3,"",AA202*Settings!$F$3)</f>
        <v>1174.5</v>
      </c>
      <c r="AC202" s="67"/>
      <c r="AD202" s="67"/>
      <c r="AE202" s="67"/>
      <c r="AF202" s="67">
        <f>IF(F202&lt;Settings!$H$3,"",RANK(AA202,$AA$185:$AA$249,0)+COUNTIF($AA$185:AA202,AA202)-1)</f>
        <v>25</v>
      </c>
      <c r="AG202" s="68"/>
    </row>
    <row r="203" spans="1:33" ht="15" thickBot="1" x14ac:dyDescent="0.4">
      <c r="A203" s="66"/>
      <c r="B203" s="2" t="s">
        <v>170</v>
      </c>
      <c r="C203" s="2" t="s">
        <v>4</v>
      </c>
      <c r="D203" s="67" t="s">
        <v>151</v>
      </c>
      <c r="E203" s="67">
        <v>24</v>
      </c>
      <c r="F203" s="67">
        <v>16</v>
      </c>
      <c r="G203" s="67">
        <v>16</v>
      </c>
      <c r="H203" s="67">
        <v>317</v>
      </c>
      <c r="I203" s="67">
        <v>534</v>
      </c>
      <c r="J203" s="67">
        <v>3827</v>
      </c>
      <c r="K203" s="67">
        <v>22</v>
      </c>
      <c r="L203" s="67">
        <v>21</v>
      </c>
      <c r="M203" s="67">
        <v>28</v>
      </c>
      <c r="N203" s="67">
        <v>141</v>
      </c>
      <c r="O203" s="67">
        <v>5.04</v>
      </c>
      <c r="P203" s="67">
        <v>3</v>
      </c>
      <c r="Q203" s="67">
        <v>0</v>
      </c>
      <c r="R203" s="67">
        <v>0</v>
      </c>
      <c r="S203" s="67">
        <v>0</v>
      </c>
      <c r="T203" s="67"/>
      <c r="U203" s="67">
        <v>0</v>
      </c>
      <c r="V203" s="67">
        <v>6</v>
      </c>
      <c r="W203" s="67">
        <v>2</v>
      </c>
      <c r="X203" s="67">
        <v>3</v>
      </c>
      <c r="Y203" s="67"/>
      <c r="Z203" s="67">
        <v>3</v>
      </c>
      <c r="AA203" s="67">
        <f>IF(F203&lt;Settings!$H$3,"",ROUND((J203*Settings!$C$3+K203*Settings!$C$4+N203*Settings!$C$5+P203*Settings!$C$6+R203*Settings!$C$7+S203*Settings!$C$8+U203*Settings!$C$9+L203*Settings!$C$10+V203*Settings!$C$11*0.5)/F203*16,0))</f>
        <v>225</v>
      </c>
      <c r="AB203" s="70">
        <f>IF(F203&lt;Settings!$H$3,"",AA203*Settings!$F$3)</f>
        <v>1139.0625</v>
      </c>
      <c r="AC203" s="67"/>
      <c r="AD203" s="67"/>
      <c r="AE203" s="67"/>
      <c r="AF203" s="67">
        <f>IF(F203&lt;Settings!$H$3,"",RANK(AA203,$AA$185:$AA$249,0)+COUNTIF($AA$185:AA203,AA203)-1)</f>
        <v>26</v>
      </c>
      <c r="AG203" s="68"/>
    </row>
    <row r="204" spans="1:33" ht="15" thickBot="1" x14ac:dyDescent="0.4">
      <c r="A204" s="66"/>
      <c r="B204" s="2" t="s">
        <v>871</v>
      </c>
      <c r="C204" s="2" t="s">
        <v>30</v>
      </c>
      <c r="D204" s="67" t="s">
        <v>151</v>
      </c>
      <c r="E204" s="67">
        <v>23</v>
      </c>
      <c r="F204" s="67">
        <v>14</v>
      </c>
      <c r="G204" s="67">
        <v>12</v>
      </c>
      <c r="H204" s="67">
        <v>285</v>
      </c>
      <c r="I204" s="67">
        <v>470</v>
      </c>
      <c r="J204" s="67">
        <v>3271</v>
      </c>
      <c r="K204" s="67">
        <v>21</v>
      </c>
      <c r="L204" s="67">
        <v>6</v>
      </c>
      <c r="M204" s="67">
        <v>67</v>
      </c>
      <c r="N204" s="67">
        <v>344</v>
      </c>
      <c r="O204" s="67">
        <v>5.13</v>
      </c>
      <c r="P204" s="67">
        <v>0</v>
      </c>
      <c r="Q204" s="67">
        <v>0</v>
      </c>
      <c r="R204" s="67">
        <v>0</v>
      </c>
      <c r="S204" s="67">
        <v>0</v>
      </c>
      <c r="T204" s="67"/>
      <c r="U204" s="67">
        <v>0</v>
      </c>
      <c r="V204" s="67">
        <v>13</v>
      </c>
      <c r="W204" s="67">
        <v>7</v>
      </c>
      <c r="X204" s="67">
        <v>0</v>
      </c>
      <c r="Y204" s="67"/>
      <c r="Z204" s="67">
        <v>5</v>
      </c>
      <c r="AA204" s="67">
        <f>IF(F204&lt;Settings!$H$3,"",ROUND((J204*Settings!$C$3+K204*Settings!$C$4+N204*Settings!$C$5+P204*Settings!$C$6+R204*Settings!$C$7+S204*Settings!$C$8+U204*Settings!$C$9+L204*Settings!$C$10+V204*Settings!$C$11*0.5)/F204*16,0))</f>
        <v>256</v>
      </c>
      <c r="AB204" s="70">
        <f>IF(F204&lt;Settings!$H$3,"",AA204*Settings!$F$3)</f>
        <v>1296</v>
      </c>
      <c r="AC204" s="67"/>
      <c r="AD204" s="67"/>
      <c r="AE204" s="67"/>
      <c r="AF204" s="67">
        <f>IF(F204&lt;Settings!$H$3,"",RANK(AA204,$AA$185:$AA$249,0)+COUNTIF($AA$185:AA204,AA204)-1)</f>
        <v>17</v>
      </c>
      <c r="AG204" s="68"/>
    </row>
    <row r="205" spans="1:33" ht="15" thickBot="1" x14ac:dyDescent="0.4">
      <c r="A205" s="66"/>
      <c r="B205" s="2" t="s">
        <v>181</v>
      </c>
      <c r="C205" s="2" t="s">
        <v>16</v>
      </c>
      <c r="D205" s="67" t="s">
        <v>151</v>
      </c>
      <c r="E205" s="67">
        <v>40</v>
      </c>
      <c r="F205" s="67">
        <v>11</v>
      </c>
      <c r="G205" s="67">
        <v>11</v>
      </c>
      <c r="H205" s="67">
        <v>281</v>
      </c>
      <c r="I205" s="67">
        <v>378</v>
      </c>
      <c r="J205" s="67">
        <v>2979</v>
      </c>
      <c r="K205" s="67">
        <v>27</v>
      </c>
      <c r="L205" s="67">
        <v>4</v>
      </c>
      <c r="M205" s="67">
        <v>9</v>
      </c>
      <c r="N205" s="67">
        <v>-4</v>
      </c>
      <c r="O205" s="67">
        <v>-0.44</v>
      </c>
      <c r="P205" s="67">
        <v>1</v>
      </c>
      <c r="Q205" s="67">
        <v>0</v>
      </c>
      <c r="R205" s="67">
        <v>0</v>
      </c>
      <c r="S205" s="67">
        <v>0</v>
      </c>
      <c r="T205" s="67"/>
      <c r="U205" s="67">
        <v>0</v>
      </c>
      <c r="V205" s="67">
        <v>0</v>
      </c>
      <c r="W205" s="67">
        <v>0</v>
      </c>
      <c r="X205" s="67">
        <v>1</v>
      </c>
      <c r="Y205" s="67"/>
      <c r="Z205" s="67">
        <v>1</v>
      </c>
      <c r="AA205" s="67">
        <f>IF(F205&lt;Settings!$H$3,"",ROUND((J205*Settings!$C$3+K205*Settings!$C$4+N205*Settings!$C$5+P205*Settings!$C$6+R205*Settings!$C$7+S205*Settings!$C$8+U205*Settings!$C$9+L205*Settings!$C$10+V205*Settings!$C$11*0.5)/F205*16,0))</f>
        <v>327</v>
      </c>
      <c r="AB205" s="70">
        <f>IF(F205&lt;Settings!$H$3,"",AA205*Settings!$F$3)</f>
        <v>1655.4375</v>
      </c>
      <c r="AC205" s="67"/>
      <c r="AD205" s="67"/>
      <c r="AE205" s="67"/>
      <c r="AF205" s="67">
        <f>IF(F205&lt;Settings!$H$3,"",RANK(AA205,$AA$185:$AA$249,0)+COUNTIF($AA$185:AA205,AA205)-1)</f>
        <v>6</v>
      </c>
      <c r="AG205" s="68"/>
    </row>
    <row r="206" spans="1:33" ht="15" thickBot="1" x14ac:dyDescent="0.4">
      <c r="A206" s="66"/>
      <c r="B206" s="2" t="s">
        <v>183</v>
      </c>
      <c r="C206" s="2" t="s">
        <v>10</v>
      </c>
      <c r="D206" s="67" t="s">
        <v>151</v>
      </c>
      <c r="E206" s="67">
        <v>31</v>
      </c>
      <c r="F206" s="67">
        <v>12</v>
      </c>
      <c r="G206" s="67">
        <v>10</v>
      </c>
      <c r="H206" s="67">
        <v>201</v>
      </c>
      <c r="I206" s="67">
        <v>286</v>
      </c>
      <c r="J206" s="67">
        <v>2742</v>
      </c>
      <c r="K206" s="67">
        <v>22</v>
      </c>
      <c r="L206" s="67">
        <v>6</v>
      </c>
      <c r="M206" s="67">
        <v>43</v>
      </c>
      <c r="N206" s="67">
        <v>185</v>
      </c>
      <c r="O206" s="67">
        <v>4.3</v>
      </c>
      <c r="P206" s="67">
        <v>4</v>
      </c>
      <c r="Q206" s="67">
        <v>0</v>
      </c>
      <c r="R206" s="67">
        <v>0</v>
      </c>
      <c r="S206" s="67">
        <v>0</v>
      </c>
      <c r="T206" s="67"/>
      <c r="U206" s="67">
        <v>0</v>
      </c>
      <c r="V206" s="67">
        <v>6</v>
      </c>
      <c r="W206" s="67">
        <v>3</v>
      </c>
      <c r="X206" s="67">
        <v>4</v>
      </c>
      <c r="Y206" s="67">
        <v>1</v>
      </c>
      <c r="Z206" s="67">
        <v>1</v>
      </c>
      <c r="AA206" s="67">
        <f>IF(F206&lt;Settings!$H$3,"",ROUND((J206*Settings!$C$3+K206*Settings!$C$4+N206*Settings!$C$5+P206*Settings!$C$6+R206*Settings!$C$7+S206*Settings!$C$8+U206*Settings!$C$9+L206*Settings!$C$10+V206*Settings!$C$11*0.5)/F206*16,0))</f>
        <v>296</v>
      </c>
      <c r="AB206" s="70">
        <f>IF(F206&lt;Settings!$H$3,"",AA206*Settings!$F$3)</f>
        <v>1498.5</v>
      </c>
      <c r="AC206" s="67"/>
      <c r="AD206" s="67"/>
      <c r="AE206" s="67"/>
      <c r="AF206" s="67">
        <f>IF(F206&lt;Settings!$H$3,"",RANK(AA206,$AA$185:$AA$249,0)+COUNTIF($AA$185:AA206,AA206)-1)</f>
        <v>8</v>
      </c>
      <c r="AG206" s="68"/>
    </row>
    <row r="207" spans="1:33" ht="15" thickBot="1" x14ac:dyDescent="0.4">
      <c r="A207" s="66"/>
      <c r="B207" s="2" t="s">
        <v>672</v>
      </c>
      <c r="C207" s="2" t="s">
        <v>94</v>
      </c>
      <c r="D207" s="67" t="s">
        <v>151</v>
      </c>
      <c r="E207" s="67">
        <v>27</v>
      </c>
      <c r="F207" s="67">
        <v>15</v>
      </c>
      <c r="G207" s="67">
        <v>15</v>
      </c>
      <c r="H207" s="67">
        <v>272</v>
      </c>
      <c r="I207" s="67">
        <v>447</v>
      </c>
      <c r="J207" s="67">
        <v>2942</v>
      </c>
      <c r="K207" s="67">
        <v>18</v>
      </c>
      <c r="L207" s="67">
        <v>6</v>
      </c>
      <c r="M207" s="67">
        <v>56</v>
      </c>
      <c r="N207" s="67">
        <v>228</v>
      </c>
      <c r="O207" s="67">
        <v>4.07</v>
      </c>
      <c r="P207" s="67">
        <v>4</v>
      </c>
      <c r="Q207" s="67">
        <v>1</v>
      </c>
      <c r="R207" s="67">
        <v>1</v>
      </c>
      <c r="S207" s="67">
        <v>2</v>
      </c>
      <c r="T207" s="67">
        <v>2</v>
      </c>
      <c r="U207" s="67">
        <v>0</v>
      </c>
      <c r="V207" s="67">
        <v>7</v>
      </c>
      <c r="W207" s="67">
        <v>5</v>
      </c>
      <c r="X207" s="67">
        <v>4</v>
      </c>
      <c r="Y207" s="67"/>
      <c r="Z207" s="67">
        <v>1</v>
      </c>
      <c r="AA207" s="67">
        <f>IF(F207&lt;Settings!$H$3,"",ROUND((J207*Settings!$C$3+K207*Settings!$C$4+N207*Settings!$C$5+P207*Settings!$C$6+R207*Settings!$C$7+S207*Settings!$C$8+U207*Settings!$C$9+L207*Settings!$C$10+V207*Settings!$C$11*0.5)/F207*16,0))</f>
        <v>233</v>
      </c>
      <c r="AB207" s="70">
        <f>IF(F207&lt;Settings!$H$3,"",AA207*Settings!$F$3)</f>
        <v>1179.5625</v>
      </c>
      <c r="AC207" s="67"/>
      <c r="AD207" s="67"/>
      <c r="AE207" s="67"/>
      <c r="AF207" s="67">
        <f>IF(F207&lt;Settings!$H$3,"",RANK(AA207,$AA$185:$AA$249,0)+COUNTIF($AA$185:AA207,AA207)-1)</f>
        <v>24</v>
      </c>
      <c r="AG207" s="68"/>
    </row>
    <row r="208" spans="1:33" ht="15" thickBot="1" x14ac:dyDescent="0.4">
      <c r="A208" s="66"/>
      <c r="B208" s="2" t="s">
        <v>872</v>
      </c>
      <c r="C208" s="2" t="s">
        <v>111</v>
      </c>
      <c r="D208" s="67" t="s">
        <v>151</v>
      </c>
      <c r="E208" s="67">
        <v>22</v>
      </c>
      <c r="F208" s="67">
        <v>13</v>
      </c>
      <c r="G208" s="67">
        <v>12</v>
      </c>
      <c r="H208" s="67">
        <v>284</v>
      </c>
      <c r="I208" s="67">
        <v>459</v>
      </c>
      <c r="J208" s="67">
        <v>3027</v>
      </c>
      <c r="K208" s="67">
        <v>24</v>
      </c>
      <c r="L208" s="67">
        <v>12</v>
      </c>
      <c r="M208" s="67">
        <v>45</v>
      </c>
      <c r="N208" s="67">
        <v>279</v>
      </c>
      <c r="O208" s="67">
        <v>6.2</v>
      </c>
      <c r="P208" s="67">
        <v>2</v>
      </c>
      <c r="Q208" s="67">
        <v>0</v>
      </c>
      <c r="R208" s="67">
        <v>0</v>
      </c>
      <c r="S208" s="67">
        <v>0</v>
      </c>
      <c r="T208" s="67"/>
      <c r="U208" s="67">
        <v>0</v>
      </c>
      <c r="V208" s="67">
        <v>18</v>
      </c>
      <c r="W208" s="67">
        <v>11</v>
      </c>
      <c r="X208" s="67">
        <v>2</v>
      </c>
      <c r="Y208" s="67"/>
      <c r="Z208" s="67">
        <v>3</v>
      </c>
      <c r="AA208" s="67">
        <f>IF(F208&lt;Settings!$H$3,"",ROUND((J208*Settings!$C$3+K208*Settings!$C$4+N208*Settings!$C$5+P208*Settings!$C$6+R208*Settings!$C$7+S208*Settings!$C$8+U208*Settings!$C$9+L208*Settings!$C$10+V208*Settings!$C$11*0.5)/F208*16,0))</f>
        <v>265</v>
      </c>
      <c r="AB208" s="70">
        <f>IF(F208&lt;Settings!$H$3,"",AA208*Settings!$F$3)</f>
        <v>1341.5625</v>
      </c>
      <c r="AC208" s="67"/>
      <c r="AD208" s="67"/>
      <c r="AE208" s="67"/>
      <c r="AF208" s="67">
        <f>IF(F208&lt;Settings!$H$3,"",RANK(AA208,$AA$185:$AA$249,0)+COUNTIF($AA$185:AA208,AA208)-1)</f>
        <v>15</v>
      </c>
      <c r="AG208" s="68"/>
    </row>
    <row r="209" spans="1:33" ht="15" thickBot="1" x14ac:dyDescent="0.4">
      <c r="A209" s="66"/>
      <c r="B209" s="2" t="s">
        <v>331</v>
      </c>
      <c r="C209" s="2" t="s">
        <v>12</v>
      </c>
      <c r="D209" s="67" t="s">
        <v>151</v>
      </c>
      <c r="E209" s="67">
        <v>32</v>
      </c>
      <c r="F209" s="67">
        <v>13</v>
      </c>
      <c r="G209" s="67">
        <v>13</v>
      </c>
      <c r="H209" s="67">
        <v>314</v>
      </c>
      <c r="I209" s="67">
        <v>528</v>
      </c>
      <c r="J209" s="67">
        <v>3494</v>
      </c>
      <c r="K209" s="67">
        <v>16</v>
      </c>
      <c r="L209" s="67">
        <v>14</v>
      </c>
      <c r="M209" s="67">
        <v>32</v>
      </c>
      <c r="N209" s="67">
        <v>73</v>
      </c>
      <c r="O209" s="67">
        <v>2.2799999999999998</v>
      </c>
      <c r="P209" s="67">
        <v>4</v>
      </c>
      <c r="Q209" s="67">
        <v>1</v>
      </c>
      <c r="R209" s="67">
        <v>1</v>
      </c>
      <c r="S209" s="67">
        <v>-4</v>
      </c>
      <c r="T209" s="67">
        <v>-4</v>
      </c>
      <c r="U209" s="67">
        <v>0</v>
      </c>
      <c r="V209" s="67">
        <v>8</v>
      </c>
      <c r="W209" s="67">
        <v>4</v>
      </c>
      <c r="X209" s="67">
        <v>4</v>
      </c>
      <c r="Y209" s="67">
        <v>1</v>
      </c>
      <c r="Z209" s="67">
        <v>2</v>
      </c>
      <c r="AA209" s="67">
        <f>IF(F209&lt;Settings!$H$3,"",ROUND((J209*Settings!$C$3+K209*Settings!$C$4+N209*Settings!$C$5+P209*Settings!$C$6+R209*Settings!$C$7+S209*Settings!$C$8+U209*Settings!$C$9+L209*Settings!$C$10+V209*Settings!$C$11*0.5)/F209*16,0))</f>
        <v>246</v>
      </c>
      <c r="AB209" s="70">
        <f>IF(F209&lt;Settings!$H$3,"",AA209*Settings!$F$3)</f>
        <v>1245.375</v>
      </c>
      <c r="AC209" s="67"/>
      <c r="AD209" s="67"/>
      <c r="AE209" s="67"/>
      <c r="AF209" s="67">
        <f>IF(F209&lt;Settings!$H$3,"",RANK(AA209,$AA$185:$AA$249,0)+COUNTIF($AA$185:AA209,AA209)-1)</f>
        <v>21</v>
      </c>
      <c r="AG209" s="68"/>
    </row>
    <row r="210" spans="1:33" ht="15" thickBot="1" x14ac:dyDescent="0.4">
      <c r="A210" s="66"/>
      <c r="B210" s="2" t="s">
        <v>677</v>
      </c>
      <c r="C210" s="2" t="s">
        <v>34</v>
      </c>
      <c r="D210" s="67" t="s">
        <v>151</v>
      </c>
      <c r="E210" s="67">
        <v>25</v>
      </c>
      <c r="F210" s="67">
        <v>15</v>
      </c>
      <c r="G210" s="67">
        <v>15</v>
      </c>
      <c r="H210" s="67">
        <v>326</v>
      </c>
      <c r="I210" s="67">
        <v>516</v>
      </c>
      <c r="J210" s="67">
        <v>3138</v>
      </c>
      <c r="K210" s="67">
        <v>17</v>
      </c>
      <c r="L210" s="67">
        <v>10</v>
      </c>
      <c r="M210" s="67">
        <v>48</v>
      </c>
      <c r="N210" s="67">
        <v>193</v>
      </c>
      <c r="O210" s="67">
        <v>4.0199999999999996</v>
      </c>
      <c r="P210" s="67">
        <v>2</v>
      </c>
      <c r="Q210" s="67">
        <v>0</v>
      </c>
      <c r="R210" s="67">
        <v>0</v>
      </c>
      <c r="S210" s="67">
        <v>0</v>
      </c>
      <c r="T210" s="67"/>
      <c r="U210" s="67">
        <v>0</v>
      </c>
      <c r="V210" s="67">
        <v>5</v>
      </c>
      <c r="W210" s="67">
        <v>2</v>
      </c>
      <c r="X210" s="67">
        <v>2</v>
      </c>
      <c r="Y210" s="67"/>
      <c r="Z210" s="67">
        <v>1</v>
      </c>
      <c r="AA210" s="67">
        <f>IF(F210&lt;Settings!$H$3,"",ROUND((J210*Settings!$C$3+K210*Settings!$C$4+N210*Settings!$C$5+P210*Settings!$C$6+R210*Settings!$C$7+S210*Settings!$C$8+U210*Settings!$C$9+L210*Settings!$C$10+V210*Settings!$C$11*0.5)/F210*16,0))</f>
        <v>213</v>
      </c>
      <c r="AB210" s="70">
        <f>IF(F210&lt;Settings!$H$3,"",AA210*Settings!$F$3)</f>
        <v>1078.3125</v>
      </c>
      <c r="AC210" s="67"/>
      <c r="AD210" s="67"/>
      <c r="AE210" s="67"/>
      <c r="AF210" s="67">
        <f>IF(F210&lt;Settings!$H$3,"",RANK(AA210,$AA$185:$AA$249,0)+COUNTIF($AA$185:AA210,AA210)-1)</f>
        <v>29</v>
      </c>
      <c r="AG210" s="68"/>
    </row>
    <row r="211" spans="1:33" ht="15" thickBot="1" x14ac:dyDescent="0.4">
      <c r="A211" s="66"/>
      <c r="B211" s="2" t="s">
        <v>182</v>
      </c>
      <c r="C211" s="2" t="s">
        <v>125</v>
      </c>
      <c r="D211" s="67" t="s">
        <v>151</v>
      </c>
      <c r="E211" s="67">
        <v>22</v>
      </c>
      <c r="F211" s="67">
        <v>13</v>
      </c>
      <c r="G211" s="67">
        <v>13</v>
      </c>
      <c r="H211" s="67">
        <v>273</v>
      </c>
      <c r="I211" s="67">
        <v>441</v>
      </c>
      <c r="J211" s="67">
        <v>3024</v>
      </c>
      <c r="K211" s="67">
        <v>19</v>
      </c>
      <c r="L211" s="67">
        <v>13</v>
      </c>
      <c r="M211" s="67">
        <v>33</v>
      </c>
      <c r="N211" s="67">
        <v>62</v>
      </c>
      <c r="O211" s="67">
        <v>1.88</v>
      </c>
      <c r="P211" s="67">
        <v>2</v>
      </c>
      <c r="Q211" s="67">
        <v>0</v>
      </c>
      <c r="R211" s="67">
        <v>0</v>
      </c>
      <c r="S211" s="67">
        <v>0</v>
      </c>
      <c r="T211" s="67"/>
      <c r="U211" s="67">
        <v>0</v>
      </c>
      <c r="V211" s="67">
        <v>11</v>
      </c>
      <c r="W211" s="67">
        <v>3</v>
      </c>
      <c r="X211" s="67">
        <v>2</v>
      </c>
      <c r="Y211" s="67"/>
      <c r="Z211" s="67">
        <v>3</v>
      </c>
      <c r="AA211" s="67">
        <f>IF(F211&lt;Settings!$H$3,"",ROUND((J211*Settings!$C$3+K211*Settings!$C$4+N211*Settings!$C$5+P211*Settings!$C$6+R211*Settings!$C$7+S211*Settings!$C$8+U211*Settings!$C$9+L211*Settings!$C$10+V211*Settings!$C$11*0.5)/F211*16,0))</f>
        <v>219</v>
      </c>
      <c r="AB211" s="70">
        <f>IF(F211&lt;Settings!$H$3,"",AA211*Settings!$F$3)</f>
        <v>1108.6875</v>
      </c>
      <c r="AC211" s="67"/>
      <c r="AD211" s="67"/>
      <c r="AE211" s="67"/>
      <c r="AF211" s="67">
        <f>IF(F211&lt;Settings!$H$3,"",RANK(AA211,$AA$185:$AA$249,0)+COUNTIF($AA$185:AA211,AA211)-1)</f>
        <v>28</v>
      </c>
      <c r="AG211" s="68"/>
    </row>
    <row r="212" spans="1:33" ht="15" thickBot="1" x14ac:dyDescent="0.4">
      <c r="A212" s="66"/>
      <c r="B212" s="2" t="s">
        <v>873</v>
      </c>
      <c r="C212" s="2" t="s">
        <v>8</v>
      </c>
      <c r="D212" s="67" t="s">
        <v>151</v>
      </c>
      <c r="E212" s="67">
        <v>23</v>
      </c>
      <c r="F212" s="67">
        <v>13</v>
      </c>
      <c r="G212" s="67">
        <v>12</v>
      </c>
      <c r="H212" s="67">
        <v>303</v>
      </c>
      <c r="I212" s="67">
        <v>489</v>
      </c>
      <c r="J212" s="67">
        <v>3322</v>
      </c>
      <c r="K212" s="67">
        <v>17</v>
      </c>
      <c r="L212" s="67">
        <v>16</v>
      </c>
      <c r="M212" s="67">
        <v>32</v>
      </c>
      <c r="N212" s="67">
        <v>106</v>
      </c>
      <c r="O212" s="67">
        <v>3.31</v>
      </c>
      <c r="P212" s="67">
        <v>2</v>
      </c>
      <c r="Q212" s="67">
        <v>0</v>
      </c>
      <c r="R212" s="67">
        <v>0</v>
      </c>
      <c r="S212" s="67">
        <v>0</v>
      </c>
      <c r="T212" s="67"/>
      <c r="U212" s="67">
        <v>0</v>
      </c>
      <c r="V212" s="67">
        <v>13</v>
      </c>
      <c r="W212" s="67">
        <v>7</v>
      </c>
      <c r="X212" s="67">
        <v>2</v>
      </c>
      <c r="Y212" s="67"/>
      <c r="Z212" s="67">
        <v>2</v>
      </c>
      <c r="AA212" s="67">
        <f>IF(F212&lt;Settings!$H$3,"",ROUND((J212*Settings!$C$3+K212*Settings!$C$4+N212*Settings!$C$5+P212*Settings!$C$6+R212*Settings!$C$7+S212*Settings!$C$8+U212*Settings!$C$9+L212*Settings!$C$10+V212*Settings!$C$11*0.5)/F212*16,0))</f>
        <v>220</v>
      </c>
      <c r="AB212" s="70">
        <f>IF(F212&lt;Settings!$H$3,"",AA212*Settings!$F$3)</f>
        <v>1113.75</v>
      </c>
      <c r="AC212" s="67"/>
      <c r="AD212" s="67"/>
      <c r="AE212" s="67"/>
      <c r="AF212" s="67">
        <f>IF(F212&lt;Settings!$H$3,"",RANK(AA212,$AA$185:$AA$249,0)+COUNTIF($AA$185:AA212,AA212)-1)</f>
        <v>27</v>
      </c>
      <c r="AG212" s="68"/>
    </row>
    <row r="213" spans="1:33" ht="15" thickBot="1" x14ac:dyDescent="0.4">
      <c r="A213" s="66"/>
      <c r="B213" s="2" t="s">
        <v>177</v>
      </c>
      <c r="C213" s="2" t="s">
        <v>26</v>
      </c>
      <c r="D213" s="67" t="s">
        <v>151</v>
      </c>
      <c r="E213" s="67">
        <v>31</v>
      </c>
      <c r="F213" s="67">
        <v>8</v>
      </c>
      <c r="G213" s="67">
        <v>8</v>
      </c>
      <c r="H213" s="67">
        <v>187</v>
      </c>
      <c r="I213" s="67">
        <v>291</v>
      </c>
      <c r="J213" s="67">
        <v>2499</v>
      </c>
      <c r="K213" s="67">
        <v>19</v>
      </c>
      <c r="L213" s="67">
        <v>5</v>
      </c>
      <c r="M213" s="67">
        <v>20</v>
      </c>
      <c r="N213" s="67">
        <v>66</v>
      </c>
      <c r="O213" s="67">
        <v>3.3</v>
      </c>
      <c r="P213" s="67">
        <v>0</v>
      </c>
      <c r="Q213" s="67">
        <v>0</v>
      </c>
      <c r="R213" s="67">
        <v>0</v>
      </c>
      <c r="S213" s="67">
        <v>0</v>
      </c>
      <c r="T213" s="67"/>
      <c r="U213" s="67">
        <v>0</v>
      </c>
      <c r="V213" s="67">
        <v>5</v>
      </c>
      <c r="W213" s="67">
        <v>3</v>
      </c>
      <c r="X213" s="67">
        <v>0</v>
      </c>
      <c r="Y213" s="67"/>
      <c r="Z213" s="67">
        <v>1</v>
      </c>
      <c r="AA213" s="67">
        <f>IF(F213&lt;Settings!$H$3,"",ROUND((J213*Settings!$C$3+K213*Settings!$C$4+N213*Settings!$C$5+P213*Settings!$C$6+R213*Settings!$C$7+S213*Settings!$C$8+U213*Settings!$C$9+L213*Settings!$C$10+V213*Settings!$C$11*0.5)/F213*16,0))</f>
        <v>335</v>
      </c>
      <c r="AB213" s="70">
        <f>IF(F213&lt;Settings!$H$3,"",AA213*Settings!$F$3)</f>
        <v>1695.9375</v>
      </c>
      <c r="AC213" s="67"/>
      <c r="AD213" s="67"/>
      <c r="AE213" s="67"/>
      <c r="AF213" s="67">
        <f>IF(F213&lt;Settings!$H$3,"",RANK(AA213,$AA$185:$AA$249,0)+COUNTIF($AA$185:AA213,AA213)-1)</f>
        <v>3</v>
      </c>
      <c r="AG213" s="68"/>
    </row>
    <row r="214" spans="1:33" ht="15" thickBot="1" x14ac:dyDescent="0.4">
      <c r="A214" s="66"/>
      <c r="B214" s="2" t="s">
        <v>874</v>
      </c>
      <c r="C214" s="2" t="s">
        <v>43</v>
      </c>
      <c r="D214" s="67" t="s">
        <v>151</v>
      </c>
      <c r="E214" s="67">
        <v>24</v>
      </c>
      <c r="F214" s="67">
        <v>10</v>
      </c>
      <c r="G214" s="67">
        <v>8</v>
      </c>
      <c r="H214" s="67">
        <v>176</v>
      </c>
      <c r="I214" s="67">
        <v>283</v>
      </c>
      <c r="J214" s="67">
        <v>1765</v>
      </c>
      <c r="K214" s="67">
        <v>13</v>
      </c>
      <c r="L214" s="67">
        <v>9</v>
      </c>
      <c r="M214" s="67">
        <v>21</v>
      </c>
      <c r="N214" s="67">
        <v>42</v>
      </c>
      <c r="O214" s="67">
        <v>2</v>
      </c>
      <c r="P214" s="67">
        <v>0</v>
      </c>
      <c r="Q214" s="67">
        <v>0</v>
      </c>
      <c r="R214" s="67">
        <v>0</v>
      </c>
      <c r="S214" s="67">
        <v>0</v>
      </c>
      <c r="T214" s="67"/>
      <c r="U214" s="67">
        <v>0</v>
      </c>
      <c r="V214" s="67">
        <v>4</v>
      </c>
      <c r="W214" s="67">
        <v>0</v>
      </c>
      <c r="X214" s="67">
        <v>0</v>
      </c>
      <c r="Y214" s="67"/>
      <c r="Z214" s="67">
        <v>1</v>
      </c>
      <c r="AA214" s="67">
        <f>IF(F214&lt;Settings!$H$3,"",ROUND((J214*Settings!$C$3+K214*Settings!$C$4+N214*Settings!$C$5+P214*Settings!$C$6+R214*Settings!$C$7+S214*Settings!$C$8+U214*Settings!$C$9+L214*Settings!$C$10+V214*Settings!$C$11*0.5)/F214*16,0))</f>
        <v>168</v>
      </c>
      <c r="AB214" s="70">
        <f>IF(F214&lt;Settings!$H$3,"",AA214*Settings!$F$3)</f>
        <v>850.5</v>
      </c>
      <c r="AC214" s="67"/>
      <c r="AD214" s="67"/>
      <c r="AE214" s="67"/>
      <c r="AF214" s="67">
        <f>IF(F214&lt;Settings!$H$3,"",RANK(AA214,$AA$185:$AA$249,0)+COUNTIF($AA$185:AA214,AA214)-1)</f>
        <v>30</v>
      </c>
      <c r="AG214" s="68"/>
    </row>
    <row r="215" spans="1:33" ht="15" thickBot="1" x14ac:dyDescent="0.4">
      <c r="A215" s="66"/>
      <c r="B215" s="2" t="s">
        <v>155</v>
      </c>
      <c r="C215" s="2" t="s">
        <v>6</v>
      </c>
      <c r="D215" s="67" t="s">
        <v>151</v>
      </c>
      <c r="E215" s="67">
        <v>31</v>
      </c>
      <c r="F215" s="67">
        <v>10</v>
      </c>
      <c r="G215" s="67">
        <v>8</v>
      </c>
      <c r="H215" s="67">
        <v>160</v>
      </c>
      <c r="I215" s="67">
        <v>247</v>
      </c>
      <c r="J215" s="67">
        <v>1707</v>
      </c>
      <c r="K215" s="67">
        <v>11</v>
      </c>
      <c r="L215" s="67">
        <v>5</v>
      </c>
      <c r="M215" s="67">
        <v>9</v>
      </c>
      <c r="N215" s="67">
        <v>12</v>
      </c>
      <c r="O215" s="67">
        <v>1.33</v>
      </c>
      <c r="P215" s="67">
        <v>1</v>
      </c>
      <c r="Q215" s="67">
        <v>0</v>
      </c>
      <c r="R215" s="67">
        <v>0</v>
      </c>
      <c r="S215" s="67">
        <v>0</v>
      </c>
      <c r="T215" s="67"/>
      <c r="U215" s="67">
        <v>0</v>
      </c>
      <c r="V215" s="67">
        <v>6</v>
      </c>
      <c r="W215" s="67">
        <v>3</v>
      </c>
      <c r="X215" s="67">
        <v>1</v>
      </c>
      <c r="Y215" s="67"/>
      <c r="Z215" s="67">
        <v>2</v>
      </c>
      <c r="AA215" s="67">
        <f>IF(F215&lt;Settings!$H$3,"",ROUND((J215*Settings!$C$3+K215*Settings!$C$4+N215*Settings!$C$5+P215*Settings!$C$6+R215*Settings!$C$7+S215*Settings!$C$8+U215*Settings!$C$9+L215*Settings!$C$10+V215*Settings!$C$11*0.5)/F215*16,0))</f>
        <v>166</v>
      </c>
      <c r="AB215" s="70">
        <f>IF(F215&lt;Settings!$H$3,"",AA215*Settings!$F$3)</f>
        <v>840.375</v>
      </c>
      <c r="AC215" s="67"/>
      <c r="AD215" s="67"/>
      <c r="AE215" s="67"/>
      <c r="AF215" s="67">
        <f>IF(F215&lt;Settings!$H$3,"",RANK(AA215,$AA$185:$AA$249,0)+COUNTIF($AA$185:AA215,AA215)-1)</f>
        <v>31</v>
      </c>
      <c r="AG215" s="68"/>
    </row>
    <row r="216" spans="1:33" ht="15" thickBot="1" x14ac:dyDescent="0.4">
      <c r="A216" s="66"/>
      <c r="B216" s="2" t="s">
        <v>875</v>
      </c>
      <c r="C216" s="2" t="s">
        <v>16</v>
      </c>
      <c r="D216" s="67" t="s">
        <v>151</v>
      </c>
      <c r="E216" s="67">
        <v>27</v>
      </c>
      <c r="F216" s="67">
        <v>9</v>
      </c>
      <c r="G216" s="67">
        <v>5</v>
      </c>
      <c r="H216" s="67">
        <v>133</v>
      </c>
      <c r="I216" s="67">
        <v>196</v>
      </c>
      <c r="J216" s="67">
        <v>1384</v>
      </c>
      <c r="K216" s="67">
        <v>9</v>
      </c>
      <c r="L216" s="67">
        <v>2</v>
      </c>
      <c r="M216" s="67">
        <v>28</v>
      </c>
      <c r="N216" s="67">
        <v>31</v>
      </c>
      <c r="O216" s="67">
        <v>1.1100000000000001</v>
      </c>
      <c r="P216" s="67">
        <v>0</v>
      </c>
      <c r="Q216" s="67">
        <v>0</v>
      </c>
      <c r="R216" s="67">
        <v>0</v>
      </c>
      <c r="S216" s="67">
        <v>0</v>
      </c>
      <c r="T216" s="67"/>
      <c r="U216" s="67">
        <v>0</v>
      </c>
      <c r="V216" s="67">
        <v>1</v>
      </c>
      <c r="W216" s="67">
        <v>0</v>
      </c>
      <c r="X216" s="67">
        <v>0</v>
      </c>
      <c r="Y216" s="67"/>
      <c r="Z216" s="67"/>
      <c r="AA216" s="67">
        <f>IF(F216&lt;Settings!$H$3,"",ROUND((J216*Settings!$C$3+K216*Settings!$C$4+N216*Settings!$C$5+P216*Settings!$C$6+R216*Settings!$C$7+S216*Settings!$C$8+U216*Settings!$C$9+L216*Settings!$C$10+V216*Settings!$C$11*0.5)/F216*16,0))</f>
        <v>159</v>
      </c>
      <c r="AB216" s="70">
        <f>IF(F216&lt;Settings!$H$3,"",AA216*Settings!$F$3)</f>
        <v>804.9375</v>
      </c>
      <c r="AC216" s="67"/>
      <c r="AD216" s="67"/>
      <c r="AE216" s="67"/>
      <c r="AF216" s="67">
        <f>IF(F216&lt;Settings!$H$3,"",RANK(AA216,$AA$185:$AA$249,0)+COUNTIF($AA$185:AA216,AA216)-1)</f>
        <v>33</v>
      </c>
      <c r="AG216" s="68"/>
    </row>
    <row r="217" spans="1:33" ht="15" thickBot="1" x14ac:dyDescent="0.4">
      <c r="A217" s="66"/>
      <c r="B217" s="2" t="s">
        <v>209</v>
      </c>
      <c r="C217" s="2" t="s">
        <v>41</v>
      </c>
      <c r="D217" s="67" t="s">
        <v>151</v>
      </c>
      <c r="E217" s="67">
        <v>34</v>
      </c>
      <c r="F217" s="67">
        <v>8</v>
      </c>
      <c r="G217" s="67">
        <v>8</v>
      </c>
      <c r="H217" s="67">
        <v>171</v>
      </c>
      <c r="I217" s="67">
        <v>262</v>
      </c>
      <c r="J217" s="67">
        <v>1822</v>
      </c>
      <c r="K217" s="67">
        <v>6</v>
      </c>
      <c r="L217" s="67">
        <v>5</v>
      </c>
      <c r="M217" s="67">
        <v>12</v>
      </c>
      <c r="N217" s="67">
        <v>20</v>
      </c>
      <c r="O217" s="67">
        <v>1.67</v>
      </c>
      <c r="P217" s="67">
        <v>0</v>
      </c>
      <c r="Q217" s="67">
        <v>0</v>
      </c>
      <c r="R217" s="67">
        <v>0</v>
      </c>
      <c r="S217" s="67">
        <v>0</v>
      </c>
      <c r="T217" s="67"/>
      <c r="U217" s="67">
        <v>0</v>
      </c>
      <c r="V217" s="67">
        <v>8</v>
      </c>
      <c r="W217" s="67">
        <v>3</v>
      </c>
      <c r="X217" s="67">
        <v>0</v>
      </c>
      <c r="Y217" s="67"/>
      <c r="Z217" s="67">
        <v>1</v>
      </c>
      <c r="AA217" s="67">
        <f>IF(F217&lt;Settings!$H$3,"",ROUND((J217*Settings!$C$3+K217*Settings!$C$4+N217*Settings!$C$5+P217*Settings!$C$6+R217*Settings!$C$7+S217*Settings!$C$8+U217*Settings!$C$9+L217*Settings!$C$10+V217*Settings!$C$11*0.5)/F217*16,0))</f>
        <v>162</v>
      </c>
      <c r="AB217" s="70">
        <f>IF(F217&lt;Settings!$H$3,"",AA217*Settings!$F$3)</f>
        <v>820.125</v>
      </c>
      <c r="AC217" s="67"/>
      <c r="AD217" s="67"/>
      <c r="AE217" s="67"/>
      <c r="AF217" s="67">
        <f>IF(F217&lt;Settings!$H$3,"",RANK(AA217,$AA$185:$AA$249,0)+COUNTIF($AA$185:AA217,AA217)-1)</f>
        <v>32</v>
      </c>
      <c r="AG217" s="68"/>
    </row>
    <row r="218" spans="1:33" ht="15" thickBot="1" x14ac:dyDescent="0.4">
      <c r="A218" s="66"/>
      <c r="B218" s="2" t="s">
        <v>163</v>
      </c>
      <c r="C218" s="2" t="s">
        <v>10</v>
      </c>
      <c r="D218" s="67" t="s">
        <v>151</v>
      </c>
      <c r="E218" s="67">
        <v>26</v>
      </c>
      <c r="F218" s="67">
        <v>7</v>
      </c>
      <c r="G218" s="67">
        <v>6</v>
      </c>
      <c r="H218" s="67">
        <v>95</v>
      </c>
      <c r="I218" s="67">
        <v>160</v>
      </c>
      <c r="J218" s="67">
        <v>1203</v>
      </c>
      <c r="K218" s="67">
        <v>7</v>
      </c>
      <c r="L218" s="67">
        <v>2</v>
      </c>
      <c r="M218" s="67">
        <v>24</v>
      </c>
      <c r="N218" s="67">
        <v>129</v>
      </c>
      <c r="O218" s="67">
        <v>5.38</v>
      </c>
      <c r="P218" s="67">
        <v>0</v>
      </c>
      <c r="Q218" s="67">
        <v>0</v>
      </c>
      <c r="R218" s="67">
        <v>0</v>
      </c>
      <c r="S218" s="67">
        <v>0</v>
      </c>
      <c r="T218" s="67"/>
      <c r="U218" s="67">
        <v>0</v>
      </c>
      <c r="V218" s="67">
        <v>3</v>
      </c>
      <c r="W218" s="67">
        <v>0</v>
      </c>
      <c r="X218" s="67">
        <v>0</v>
      </c>
      <c r="Y218" s="67"/>
      <c r="Z218" s="67"/>
      <c r="AA218" s="67" t="str">
        <f>IF(F218&lt;Settings!$H$3,"",ROUND((J218*Settings!$C$3+K218*Settings!$C$4+N218*Settings!$C$5+P218*Settings!$C$6+R218*Settings!$C$7+S218*Settings!$C$8+U218*Settings!$C$9+L218*Settings!$C$10+V218*Settings!$C$11*0.5)/F218*16,0))</f>
        <v/>
      </c>
      <c r="AB218" s="70" t="str">
        <f>IF(F218&lt;Settings!$H$3,"",AA218*Settings!$F$3)</f>
        <v/>
      </c>
      <c r="AC218" s="67"/>
      <c r="AD218" s="67"/>
      <c r="AE218" s="67"/>
      <c r="AF218" s="67" t="str">
        <f>IF(F218&lt;Settings!$H$3,"",RANK(AA218,$AA$185:$AA$249,0)+COUNTIF($AA$185:AA218,AA218)-1)</f>
        <v/>
      </c>
      <c r="AG218" s="68"/>
    </row>
    <row r="219" spans="1:33" ht="15" thickBot="1" x14ac:dyDescent="0.4">
      <c r="A219" s="66"/>
      <c r="B219" s="2" t="s">
        <v>333</v>
      </c>
      <c r="C219" s="2" t="s">
        <v>16</v>
      </c>
      <c r="D219" s="67" t="s">
        <v>151</v>
      </c>
      <c r="E219" s="67">
        <v>29</v>
      </c>
      <c r="F219" s="67">
        <v>16</v>
      </c>
      <c r="G219" s="67">
        <v>5</v>
      </c>
      <c r="H219" s="67">
        <v>3</v>
      </c>
      <c r="I219" s="67">
        <v>6</v>
      </c>
      <c r="J219" s="67">
        <v>55</v>
      </c>
      <c r="K219" s="67">
        <v>0</v>
      </c>
      <c r="L219" s="67">
        <v>0</v>
      </c>
      <c r="M219" s="67">
        <v>27</v>
      </c>
      <c r="N219" s="67">
        <v>156</v>
      </c>
      <c r="O219" s="67">
        <v>5.78</v>
      </c>
      <c r="P219" s="67">
        <v>1</v>
      </c>
      <c r="Q219" s="67">
        <v>22</v>
      </c>
      <c r="R219" s="67">
        <v>19</v>
      </c>
      <c r="S219" s="67">
        <v>234</v>
      </c>
      <c r="T219" s="67">
        <v>12.32</v>
      </c>
      <c r="U219" s="67">
        <v>6</v>
      </c>
      <c r="V219" s="67">
        <v>0</v>
      </c>
      <c r="W219" s="67">
        <v>0</v>
      </c>
      <c r="X219" s="67">
        <v>7</v>
      </c>
      <c r="Y219" s="67"/>
      <c r="Z219" s="67"/>
      <c r="AA219" s="67">
        <f>IF(F219&lt;Settings!$H$3,"",ROUND((J219*Settings!$C$3+K219*Settings!$C$4+N219*Settings!$C$5+P219*Settings!$C$6+R219*Settings!$C$7+S219*Settings!$C$8+U219*Settings!$C$9+L219*Settings!$C$10+V219*Settings!$C$11*0.5)/F219*16,0))</f>
        <v>102</v>
      </c>
      <c r="AB219" s="70">
        <f>IF(F219&lt;Settings!$H$3,"",AA219*Settings!$F$3)</f>
        <v>516.375</v>
      </c>
      <c r="AC219" s="67"/>
      <c r="AD219" s="67"/>
      <c r="AE219" s="67"/>
      <c r="AF219" s="67">
        <f>IF(F219&lt;Settings!$H$3,"",RANK(AA219,$AA$185:$AA$249,0)+COUNTIF($AA$185:AA219,AA219)-1)</f>
        <v>35</v>
      </c>
      <c r="AG219" s="68"/>
    </row>
    <row r="220" spans="1:33" ht="15" thickBot="1" x14ac:dyDescent="0.4">
      <c r="A220" s="66"/>
      <c r="B220" s="2" t="s">
        <v>876</v>
      </c>
      <c r="C220" s="2" t="s">
        <v>6</v>
      </c>
      <c r="D220" s="67" t="s">
        <v>151</v>
      </c>
      <c r="E220" s="67">
        <v>22</v>
      </c>
      <c r="F220" s="67">
        <v>9</v>
      </c>
      <c r="G220" s="67">
        <v>7</v>
      </c>
      <c r="H220" s="67">
        <v>119</v>
      </c>
      <c r="I220" s="67">
        <v>203</v>
      </c>
      <c r="J220" s="67">
        <v>1365</v>
      </c>
      <c r="K220" s="67">
        <v>7</v>
      </c>
      <c r="L220" s="67">
        <v>7</v>
      </c>
      <c r="M220" s="67">
        <v>20</v>
      </c>
      <c r="N220" s="67">
        <v>101</v>
      </c>
      <c r="O220" s="67">
        <v>5.05</v>
      </c>
      <c r="P220" s="67">
        <v>0</v>
      </c>
      <c r="Q220" s="67">
        <v>0</v>
      </c>
      <c r="R220" s="67">
        <v>0</v>
      </c>
      <c r="S220" s="67">
        <v>0</v>
      </c>
      <c r="T220" s="67"/>
      <c r="U220" s="67">
        <v>0</v>
      </c>
      <c r="V220" s="67">
        <v>6</v>
      </c>
      <c r="W220" s="67">
        <v>2</v>
      </c>
      <c r="X220" s="67">
        <v>0</v>
      </c>
      <c r="Y220" s="67"/>
      <c r="Z220" s="67">
        <v>3</v>
      </c>
      <c r="AA220" s="67">
        <f>IF(F220&lt;Settings!$H$3,"",ROUND((J220*Settings!$C$3+K220*Settings!$C$4+N220*Settings!$C$5+P220*Settings!$C$6+R220*Settings!$C$7+S220*Settings!$C$8+U220*Settings!$C$9+L220*Settings!$C$10+V220*Settings!$C$11*0.5)/F220*16,0))</f>
        <v>129</v>
      </c>
      <c r="AB220" s="70">
        <f>IF(F220&lt;Settings!$H$3,"",AA220*Settings!$F$3)</f>
        <v>653.0625</v>
      </c>
      <c r="AC220" s="67"/>
      <c r="AD220" s="67"/>
      <c r="AE220" s="67"/>
      <c r="AF220" s="67">
        <f>IF(F220&lt;Settings!$H$3,"",RANK(AA220,$AA$185:$AA$249,0)+COUNTIF($AA$185:AA220,AA220)-1)</f>
        <v>34</v>
      </c>
      <c r="AG220" s="68"/>
    </row>
    <row r="221" spans="1:33" ht="15" thickBot="1" x14ac:dyDescent="0.4">
      <c r="A221" s="66"/>
      <c r="B221" s="2" t="s">
        <v>877</v>
      </c>
      <c r="C221" s="2" t="s">
        <v>41</v>
      </c>
      <c r="D221" s="67" t="s">
        <v>151</v>
      </c>
      <c r="E221" s="67">
        <v>23</v>
      </c>
      <c r="F221" s="67">
        <v>5</v>
      </c>
      <c r="G221" s="67">
        <v>5</v>
      </c>
      <c r="H221" s="67">
        <v>100</v>
      </c>
      <c r="I221" s="67">
        <v>156</v>
      </c>
      <c r="J221" s="67">
        <v>1020</v>
      </c>
      <c r="K221" s="67">
        <v>7</v>
      </c>
      <c r="L221" s="67">
        <v>3</v>
      </c>
      <c r="M221" s="67">
        <v>18</v>
      </c>
      <c r="N221" s="67">
        <v>72</v>
      </c>
      <c r="O221" s="67">
        <v>4</v>
      </c>
      <c r="P221" s="67">
        <v>0</v>
      </c>
      <c r="Q221" s="67">
        <v>0</v>
      </c>
      <c r="R221" s="67">
        <v>0</v>
      </c>
      <c r="S221" s="67">
        <v>0</v>
      </c>
      <c r="T221" s="67"/>
      <c r="U221" s="67">
        <v>0</v>
      </c>
      <c r="V221" s="67">
        <v>3</v>
      </c>
      <c r="W221" s="67">
        <v>1</v>
      </c>
      <c r="X221" s="67">
        <v>0</v>
      </c>
      <c r="Y221" s="67"/>
      <c r="Z221" s="67"/>
      <c r="AA221" s="67" t="str">
        <f>IF(F221&lt;Settings!$H$3,"",ROUND((J221*Settings!$C$3+K221*Settings!$C$4+N221*Settings!$C$5+P221*Settings!$C$6+R221*Settings!$C$7+S221*Settings!$C$8+U221*Settings!$C$9+L221*Settings!$C$10+V221*Settings!$C$11*0.5)/F221*16,0))</f>
        <v/>
      </c>
      <c r="AB221" s="70" t="str">
        <f>IF(F221&lt;Settings!$H$3,"",AA221*Settings!$F$3)</f>
        <v/>
      </c>
      <c r="AC221" s="67"/>
      <c r="AD221" s="67"/>
      <c r="AE221" s="67"/>
      <c r="AF221" s="67" t="str">
        <f>IF(F221&lt;Settings!$H$3,"",RANK(AA221,$AA$185:$AA$249,0)+COUNTIF($AA$185:AA221,AA221)-1)</f>
        <v/>
      </c>
      <c r="AG221" s="68"/>
    </row>
    <row r="222" spans="1:33" ht="15" thickBot="1" x14ac:dyDescent="0.4">
      <c r="A222" s="66"/>
      <c r="B222" s="2" t="s">
        <v>193</v>
      </c>
      <c r="C222" s="2" t="s">
        <v>26</v>
      </c>
      <c r="D222" s="67" t="s">
        <v>151</v>
      </c>
      <c r="E222" s="67">
        <v>26</v>
      </c>
      <c r="F222" s="67">
        <v>3</v>
      </c>
      <c r="G222" s="67">
        <v>3</v>
      </c>
      <c r="H222" s="67">
        <v>62</v>
      </c>
      <c r="I222" s="67">
        <v>105</v>
      </c>
      <c r="J222" s="67">
        <v>685</v>
      </c>
      <c r="K222" s="67">
        <v>4</v>
      </c>
      <c r="L222" s="67">
        <v>4</v>
      </c>
      <c r="M222" s="67">
        <v>22</v>
      </c>
      <c r="N222" s="67">
        <v>151</v>
      </c>
      <c r="O222" s="67">
        <v>6.86</v>
      </c>
      <c r="P222" s="67">
        <v>1</v>
      </c>
      <c r="Q222" s="67">
        <v>1</v>
      </c>
      <c r="R222" s="67">
        <v>1</v>
      </c>
      <c r="S222" s="67">
        <v>6</v>
      </c>
      <c r="T222" s="67">
        <v>6</v>
      </c>
      <c r="U222" s="67">
        <v>0</v>
      </c>
      <c r="V222" s="67">
        <v>1</v>
      </c>
      <c r="W222" s="67">
        <v>0</v>
      </c>
      <c r="X222" s="67">
        <v>1</v>
      </c>
      <c r="Y222" s="67"/>
      <c r="Z222" s="67">
        <v>1</v>
      </c>
      <c r="AA222" s="67" t="str">
        <f>IF(F222&lt;Settings!$H$3,"",ROUND((J222*Settings!$C$3+K222*Settings!$C$4+N222*Settings!$C$5+P222*Settings!$C$6+R222*Settings!$C$7+S222*Settings!$C$8+U222*Settings!$C$9+L222*Settings!$C$10+V222*Settings!$C$11*0.5)/F222*16,0))</f>
        <v/>
      </c>
      <c r="AB222" s="70" t="str">
        <f>IF(F222&lt;Settings!$H$3,"",AA222*Settings!$F$3)</f>
        <v/>
      </c>
      <c r="AC222" s="67"/>
      <c r="AD222" s="67"/>
      <c r="AE222" s="67"/>
      <c r="AF222" s="67" t="str">
        <f>IF(F222&lt;Settings!$H$3,"",RANK(AA222,$AA$185:$AA$249,0)+COUNTIF($AA$185:AA222,AA222)-1)</f>
        <v/>
      </c>
      <c r="AG222" s="68"/>
    </row>
    <row r="223" spans="1:33" ht="15" thickBot="1" x14ac:dyDescent="0.4">
      <c r="A223" s="66"/>
      <c r="B223" s="2" t="s">
        <v>878</v>
      </c>
      <c r="C223" s="2" t="s">
        <v>26</v>
      </c>
      <c r="D223" s="67" t="s">
        <v>151</v>
      </c>
      <c r="E223" s="67">
        <v>24</v>
      </c>
      <c r="F223" s="67">
        <v>5</v>
      </c>
      <c r="G223" s="67">
        <v>5</v>
      </c>
      <c r="H223" s="67">
        <v>94</v>
      </c>
      <c r="I223" s="67">
        <v>174</v>
      </c>
      <c r="J223" s="67">
        <v>984</v>
      </c>
      <c r="K223" s="67">
        <v>4</v>
      </c>
      <c r="L223" s="67">
        <v>6</v>
      </c>
      <c r="M223" s="67">
        <v>8</v>
      </c>
      <c r="N223" s="67">
        <v>31</v>
      </c>
      <c r="O223" s="67">
        <v>3.88</v>
      </c>
      <c r="P223" s="67">
        <v>0</v>
      </c>
      <c r="Q223" s="67">
        <v>1</v>
      </c>
      <c r="R223" s="67">
        <v>1</v>
      </c>
      <c r="S223" s="67">
        <v>19</v>
      </c>
      <c r="T223" s="67">
        <v>19</v>
      </c>
      <c r="U223" s="67">
        <v>1</v>
      </c>
      <c r="V223" s="67">
        <v>1</v>
      </c>
      <c r="W223" s="67">
        <v>0</v>
      </c>
      <c r="X223" s="67">
        <v>1</v>
      </c>
      <c r="Y223" s="67"/>
      <c r="Z223" s="67"/>
      <c r="AA223" s="67" t="str">
        <f>IF(F223&lt;Settings!$H$3,"",ROUND((J223*Settings!$C$3+K223*Settings!$C$4+N223*Settings!$C$5+P223*Settings!$C$6+R223*Settings!$C$7+S223*Settings!$C$8+U223*Settings!$C$9+L223*Settings!$C$10+V223*Settings!$C$11*0.5)/F223*16,0))</f>
        <v/>
      </c>
      <c r="AB223" s="70" t="str">
        <f>IF(F223&lt;Settings!$H$3,"",AA223*Settings!$F$3)</f>
        <v/>
      </c>
      <c r="AC223" s="67"/>
      <c r="AD223" s="67"/>
      <c r="AE223" s="67"/>
      <c r="AF223" s="67" t="str">
        <f>IF(F223&lt;Settings!$H$3,"",RANK(AA223,$AA$185:$AA$249,0)+COUNTIF($AA$185:AA223,AA223)-1)</f>
        <v/>
      </c>
      <c r="AG223" s="68"/>
    </row>
    <row r="224" spans="1:33" ht="15" thickBot="1" x14ac:dyDescent="0.4">
      <c r="A224" s="66"/>
      <c r="B224" s="2" t="s">
        <v>169</v>
      </c>
      <c r="C224" s="2" t="s">
        <v>111</v>
      </c>
      <c r="D224" s="67" t="s">
        <v>151</v>
      </c>
      <c r="E224" s="67">
        <v>38</v>
      </c>
      <c r="F224" s="67">
        <v>4</v>
      </c>
      <c r="G224" s="67">
        <v>4</v>
      </c>
      <c r="H224" s="67">
        <v>91</v>
      </c>
      <c r="I224" s="67">
        <v>147</v>
      </c>
      <c r="J224" s="67">
        <v>1042</v>
      </c>
      <c r="K224" s="67">
        <v>6</v>
      </c>
      <c r="L224" s="67">
        <v>5</v>
      </c>
      <c r="M224" s="67">
        <v>4</v>
      </c>
      <c r="N224" s="67">
        <v>7</v>
      </c>
      <c r="O224" s="67">
        <v>1.75</v>
      </c>
      <c r="P224" s="67">
        <v>0</v>
      </c>
      <c r="Q224" s="67">
        <v>0</v>
      </c>
      <c r="R224" s="67">
        <v>0</v>
      </c>
      <c r="S224" s="67">
        <v>0</v>
      </c>
      <c r="T224" s="67"/>
      <c r="U224" s="67">
        <v>0</v>
      </c>
      <c r="V224" s="67">
        <v>3</v>
      </c>
      <c r="W224" s="67">
        <v>1</v>
      </c>
      <c r="X224" s="67">
        <v>0</v>
      </c>
      <c r="Y224" s="67"/>
      <c r="Z224" s="67"/>
      <c r="AA224" s="67" t="str">
        <f>IF(F224&lt;Settings!$H$3,"",ROUND((J224*Settings!$C$3+K224*Settings!$C$4+N224*Settings!$C$5+P224*Settings!$C$6+R224*Settings!$C$7+S224*Settings!$C$8+U224*Settings!$C$9+L224*Settings!$C$10+V224*Settings!$C$11*0.5)/F224*16,0))</f>
        <v/>
      </c>
      <c r="AB224" s="70" t="str">
        <f>IF(F224&lt;Settings!$H$3,"",AA224*Settings!$F$3)</f>
        <v/>
      </c>
      <c r="AC224" s="67"/>
      <c r="AD224" s="67"/>
      <c r="AE224" s="67"/>
      <c r="AF224" s="67" t="str">
        <f>IF(F224&lt;Settings!$H$3,"",RANK(AA224,$AA$185:$AA$249,0)+COUNTIF($AA$185:AA224,AA224)-1)</f>
        <v/>
      </c>
      <c r="AG224" s="68"/>
    </row>
    <row r="225" spans="1:33" ht="15" thickBot="1" x14ac:dyDescent="0.4">
      <c r="A225" s="66"/>
      <c r="B225" s="2" t="s">
        <v>879</v>
      </c>
      <c r="C225" s="2" t="s">
        <v>43</v>
      </c>
      <c r="D225" s="67" t="s">
        <v>151</v>
      </c>
      <c r="E225" s="67">
        <v>23</v>
      </c>
      <c r="F225" s="67">
        <v>8</v>
      </c>
      <c r="G225" s="67">
        <v>6</v>
      </c>
      <c r="H225" s="67">
        <v>100</v>
      </c>
      <c r="I225" s="67">
        <v>160</v>
      </c>
      <c r="J225" s="67">
        <v>1063</v>
      </c>
      <c r="K225" s="67">
        <v>5</v>
      </c>
      <c r="L225" s="67">
        <v>8</v>
      </c>
      <c r="M225" s="67">
        <v>21</v>
      </c>
      <c r="N225" s="67">
        <v>68</v>
      </c>
      <c r="O225" s="67">
        <v>3.24</v>
      </c>
      <c r="P225" s="67">
        <v>0</v>
      </c>
      <c r="Q225" s="67">
        <v>0</v>
      </c>
      <c r="R225" s="67">
        <v>0</v>
      </c>
      <c r="S225" s="67">
        <v>0</v>
      </c>
      <c r="T225" s="67"/>
      <c r="U225" s="67">
        <v>0</v>
      </c>
      <c r="V225" s="67">
        <v>5</v>
      </c>
      <c r="W225" s="67">
        <v>1</v>
      </c>
      <c r="X225" s="67">
        <v>0</v>
      </c>
      <c r="Y225" s="67"/>
      <c r="Z225" s="67"/>
      <c r="AA225" s="67">
        <f>IF(F225&lt;Settings!$H$3,"",ROUND((J225*Settings!$C$3+K225*Settings!$C$4+N225*Settings!$C$5+P225*Settings!$C$6+R225*Settings!$C$7+S225*Settings!$C$8+U225*Settings!$C$9+L225*Settings!$C$10+V225*Settings!$C$11*0.5)/F225*16,0))</f>
        <v>97</v>
      </c>
      <c r="AB225" s="70">
        <f>IF(F225&lt;Settings!$H$3,"",AA225*Settings!$F$3)</f>
        <v>491.0625</v>
      </c>
      <c r="AC225" s="67"/>
      <c r="AD225" s="67"/>
      <c r="AE225" s="67"/>
      <c r="AF225" s="67">
        <f>IF(F225&lt;Settings!$H$3,"",RANK(AA225,$AA$185:$AA$249,0)+COUNTIF($AA$185:AA225,AA225)-1)</f>
        <v>36</v>
      </c>
      <c r="AG225" s="68"/>
    </row>
    <row r="226" spans="1:33" ht="15" thickBot="1" x14ac:dyDescent="0.4">
      <c r="A226" s="66"/>
      <c r="B226" s="2" t="s">
        <v>194</v>
      </c>
      <c r="C226" s="2" t="s">
        <v>30</v>
      </c>
      <c r="D226" s="67" t="s">
        <v>151</v>
      </c>
      <c r="E226" s="67">
        <v>30</v>
      </c>
      <c r="F226" s="67">
        <v>4</v>
      </c>
      <c r="G226" s="67">
        <v>4</v>
      </c>
      <c r="H226" s="67">
        <v>77</v>
      </c>
      <c r="I226" s="67">
        <v>117</v>
      </c>
      <c r="J226" s="67">
        <v>736</v>
      </c>
      <c r="K226" s="67">
        <v>3</v>
      </c>
      <c r="L226" s="67">
        <v>2</v>
      </c>
      <c r="M226" s="67">
        <v>4</v>
      </c>
      <c r="N226" s="67">
        <v>23</v>
      </c>
      <c r="O226" s="67">
        <v>5.75</v>
      </c>
      <c r="P226" s="67">
        <v>0</v>
      </c>
      <c r="Q226" s="67">
        <v>0</v>
      </c>
      <c r="R226" s="67">
        <v>0</v>
      </c>
      <c r="S226" s="67">
        <v>0</v>
      </c>
      <c r="T226" s="67"/>
      <c r="U226" s="67">
        <v>0</v>
      </c>
      <c r="V226" s="67">
        <v>2</v>
      </c>
      <c r="W226" s="67">
        <v>2</v>
      </c>
      <c r="X226" s="67">
        <v>0</v>
      </c>
      <c r="Y226" s="67"/>
      <c r="Z226" s="67">
        <v>3</v>
      </c>
      <c r="AA226" s="67" t="str">
        <f>IF(F226&lt;Settings!$H$3,"",ROUND((J226*Settings!$C$3+K226*Settings!$C$4+N226*Settings!$C$5+P226*Settings!$C$6+R226*Settings!$C$7+S226*Settings!$C$8+U226*Settings!$C$9+L226*Settings!$C$10+V226*Settings!$C$11*0.5)/F226*16,0))</f>
        <v/>
      </c>
      <c r="AB226" s="70" t="str">
        <f>IF(F226&lt;Settings!$H$3,"",AA226*Settings!$F$3)</f>
        <v/>
      </c>
      <c r="AC226" s="67"/>
      <c r="AD226" s="67"/>
      <c r="AE226" s="67"/>
      <c r="AF226" s="67" t="str">
        <f>IF(F226&lt;Settings!$H$3,"",RANK(AA226,$AA$185:$AA$249,0)+COUNTIF($AA$185:AA226,AA226)-1)</f>
        <v/>
      </c>
      <c r="AG226" s="68"/>
    </row>
    <row r="227" spans="1:33" ht="15" thickBot="1" x14ac:dyDescent="0.4">
      <c r="A227" s="66"/>
      <c r="B227" s="2" t="s">
        <v>668</v>
      </c>
      <c r="C227" s="2" t="s">
        <v>14</v>
      </c>
      <c r="D227" s="67" t="s">
        <v>151</v>
      </c>
      <c r="E227" s="67">
        <v>35</v>
      </c>
      <c r="F227" s="67">
        <v>6</v>
      </c>
      <c r="G227" s="67">
        <v>2</v>
      </c>
      <c r="H227" s="67">
        <v>59</v>
      </c>
      <c r="I227" s="67">
        <v>91</v>
      </c>
      <c r="J227" s="67">
        <v>659</v>
      </c>
      <c r="K227" s="67">
        <v>4</v>
      </c>
      <c r="L227" s="67">
        <v>0</v>
      </c>
      <c r="M227" s="67">
        <v>5</v>
      </c>
      <c r="N227" s="67">
        <v>-1</v>
      </c>
      <c r="O227" s="67">
        <v>-0.2</v>
      </c>
      <c r="P227" s="67">
        <v>0</v>
      </c>
      <c r="Q227" s="67">
        <v>0</v>
      </c>
      <c r="R227" s="67">
        <v>0</v>
      </c>
      <c r="S227" s="67">
        <v>0</v>
      </c>
      <c r="T227" s="67"/>
      <c r="U227" s="67">
        <v>0</v>
      </c>
      <c r="V227" s="67">
        <v>2</v>
      </c>
      <c r="W227" s="67">
        <v>0</v>
      </c>
      <c r="X227" s="67">
        <v>0</v>
      </c>
      <c r="Y227" s="67"/>
      <c r="Z227" s="67"/>
      <c r="AA227" s="67" t="str">
        <f>IF(F227&lt;Settings!$H$3,"",ROUND((J227*Settings!$C$3+K227*Settings!$C$4+N227*Settings!$C$5+P227*Settings!$C$6+R227*Settings!$C$7+S227*Settings!$C$8+U227*Settings!$C$9+L227*Settings!$C$10+V227*Settings!$C$11*0.5)/F227*16,0))</f>
        <v/>
      </c>
      <c r="AB227" s="70" t="str">
        <f>IF(F227&lt;Settings!$H$3,"",AA227*Settings!$F$3)</f>
        <v/>
      </c>
      <c r="AC227" s="67"/>
      <c r="AD227" s="67"/>
      <c r="AE227" s="67"/>
      <c r="AF227" s="67" t="str">
        <f>IF(F227&lt;Settings!$H$3,"",RANK(AA227,$AA$185:$AA$249,0)+COUNTIF($AA$185:AA227,AA227)-1)</f>
        <v/>
      </c>
      <c r="AG227" s="68"/>
    </row>
    <row r="228" spans="1:33" ht="15" thickBot="1" x14ac:dyDescent="0.4">
      <c r="A228" s="66"/>
      <c r="B228" s="2" t="s">
        <v>880</v>
      </c>
      <c r="C228" s="2" t="s">
        <v>36</v>
      </c>
      <c r="D228" s="67" t="s">
        <v>151</v>
      </c>
      <c r="E228" s="67">
        <v>38</v>
      </c>
      <c r="F228" s="67">
        <v>6</v>
      </c>
      <c r="G228" s="67">
        <v>1</v>
      </c>
      <c r="H228" s="67">
        <v>50</v>
      </c>
      <c r="I228" s="67">
        <v>67</v>
      </c>
      <c r="J228" s="67">
        <v>580</v>
      </c>
      <c r="K228" s="67">
        <v>3</v>
      </c>
      <c r="L228" s="67">
        <v>1</v>
      </c>
      <c r="M228" s="67">
        <v>3</v>
      </c>
      <c r="N228" s="67">
        <v>-3</v>
      </c>
      <c r="O228" s="67">
        <v>-1</v>
      </c>
      <c r="P228" s="67">
        <v>0</v>
      </c>
      <c r="Q228" s="67">
        <v>0</v>
      </c>
      <c r="R228" s="67">
        <v>0</v>
      </c>
      <c r="S228" s="67">
        <v>0</v>
      </c>
      <c r="T228" s="67"/>
      <c r="U228" s="67">
        <v>0</v>
      </c>
      <c r="V228" s="67">
        <v>1</v>
      </c>
      <c r="W228" s="67">
        <v>1</v>
      </c>
      <c r="X228" s="67">
        <v>0</v>
      </c>
      <c r="Y228" s="67"/>
      <c r="Z228" s="67">
        <v>3</v>
      </c>
      <c r="AA228" s="67" t="str">
        <f>IF(F228&lt;Settings!$H$3,"",ROUND((J228*Settings!$C$3+K228*Settings!$C$4+N228*Settings!$C$5+P228*Settings!$C$6+R228*Settings!$C$7+S228*Settings!$C$8+U228*Settings!$C$9+L228*Settings!$C$10+V228*Settings!$C$11*0.5)/F228*16,0))</f>
        <v/>
      </c>
      <c r="AB228" s="70" t="str">
        <f>IF(F228&lt;Settings!$H$3,"",AA228*Settings!$F$3)</f>
        <v/>
      </c>
      <c r="AC228" s="67"/>
      <c r="AD228" s="67"/>
      <c r="AE228" s="67"/>
      <c r="AF228" s="67" t="str">
        <f>IF(F228&lt;Settings!$H$3,"",RANK(AA228,$AA$185:$AA$249,0)+COUNTIF($AA$185:AA228,AA228)-1)</f>
        <v/>
      </c>
      <c r="AG228" s="68"/>
    </row>
    <row r="229" spans="1:33" ht="15" thickBot="1" x14ac:dyDescent="0.4">
      <c r="A229" s="66"/>
      <c r="B229" s="2" t="s">
        <v>881</v>
      </c>
      <c r="C229" s="2" t="s">
        <v>41</v>
      </c>
      <c r="D229" s="67" t="s">
        <v>151</v>
      </c>
      <c r="E229" s="67">
        <v>27</v>
      </c>
      <c r="F229" s="67">
        <v>3</v>
      </c>
      <c r="G229" s="67">
        <v>3</v>
      </c>
      <c r="H229" s="67">
        <v>39</v>
      </c>
      <c r="I229" s="67">
        <v>84</v>
      </c>
      <c r="J229" s="67">
        <v>515</v>
      </c>
      <c r="K229" s="67">
        <v>3</v>
      </c>
      <c r="L229" s="67">
        <v>2</v>
      </c>
      <c r="M229" s="67">
        <v>10</v>
      </c>
      <c r="N229" s="67">
        <v>39</v>
      </c>
      <c r="O229" s="67">
        <v>3.9</v>
      </c>
      <c r="P229" s="67">
        <v>0</v>
      </c>
      <c r="Q229" s="67">
        <v>0</v>
      </c>
      <c r="R229" s="67">
        <v>0</v>
      </c>
      <c r="S229" s="67">
        <v>0</v>
      </c>
      <c r="T229" s="67"/>
      <c r="U229" s="67">
        <v>0</v>
      </c>
      <c r="V229" s="67">
        <v>0</v>
      </c>
      <c r="W229" s="67">
        <v>0</v>
      </c>
      <c r="X229" s="67">
        <v>0</v>
      </c>
      <c r="Y229" s="67"/>
      <c r="Z229" s="67"/>
      <c r="AA229" s="67" t="str">
        <f>IF(F229&lt;Settings!$H$3,"",ROUND((J229*Settings!$C$3+K229*Settings!$C$4+N229*Settings!$C$5+P229*Settings!$C$6+R229*Settings!$C$7+S229*Settings!$C$8+U229*Settings!$C$9+L229*Settings!$C$10+V229*Settings!$C$11*0.5)/F229*16,0))</f>
        <v/>
      </c>
      <c r="AB229" s="70" t="str">
        <f>IF(F229&lt;Settings!$H$3,"",AA229*Settings!$F$3)</f>
        <v/>
      </c>
      <c r="AC229" s="67"/>
      <c r="AD229" s="67"/>
      <c r="AE229" s="67"/>
      <c r="AF229" s="67" t="str">
        <f>IF(F229&lt;Settings!$H$3,"",RANK(AA229,$AA$185:$AA$249,0)+COUNTIF($AA$185:AA229,AA229)-1)</f>
        <v/>
      </c>
      <c r="AG229" s="68"/>
    </row>
    <row r="230" spans="1:33" ht="15" thickBot="1" x14ac:dyDescent="0.4">
      <c r="A230" s="66"/>
      <c r="B230" s="2" t="s">
        <v>196</v>
      </c>
      <c r="C230" s="2" t="s">
        <v>34</v>
      </c>
      <c r="D230" s="67" t="s">
        <v>151</v>
      </c>
      <c r="E230" s="67">
        <v>33</v>
      </c>
      <c r="F230" s="67">
        <v>3</v>
      </c>
      <c r="G230" s="67">
        <v>1</v>
      </c>
      <c r="H230" s="67">
        <v>45</v>
      </c>
      <c r="I230" s="67">
        <v>64</v>
      </c>
      <c r="J230" s="67">
        <v>435</v>
      </c>
      <c r="K230" s="67">
        <v>3</v>
      </c>
      <c r="L230" s="67">
        <v>2</v>
      </c>
      <c r="M230" s="67">
        <v>6</v>
      </c>
      <c r="N230" s="67">
        <v>6</v>
      </c>
      <c r="O230" s="67">
        <v>1</v>
      </c>
      <c r="P230" s="67">
        <v>0</v>
      </c>
      <c r="Q230" s="67">
        <v>0</v>
      </c>
      <c r="R230" s="67">
        <v>0</v>
      </c>
      <c r="S230" s="67">
        <v>0</v>
      </c>
      <c r="T230" s="67"/>
      <c r="U230" s="67">
        <v>0</v>
      </c>
      <c r="V230" s="67">
        <v>0</v>
      </c>
      <c r="W230" s="67">
        <v>0</v>
      </c>
      <c r="X230" s="67">
        <v>0</v>
      </c>
      <c r="Y230" s="67"/>
      <c r="Z230" s="67"/>
      <c r="AA230" s="67" t="str">
        <f>IF(F230&lt;Settings!$H$3,"",ROUND((J230*Settings!$C$3+K230*Settings!$C$4+N230*Settings!$C$5+P230*Settings!$C$6+R230*Settings!$C$7+S230*Settings!$C$8+U230*Settings!$C$9+L230*Settings!$C$10+V230*Settings!$C$11*0.5)/F230*16,0))</f>
        <v/>
      </c>
      <c r="AB230" s="70" t="str">
        <f>IF(F230&lt;Settings!$H$3,"",AA230*Settings!$F$3)</f>
        <v/>
      </c>
      <c r="AC230" s="67"/>
      <c r="AD230" s="67"/>
      <c r="AE230" s="67"/>
      <c r="AF230" s="67" t="str">
        <f>IF(F230&lt;Settings!$H$3,"",RANK(AA230,$AA$185:$AA$249,0)+COUNTIF($AA$185:AA230,AA230)-1)</f>
        <v/>
      </c>
      <c r="AG230" s="68"/>
    </row>
    <row r="231" spans="1:33" ht="15" thickBot="1" x14ac:dyDescent="0.4">
      <c r="A231" s="66"/>
      <c r="B231" s="2" t="s">
        <v>882</v>
      </c>
      <c r="C231" s="2" t="s">
        <v>12</v>
      </c>
      <c r="D231" s="67" t="s">
        <v>151</v>
      </c>
      <c r="E231" s="67">
        <v>25</v>
      </c>
      <c r="F231" s="67">
        <v>3</v>
      </c>
      <c r="G231" s="67">
        <v>3</v>
      </c>
      <c r="H231" s="67">
        <v>41</v>
      </c>
      <c r="I231" s="67">
        <v>87</v>
      </c>
      <c r="J231" s="67">
        <v>474</v>
      </c>
      <c r="K231" s="67">
        <v>2</v>
      </c>
      <c r="L231" s="67">
        <v>2</v>
      </c>
      <c r="M231" s="67">
        <v>10</v>
      </c>
      <c r="N231" s="67">
        <v>77</v>
      </c>
      <c r="O231" s="67">
        <v>7.7</v>
      </c>
      <c r="P231" s="67">
        <v>0</v>
      </c>
      <c r="Q231" s="67">
        <v>0</v>
      </c>
      <c r="R231" s="67">
        <v>0</v>
      </c>
      <c r="S231" s="67">
        <v>0</v>
      </c>
      <c r="T231" s="67"/>
      <c r="U231" s="67">
        <v>0</v>
      </c>
      <c r="V231" s="67">
        <v>4</v>
      </c>
      <c r="W231" s="67">
        <v>3</v>
      </c>
      <c r="X231" s="67">
        <v>0</v>
      </c>
      <c r="Y231" s="67"/>
      <c r="Z231" s="67"/>
      <c r="AA231" s="67" t="str">
        <f>IF(F231&lt;Settings!$H$3,"",ROUND((J231*Settings!$C$3+K231*Settings!$C$4+N231*Settings!$C$5+P231*Settings!$C$6+R231*Settings!$C$7+S231*Settings!$C$8+U231*Settings!$C$9+L231*Settings!$C$10+V231*Settings!$C$11*0.5)/F231*16,0))</f>
        <v/>
      </c>
      <c r="AB231" s="70" t="str">
        <f>IF(F231&lt;Settings!$H$3,"",AA231*Settings!$F$3)</f>
        <v/>
      </c>
      <c r="AC231" s="67"/>
      <c r="AD231" s="67"/>
      <c r="AE231" s="67"/>
      <c r="AF231" s="67" t="str">
        <f>IF(F231&lt;Settings!$H$3,"",RANK(AA231,$AA$185:$AA$249,0)+COUNTIF($AA$185:AA231,AA231)-1)</f>
        <v/>
      </c>
      <c r="AG231" s="68"/>
    </row>
    <row r="232" spans="1:33" ht="15" thickBot="1" x14ac:dyDescent="0.4">
      <c r="A232" s="66"/>
      <c r="B232" s="2" t="s">
        <v>643</v>
      </c>
      <c r="C232" s="2" t="s">
        <v>94</v>
      </c>
      <c r="D232" s="67" t="s">
        <v>151</v>
      </c>
      <c r="E232" s="67">
        <v>34</v>
      </c>
      <c r="F232" s="67">
        <v>4</v>
      </c>
      <c r="G232" s="67">
        <v>1</v>
      </c>
      <c r="H232" s="67">
        <v>35</v>
      </c>
      <c r="I232" s="67">
        <v>65</v>
      </c>
      <c r="J232" s="67">
        <v>372</v>
      </c>
      <c r="K232" s="67">
        <v>4</v>
      </c>
      <c r="L232" s="67">
        <v>4</v>
      </c>
      <c r="M232" s="67">
        <v>8</v>
      </c>
      <c r="N232" s="67">
        <v>2</v>
      </c>
      <c r="O232" s="67">
        <v>0.25</v>
      </c>
      <c r="P232" s="67">
        <v>0</v>
      </c>
      <c r="Q232" s="67">
        <v>0</v>
      </c>
      <c r="R232" s="67">
        <v>0</v>
      </c>
      <c r="S232" s="67">
        <v>0</v>
      </c>
      <c r="T232" s="67"/>
      <c r="U232" s="67">
        <v>0</v>
      </c>
      <c r="V232" s="67">
        <v>2</v>
      </c>
      <c r="W232" s="67">
        <v>1</v>
      </c>
      <c r="X232" s="67">
        <v>0</v>
      </c>
      <c r="Y232" s="67"/>
      <c r="Z232" s="67">
        <v>1</v>
      </c>
      <c r="AA232" s="67" t="str">
        <f>IF(F232&lt;Settings!$H$3,"",ROUND((J232*Settings!$C$3+K232*Settings!$C$4+N232*Settings!$C$5+P232*Settings!$C$6+R232*Settings!$C$7+S232*Settings!$C$8+U232*Settings!$C$9+L232*Settings!$C$10+V232*Settings!$C$11*0.5)/F232*16,0))</f>
        <v/>
      </c>
      <c r="AB232" s="70" t="str">
        <f>IF(F232&lt;Settings!$H$3,"",AA232*Settings!$F$3)</f>
        <v/>
      </c>
      <c r="AC232" s="67"/>
      <c r="AD232" s="67"/>
      <c r="AE232" s="67"/>
      <c r="AF232" s="67" t="str">
        <f>IF(F232&lt;Settings!$H$3,"",RANK(AA232,$AA$185:$AA$249,0)+COUNTIF($AA$185:AA232,AA232)-1)</f>
        <v/>
      </c>
      <c r="AG232" s="68"/>
    </row>
    <row r="233" spans="1:33" ht="15" thickBot="1" x14ac:dyDescent="0.4">
      <c r="A233" s="66"/>
      <c r="B233" s="2" t="s">
        <v>158</v>
      </c>
      <c r="C233" s="2" t="s">
        <v>51</v>
      </c>
      <c r="D233" s="67" t="s">
        <v>151</v>
      </c>
      <c r="E233" s="67">
        <v>22</v>
      </c>
      <c r="F233" s="67">
        <v>6</v>
      </c>
      <c r="G233" s="67">
        <v>3</v>
      </c>
      <c r="H233" s="67">
        <v>58</v>
      </c>
      <c r="I233" s="67">
        <v>109</v>
      </c>
      <c r="J233" s="67">
        <v>567</v>
      </c>
      <c r="K233" s="67">
        <v>1</v>
      </c>
      <c r="L233" s="67">
        <v>5</v>
      </c>
      <c r="M233" s="67">
        <v>3</v>
      </c>
      <c r="N233" s="67">
        <v>13</v>
      </c>
      <c r="O233" s="67">
        <v>4.33</v>
      </c>
      <c r="P233" s="67">
        <v>0</v>
      </c>
      <c r="Q233" s="67">
        <v>0</v>
      </c>
      <c r="R233" s="67">
        <v>0</v>
      </c>
      <c r="S233" s="67">
        <v>0</v>
      </c>
      <c r="T233" s="67"/>
      <c r="U233" s="67">
        <v>0</v>
      </c>
      <c r="V233" s="67">
        <v>1</v>
      </c>
      <c r="W233" s="67">
        <v>0</v>
      </c>
      <c r="X233" s="67">
        <v>0</v>
      </c>
      <c r="Y233" s="67"/>
      <c r="Z233" s="67"/>
      <c r="AA233" s="67" t="str">
        <f>IF(F233&lt;Settings!$H$3,"",ROUND((J233*Settings!$C$3+K233*Settings!$C$4+N233*Settings!$C$5+P233*Settings!$C$6+R233*Settings!$C$7+S233*Settings!$C$8+U233*Settings!$C$9+L233*Settings!$C$10+V233*Settings!$C$11*0.5)/F233*16,0))</f>
        <v/>
      </c>
      <c r="AB233" s="70" t="str">
        <f>IF(F233&lt;Settings!$H$3,"",AA233*Settings!$F$3)</f>
        <v/>
      </c>
      <c r="AC233" s="67"/>
      <c r="AD233" s="67"/>
      <c r="AE233" s="67"/>
      <c r="AF233" s="67" t="str">
        <f>IF(F233&lt;Settings!$H$3,"",RANK(AA233,$AA$185:$AA$249,0)+COUNTIF($AA$185:AA233,AA233)-1)</f>
        <v/>
      </c>
      <c r="AG233" s="68"/>
    </row>
    <row r="234" spans="1:33" ht="15" thickBot="1" x14ac:dyDescent="0.4">
      <c r="A234" s="66"/>
      <c r="B234" s="2" t="s">
        <v>335</v>
      </c>
      <c r="C234" s="2" t="s">
        <v>97</v>
      </c>
      <c r="D234" s="67" t="s">
        <v>151</v>
      </c>
      <c r="E234" s="67">
        <v>29</v>
      </c>
      <c r="F234" s="67">
        <v>2</v>
      </c>
      <c r="G234" s="67">
        <v>1</v>
      </c>
      <c r="H234" s="67">
        <v>21</v>
      </c>
      <c r="I234" s="67">
        <v>37</v>
      </c>
      <c r="J234" s="67">
        <v>225</v>
      </c>
      <c r="K234" s="67">
        <v>0</v>
      </c>
      <c r="L234" s="67">
        <v>1</v>
      </c>
      <c r="M234" s="67">
        <v>5</v>
      </c>
      <c r="N234" s="67">
        <v>39</v>
      </c>
      <c r="O234" s="67">
        <v>7.8</v>
      </c>
      <c r="P234" s="67">
        <v>1</v>
      </c>
      <c r="Q234" s="67">
        <v>0</v>
      </c>
      <c r="R234" s="67">
        <v>0</v>
      </c>
      <c r="S234" s="67">
        <v>0</v>
      </c>
      <c r="T234" s="67"/>
      <c r="U234" s="67">
        <v>0</v>
      </c>
      <c r="V234" s="67">
        <v>0</v>
      </c>
      <c r="W234" s="67">
        <v>0</v>
      </c>
      <c r="X234" s="67">
        <v>1</v>
      </c>
      <c r="Y234" s="67"/>
      <c r="Z234" s="67"/>
      <c r="AA234" s="67" t="str">
        <f>IF(F234&lt;Settings!$H$3,"",ROUND((J234*Settings!$C$3+K234*Settings!$C$4+N234*Settings!$C$5+P234*Settings!$C$6+R234*Settings!$C$7+S234*Settings!$C$8+U234*Settings!$C$9+L234*Settings!$C$10+V234*Settings!$C$11*0.5)/F234*16,0))</f>
        <v/>
      </c>
      <c r="AB234" s="70" t="str">
        <f>IF(F234&lt;Settings!$H$3,"",AA234*Settings!$F$3)</f>
        <v/>
      </c>
      <c r="AC234" s="67"/>
      <c r="AD234" s="67"/>
      <c r="AE234" s="67"/>
      <c r="AF234" s="67" t="str">
        <f>IF(F234&lt;Settings!$H$3,"",RANK(AA234,$AA$185:$AA$249,0)+COUNTIF($AA$185:AA234,AA234)-1)</f>
        <v/>
      </c>
      <c r="AG234" s="68"/>
    </row>
    <row r="235" spans="1:33" ht="15" thickBot="1" x14ac:dyDescent="0.4">
      <c r="A235" s="66"/>
      <c r="B235" s="2" t="s">
        <v>175</v>
      </c>
      <c r="C235" s="2" t="s">
        <v>8</v>
      </c>
      <c r="D235" s="67" t="s">
        <v>151</v>
      </c>
      <c r="E235" s="67">
        <v>30</v>
      </c>
      <c r="F235" s="67">
        <v>2</v>
      </c>
      <c r="G235" s="67">
        <v>2</v>
      </c>
      <c r="H235" s="67">
        <v>50</v>
      </c>
      <c r="I235" s="67">
        <v>89</v>
      </c>
      <c r="J235" s="67">
        <v>572</v>
      </c>
      <c r="K235" s="67">
        <v>0</v>
      </c>
      <c r="L235" s="67">
        <v>1</v>
      </c>
      <c r="M235" s="67">
        <v>5</v>
      </c>
      <c r="N235" s="67">
        <v>-2</v>
      </c>
      <c r="O235" s="67">
        <v>-0.4</v>
      </c>
      <c r="P235" s="67">
        <v>0</v>
      </c>
      <c r="Q235" s="67">
        <v>0</v>
      </c>
      <c r="R235" s="67">
        <v>0</v>
      </c>
      <c r="S235" s="67">
        <v>0</v>
      </c>
      <c r="T235" s="67"/>
      <c r="U235" s="67">
        <v>0</v>
      </c>
      <c r="V235" s="67">
        <v>2</v>
      </c>
      <c r="W235" s="67">
        <v>2</v>
      </c>
      <c r="X235" s="67">
        <v>0</v>
      </c>
      <c r="Y235" s="67"/>
      <c r="Z235" s="67"/>
      <c r="AA235" s="67" t="str">
        <f>IF(F235&lt;Settings!$H$3,"",ROUND((J235*Settings!$C$3+K235*Settings!$C$4+N235*Settings!$C$5+P235*Settings!$C$6+R235*Settings!$C$7+S235*Settings!$C$8+U235*Settings!$C$9+L235*Settings!$C$10+V235*Settings!$C$11*0.5)/F235*16,0))</f>
        <v/>
      </c>
      <c r="AB235" s="70" t="str">
        <f>IF(F235&lt;Settings!$H$3,"",AA235*Settings!$F$3)</f>
        <v/>
      </c>
      <c r="AC235" s="67"/>
      <c r="AD235" s="67"/>
      <c r="AE235" s="67"/>
      <c r="AF235" s="67" t="str">
        <f>IF(F235&lt;Settings!$H$3,"",RANK(AA235,$AA$185:$AA$249,0)+COUNTIF($AA$185:AA235,AA235)-1)</f>
        <v/>
      </c>
      <c r="AG235" s="68"/>
    </row>
    <row r="236" spans="1:33" ht="15" thickBot="1" x14ac:dyDescent="0.4">
      <c r="A236" s="66"/>
      <c r="B236" s="2" t="s">
        <v>667</v>
      </c>
      <c r="C236" s="2" t="s">
        <v>45</v>
      </c>
      <c r="D236" s="67" t="s">
        <v>151</v>
      </c>
      <c r="E236" s="67">
        <v>29</v>
      </c>
      <c r="F236" s="67">
        <v>7</v>
      </c>
      <c r="G236" s="67">
        <v>1</v>
      </c>
      <c r="H236" s="67">
        <v>23</v>
      </c>
      <c r="I236" s="67">
        <v>38</v>
      </c>
      <c r="J236" s="67">
        <v>225</v>
      </c>
      <c r="K236" s="67">
        <v>1</v>
      </c>
      <c r="L236" s="67">
        <v>2</v>
      </c>
      <c r="M236" s="67">
        <v>20</v>
      </c>
      <c r="N236" s="67">
        <v>70</v>
      </c>
      <c r="O236" s="67">
        <v>3.5</v>
      </c>
      <c r="P236" s="67">
        <v>0</v>
      </c>
      <c r="Q236" s="67">
        <v>0</v>
      </c>
      <c r="R236" s="67">
        <v>0</v>
      </c>
      <c r="S236" s="67">
        <v>0</v>
      </c>
      <c r="T236" s="67"/>
      <c r="U236" s="67">
        <v>0</v>
      </c>
      <c r="V236" s="67">
        <v>0</v>
      </c>
      <c r="W236" s="67">
        <v>0</v>
      </c>
      <c r="X236" s="67">
        <v>0</v>
      </c>
      <c r="Y236" s="67"/>
      <c r="Z236" s="67"/>
      <c r="AA236" s="67" t="str">
        <f>IF(F236&lt;Settings!$H$3,"",ROUND((J236*Settings!$C$3+K236*Settings!$C$4+N236*Settings!$C$5+P236*Settings!$C$6+R236*Settings!$C$7+S236*Settings!$C$8+U236*Settings!$C$9+L236*Settings!$C$10+V236*Settings!$C$11*0.5)/F236*16,0))</f>
        <v/>
      </c>
      <c r="AB236" s="70" t="str">
        <f>IF(F236&lt;Settings!$H$3,"",AA236*Settings!$F$3)</f>
        <v/>
      </c>
      <c r="AC236" s="67"/>
      <c r="AD236" s="67"/>
      <c r="AE236" s="67"/>
      <c r="AF236" s="67" t="str">
        <f>IF(F236&lt;Settings!$H$3,"",RANK(AA236,$AA$185:$AA$249,0)+COUNTIF($AA$185:AA236,AA236)-1)</f>
        <v/>
      </c>
      <c r="AG236" s="68"/>
    </row>
    <row r="237" spans="1:33" ht="15" thickBot="1" x14ac:dyDescent="0.4">
      <c r="A237" s="66"/>
      <c r="B237" s="2" t="s">
        <v>168</v>
      </c>
      <c r="C237" s="2" t="s">
        <v>43</v>
      </c>
      <c r="D237" s="67" t="s">
        <v>151</v>
      </c>
      <c r="E237" s="67">
        <v>37</v>
      </c>
      <c r="F237" s="67">
        <v>2</v>
      </c>
      <c r="G237" s="67">
        <v>2</v>
      </c>
      <c r="H237" s="67">
        <v>35</v>
      </c>
      <c r="I237" s="67">
        <v>62</v>
      </c>
      <c r="J237" s="67">
        <v>351</v>
      </c>
      <c r="K237" s="67">
        <v>0</v>
      </c>
      <c r="L237" s="67">
        <v>1</v>
      </c>
      <c r="M237" s="67">
        <v>1</v>
      </c>
      <c r="N237" s="67">
        <v>7</v>
      </c>
      <c r="O237" s="67">
        <v>7</v>
      </c>
      <c r="P237" s="67">
        <v>0</v>
      </c>
      <c r="Q237" s="67">
        <v>0</v>
      </c>
      <c r="R237" s="67">
        <v>0</v>
      </c>
      <c r="S237" s="67">
        <v>0</v>
      </c>
      <c r="T237" s="67"/>
      <c r="U237" s="67">
        <v>0</v>
      </c>
      <c r="V237" s="67">
        <v>1</v>
      </c>
      <c r="W237" s="67">
        <v>0</v>
      </c>
      <c r="X237" s="67">
        <v>0</v>
      </c>
      <c r="Y237" s="67"/>
      <c r="Z237" s="67"/>
      <c r="AA237" s="67" t="str">
        <f>IF(F237&lt;Settings!$H$3,"",ROUND((J237*Settings!$C$3+K237*Settings!$C$4+N237*Settings!$C$5+P237*Settings!$C$6+R237*Settings!$C$7+S237*Settings!$C$8+U237*Settings!$C$9+L237*Settings!$C$10+V237*Settings!$C$11*0.5)/F237*16,0))</f>
        <v/>
      </c>
      <c r="AB237" s="70" t="str">
        <f>IF(F237&lt;Settings!$H$3,"",AA237*Settings!$F$3)</f>
        <v/>
      </c>
      <c r="AC237" s="67"/>
      <c r="AD237" s="67"/>
      <c r="AE237" s="67"/>
      <c r="AF237" s="67" t="str">
        <f>IF(F237&lt;Settings!$H$3,"",RANK(AA237,$AA$185:$AA$249,0)+COUNTIF($AA$185:AA237,AA237)-1)</f>
        <v/>
      </c>
      <c r="AG237" s="68"/>
    </row>
    <row r="238" spans="1:33" ht="15" thickBot="1" x14ac:dyDescent="0.4">
      <c r="A238" s="66"/>
      <c r="B238" s="2" t="s">
        <v>883</v>
      </c>
      <c r="C238" s="2" t="s">
        <v>125</v>
      </c>
      <c r="D238" s="67" t="s">
        <v>151</v>
      </c>
      <c r="E238" s="67">
        <v>25</v>
      </c>
      <c r="F238" s="67">
        <v>3</v>
      </c>
      <c r="G238" s="67">
        <v>2</v>
      </c>
      <c r="H238" s="67">
        <v>47</v>
      </c>
      <c r="I238" s="67">
        <v>73</v>
      </c>
      <c r="J238" s="67">
        <v>416</v>
      </c>
      <c r="K238" s="67">
        <v>0</v>
      </c>
      <c r="L238" s="67">
        <v>3</v>
      </c>
      <c r="M238" s="67">
        <v>0</v>
      </c>
      <c r="N238" s="67">
        <v>0</v>
      </c>
      <c r="O238" s="67"/>
      <c r="P238" s="67">
        <v>0</v>
      </c>
      <c r="Q238" s="67">
        <v>0</v>
      </c>
      <c r="R238" s="67">
        <v>0</v>
      </c>
      <c r="S238" s="67">
        <v>0</v>
      </c>
      <c r="T238" s="67"/>
      <c r="U238" s="67">
        <v>0</v>
      </c>
      <c r="V238" s="67">
        <v>2</v>
      </c>
      <c r="W238" s="67">
        <v>1</v>
      </c>
      <c r="X238" s="67">
        <v>0</v>
      </c>
      <c r="Y238" s="67"/>
      <c r="Z238" s="67">
        <v>1</v>
      </c>
      <c r="AA238" s="67" t="str">
        <f>IF(F238&lt;Settings!$H$3,"",ROUND((J238*Settings!$C$3+K238*Settings!$C$4+N238*Settings!$C$5+P238*Settings!$C$6+R238*Settings!$C$7+S238*Settings!$C$8+U238*Settings!$C$9+L238*Settings!$C$10+V238*Settings!$C$11*0.5)/F238*16,0))</f>
        <v/>
      </c>
      <c r="AB238" s="70" t="str">
        <f>IF(F238&lt;Settings!$H$3,"",AA238*Settings!$F$3)</f>
        <v/>
      </c>
      <c r="AC238" s="67"/>
      <c r="AD238" s="67"/>
      <c r="AE238" s="67"/>
      <c r="AF238" s="67" t="str">
        <f>IF(F238&lt;Settings!$H$3,"",RANK(AA238,$AA$185:$AA$249,0)+COUNTIF($AA$185:AA238,AA238)-1)</f>
        <v/>
      </c>
      <c r="AG238" s="68"/>
    </row>
    <row r="239" spans="1:33" ht="15" thickBot="1" x14ac:dyDescent="0.4">
      <c r="A239" s="66"/>
      <c r="B239" s="2" t="s">
        <v>666</v>
      </c>
      <c r="C239" s="2" t="s">
        <v>38</v>
      </c>
      <c r="D239" s="67" t="s">
        <v>151</v>
      </c>
      <c r="E239" s="67">
        <v>29</v>
      </c>
      <c r="F239" s="67">
        <v>2</v>
      </c>
      <c r="G239" s="67">
        <v>0</v>
      </c>
      <c r="H239" s="67">
        <v>27</v>
      </c>
      <c r="I239" s="67">
        <v>51</v>
      </c>
      <c r="J239" s="67">
        <v>359</v>
      </c>
      <c r="K239" s="67">
        <v>0</v>
      </c>
      <c r="L239" s="67">
        <v>3</v>
      </c>
      <c r="M239" s="67">
        <v>2</v>
      </c>
      <c r="N239" s="67">
        <v>-4</v>
      </c>
      <c r="O239" s="67">
        <v>-2</v>
      </c>
      <c r="P239" s="67">
        <v>0</v>
      </c>
      <c r="Q239" s="67">
        <v>0</v>
      </c>
      <c r="R239" s="67">
        <v>0</v>
      </c>
      <c r="S239" s="67">
        <v>0</v>
      </c>
      <c r="T239" s="67"/>
      <c r="U239" s="67">
        <v>0</v>
      </c>
      <c r="V239" s="67">
        <v>3</v>
      </c>
      <c r="W239" s="67">
        <v>1</v>
      </c>
      <c r="X239" s="67">
        <v>0</v>
      </c>
      <c r="Y239" s="67"/>
      <c r="Z239" s="67"/>
      <c r="AA239" s="67" t="str">
        <f>IF(F239&lt;Settings!$H$3,"",ROUND((J239*Settings!$C$3+K239*Settings!$C$4+N239*Settings!$C$5+P239*Settings!$C$6+R239*Settings!$C$7+S239*Settings!$C$8+U239*Settings!$C$9+L239*Settings!$C$10+V239*Settings!$C$11*0.5)/F239*16,0))</f>
        <v/>
      </c>
      <c r="AB239" s="70" t="str">
        <f>IF(F239&lt;Settings!$H$3,"",AA239*Settings!$F$3)</f>
        <v/>
      </c>
      <c r="AC239" s="67"/>
      <c r="AD239" s="67"/>
      <c r="AE239" s="67"/>
      <c r="AF239" s="67" t="str">
        <f>IF(F239&lt;Settings!$H$3,"",RANK(AA239,$AA$185:$AA$249,0)+COUNTIF($AA$185:AA239,AA239)-1)</f>
        <v/>
      </c>
      <c r="AG239" s="68"/>
    </row>
    <row r="240" spans="1:33" ht="15" thickBot="1" x14ac:dyDescent="0.4">
      <c r="A240" s="66"/>
      <c r="B240" s="2" t="s">
        <v>679</v>
      </c>
      <c r="C240" s="2" t="s">
        <v>56</v>
      </c>
      <c r="D240" s="67" t="s">
        <v>151</v>
      </c>
      <c r="E240" s="67">
        <v>26</v>
      </c>
      <c r="F240" s="67">
        <v>3</v>
      </c>
      <c r="G240" s="67">
        <v>0</v>
      </c>
      <c r="H240" s="67">
        <v>5</v>
      </c>
      <c r="I240" s="67">
        <v>11</v>
      </c>
      <c r="J240" s="67">
        <v>49</v>
      </c>
      <c r="K240" s="67">
        <v>0</v>
      </c>
      <c r="L240" s="67">
        <v>0</v>
      </c>
      <c r="M240" s="67">
        <v>7</v>
      </c>
      <c r="N240" s="67">
        <v>41</v>
      </c>
      <c r="O240" s="67">
        <v>5.86</v>
      </c>
      <c r="P240" s="67">
        <v>0</v>
      </c>
      <c r="Q240" s="67">
        <v>0</v>
      </c>
      <c r="R240" s="67">
        <v>0</v>
      </c>
      <c r="S240" s="67">
        <v>0</v>
      </c>
      <c r="T240" s="67"/>
      <c r="U240" s="67">
        <v>0</v>
      </c>
      <c r="V240" s="67">
        <v>0</v>
      </c>
      <c r="W240" s="67">
        <v>0</v>
      </c>
      <c r="X240" s="67">
        <v>0</v>
      </c>
      <c r="Y240" s="67"/>
      <c r="Z240" s="67"/>
      <c r="AA240" s="67" t="str">
        <f>IF(F240&lt;Settings!$H$3,"",ROUND((J240*Settings!$C$3+K240*Settings!$C$4+N240*Settings!$C$5+P240*Settings!$C$6+R240*Settings!$C$7+S240*Settings!$C$8+U240*Settings!$C$9+L240*Settings!$C$10+V240*Settings!$C$11*0.5)/F240*16,0))</f>
        <v/>
      </c>
      <c r="AB240" s="70" t="str">
        <f>IF(F240&lt;Settings!$H$3,"",AA240*Settings!$F$3)</f>
        <v/>
      </c>
      <c r="AC240" s="67"/>
      <c r="AD240" s="67"/>
      <c r="AE240" s="67"/>
      <c r="AF240" s="67" t="str">
        <f>IF(F240&lt;Settings!$H$3,"",RANK(AA240,$AA$185:$AA$249,0)+COUNTIF($AA$185:AA240,AA240)-1)</f>
        <v/>
      </c>
      <c r="AG240" s="68"/>
    </row>
    <row r="241" spans="1:33" ht="15" thickBot="1" x14ac:dyDescent="0.4">
      <c r="A241" s="66"/>
      <c r="B241" s="2" t="s">
        <v>210</v>
      </c>
      <c r="C241" s="2" t="s">
        <v>116</v>
      </c>
      <c r="D241" s="67" t="s">
        <v>151</v>
      </c>
      <c r="E241" s="67">
        <v>30</v>
      </c>
      <c r="F241" s="67">
        <v>8</v>
      </c>
      <c r="G241" s="67">
        <v>0</v>
      </c>
      <c r="H241" s="67">
        <v>4</v>
      </c>
      <c r="I241" s="67">
        <v>6</v>
      </c>
      <c r="J241" s="67">
        <v>33</v>
      </c>
      <c r="K241" s="67">
        <v>1</v>
      </c>
      <c r="L241" s="67">
        <v>0</v>
      </c>
      <c r="M241" s="67">
        <v>10</v>
      </c>
      <c r="N241" s="67">
        <v>7</v>
      </c>
      <c r="O241" s="67">
        <v>0.7</v>
      </c>
      <c r="P241" s="67">
        <v>0</v>
      </c>
      <c r="Q241" s="67">
        <v>1</v>
      </c>
      <c r="R241" s="67">
        <v>0</v>
      </c>
      <c r="S241" s="67">
        <v>0</v>
      </c>
      <c r="T241" s="67"/>
      <c r="U241" s="67">
        <v>0</v>
      </c>
      <c r="V241" s="67">
        <v>0</v>
      </c>
      <c r="W241" s="67">
        <v>0</v>
      </c>
      <c r="X241" s="67">
        <v>0</v>
      </c>
      <c r="Y241" s="67"/>
      <c r="Z241" s="67"/>
      <c r="AA241" s="67">
        <f>IF(F241&lt;Settings!$H$3,"",ROUND((J241*Settings!$C$3+K241*Settings!$C$4+N241*Settings!$C$5+P241*Settings!$C$6+R241*Settings!$C$7+S241*Settings!$C$8+U241*Settings!$C$9+L241*Settings!$C$10+V241*Settings!$C$11*0.5)/F241*16,0))</f>
        <v>12</v>
      </c>
      <c r="AB241" s="70">
        <f>IF(F241&lt;Settings!$H$3,"",AA241*Settings!$F$3)</f>
        <v>60.75</v>
      </c>
      <c r="AC241" s="67"/>
      <c r="AD241" s="67"/>
      <c r="AE241" s="67"/>
      <c r="AF241" s="67">
        <f>IF(F241&lt;Settings!$H$3,"",RANK(AA241,$AA$185:$AA$249,0)+COUNTIF($AA$185:AA241,AA241)-1)</f>
        <v>37</v>
      </c>
      <c r="AG241" s="68"/>
    </row>
    <row r="242" spans="1:33" ht="15" thickBot="1" x14ac:dyDescent="0.4">
      <c r="A242" s="66"/>
      <c r="B242" s="2" t="s">
        <v>682</v>
      </c>
      <c r="C242" s="2" t="s">
        <v>53</v>
      </c>
      <c r="D242" s="67" t="s">
        <v>151</v>
      </c>
      <c r="E242" s="67">
        <v>30</v>
      </c>
      <c r="F242" s="67">
        <v>2</v>
      </c>
      <c r="G242" s="67">
        <v>0</v>
      </c>
      <c r="H242" s="67">
        <v>6</v>
      </c>
      <c r="I242" s="67">
        <v>10</v>
      </c>
      <c r="J242" s="67">
        <v>56</v>
      </c>
      <c r="K242" s="67">
        <v>1</v>
      </c>
      <c r="L242" s="67">
        <v>0</v>
      </c>
      <c r="M242" s="67">
        <v>2</v>
      </c>
      <c r="N242" s="67">
        <v>0</v>
      </c>
      <c r="O242" s="67">
        <v>0</v>
      </c>
      <c r="P242" s="67">
        <v>0</v>
      </c>
      <c r="Q242" s="67">
        <v>0</v>
      </c>
      <c r="R242" s="67">
        <v>0</v>
      </c>
      <c r="S242" s="67">
        <v>0</v>
      </c>
      <c r="T242" s="67"/>
      <c r="U242" s="67">
        <v>0</v>
      </c>
      <c r="V242" s="67">
        <v>3</v>
      </c>
      <c r="W242" s="67">
        <v>1</v>
      </c>
      <c r="X242" s="67">
        <v>0</v>
      </c>
      <c r="Y242" s="67"/>
      <c r="Z242" s="67"/>
      <c r="AA242" s="67" t="str">
        <f>IF(F242&lt;Settings!$H$3,"",ROUND((J242*Settings!$C$3+K242*Settings!$C$4+N242*Settings!$C$5+P242*Settings!$C$6+R242*Settings!$C$7+S242*Settings!$C$8+U242*Settings!$C$9+L242*Settings!$C$10+V242*Settings!$C$11*0.5)/F242*16,0))</f>
        <v/>
      </c>
      <c r="AB242" s="70" t="str">
        <f>IF(F242&lt;Settings!$H$3,"",AA242*Settings!$F$3)</f>
        <v/>
      </c>
      <c r="AC242" s="67"/>
      <c r="AD242" s="67"/>
      <c r="AE242" s="67"/>
      <c r="AF242" s="67" t="str">
        <f>IF(F242&lt;Settings!$H$3,"",RANK(AA242,$AA$185:$AA$249,0)+COUNTIF($AA$185:AA242,AA242)-1)</f>
        <v/>
      </c>
      <c r="AG242" s="68"/>
    </row>
    <row r="243" spans="1:33" ht="15" thickBot="1" x14ac:dyDescent="0.4">
      <c r="A243" s="66"/>
      <c r="B243" s="2" t="s">
        <v>884</v>
      </c>
      <c r="C243" s="2" t="s">
        <v>6</v>
      </c>
      <c r="D243" s="67" t="s">
        <v>151</v>
      </c>
      <c r="E243" s="67">
        <v>33</v>
      </c>
      <c r="F243" s="67">
        <v>1</v>
      </c>
      <c r="G243" s="67">
        <v>1</v>
      </c>
      <c r="H243" s="67">
        <v>18</v>
      </c>
      <c r="I243" s="67">
        <v>27</v>
      </c>
      <c r="J243" s="67">
        <v>122</v>
      </c>
      <c r="K243" s="67">
        <v>0</v>
      </c>
      <c r="L243" s="67">
        <v>1</v>
      </c>
      <c r="M243" s="67">
        <v>2</v>
      </c>
      <c r="N243" s="67">
        <v>14</v>
      </c>
      <c r="O243" s="67">
        <v>7</v>
      </c>
      <c r="P243" s="67">
        <v>0</v>
      </c>
      <c r="Q243" s="67">
        <v>0</v>
      </c>
      <c r="R243" s="67">
        <v>0</v>
      </c>
      <c r="S243" s="67">
        <v>0</v>
      </c>
      <c r="T243" s="67"/>
      <c r="U243" s="67">
        <v>0</v>
      </c>
      <c r="V243" s="67">
        <v>2</v>
      </c>
      <c r="W243" s="67">
        <v>0</v>
      </c>
      <c r="X243" s="67">
        <v>0</v>
      </c>
      <c r="Y243" s="67"/>
      <c r="Z243" s="67"/>
      <c r="AA243" s="67" t="str">
        <f>IF(F243&lt;Settings!$H$3,"",ROUND((J243*Settings!$C$3+K243*Settings!$C$4+N243*Settings!$C$5+P243*Settings!$C$6+R243*Settings!$C$7+S243*Settings!$C$8+U243*Settings!$C$9+L243*Settings!$C$10+V243*Settings!$C$11*0.5)/F243*16,0))</f>
        <v/>
      </c>
      <c r="AB243" s="70" t="str">
        <f>IF(F243&lt;Settings!$H$3,"",AA243*Settings!$F$3)</f>
        <v/>
      </c>
      <c r="AC243" s="67"/>
      <c r="AD243" s="67"/>
      <c r="AE243" s="67"/>
      <c r="AF243" s="67" t="str">
        <f>IF(F243&lt;Settings!$H$3,"",RANK(AA243,$AA$185:$AA$249,0)+COUNTIF($AA$185:AA243,AA243)-1)</f>
        <v/>
      </c>
      <c r="AG243" s="68"/>
    </row>
    <row r="244" spans="1:33" ht="15" thickBot="1" x14ac:dyDescent="0.4">
      <c r="A244" s="66"/>
      <c r="B244" s="2" t="s">
        <v>885</v>
      </c>
      <c r="C244" s="2" t="s">
        <v>8</v>
      </c>
      <c r="D244" s="67" t="s">
        <v>151</v>
      </c>
      <c r="E244" s="67">
        <v>24</v>
      </c>
      <c r="F244" s="67">
        <v>2</v>
      </c>
      <c r="G244" s="67">
        <v>2</v>
      </c>
      <c r="H244" s="67">
        <v>28</v>
      </c>
      <c r="I244" s="67">
        <v>52</v>
      </c>
      <c r="J244" s="67">
        <v>228</v>
      </c>
      <c r="K244" s="67">
        <v>0</v>
      </c>
      <c r="L244" s="67">
        <v>4</v>
      </c>
      <c r="M244" s="67">
        <v>7</v>
      </c>
      <c r="N244" s="67">
        <v>22</v>
      </c>
      <c r="O244" s="67">
        <v>3.14</v>
      </c>
      <c r="P244" s="67">
        <v>0</v>
      </c>
      <c r="Q244" s="67">
        <v>0</v>
      </c>
      <c r="R244" s="67">
        <v>0</v>
      </c>
      <c r="S244" s="67">
        <v>0</v>
      </c>
      <c r="T244" s="67"/>
      <c r="U244" s="67">
        <v>0</v>
      </c>
      <c r="V244" s="67">
        <v>1</v>
      </c>
      <c r="W244" s="67">
        <v>1</v>
      </c>
      <c r="X244" s="67">
        <v>0</v>
      </c>
      <c r="Y244" s="67"/>
      <c r="Z244" s="67"/>
      <c r="AA244" s="67" t="str">
        <f>IF(F244&lt;Settings!$H$3,"",ROUND((J244*Settings!$C$3+K244*Settings!$C$4+N244*Settings!$C$5+P244*Settings!$C$6+R244*Settings!$C$7+S244*Settings!$C$8+U244*Settings!$C$9+L244*Settings!$C$10+V244*Settings!$C$11*0.5)/F244*16,0))</f>
        <v/>
      </c>
      <c r="AB244" s="70" t="str">
        <f>IF(F244&lt;Settings!$H$3,"",AA244*Settings!$F$3)</f>
        <v/>
      </c>
      <c r="AC244" s="67"/>
      <c r="AD244" s="67"/>
      <c r="AE244" s="67"/>
      <c r="AF244" s="67" t="str">
        <f>IF(F244&lt;Settings!$H$3,"",RANK(AA244,$AA$185:$AA$249,0)+COUNTIF($AA$185:AA244,AA244)-1)</f>
        <v/>
      </c>
      <c r="AG244" s="68"/>
    </row>
    <row r="245" spans="1:33" ht="15" thickBot="1" x14ac:dyDescent="0.4">
      <c r="A245" s="66"/>
      <c r="B245" s="2" t="s">
        <v>107</v>
      </c>
      <c r="C245" s="2" t="s">
        <v>49</v>
      </c>
      <c r="D245" s="67" t="s">
        <v>151</v>
      </c>
      <c r="E245" s="67">
        <v>30</v>
      </c>
      <c r="F245" s="67">
        <v>2</v>
      </c>
      <c r="G245" s="67">
        <v>0</v>
      </c>
      <c r="H245" s="67">
        <v>2</v>
      </c>
      <c r="I245" s="67">
        <v>4</v>
      </c>
      <c r="J245" s="67">
        <v>18</v>
      </c>
      <c r="K245" s="67">
        <v>0</v>
      </c>
      <c r="L245" s="67">
        <v>0</v>
      </c>
      <c r="M245" s="67">
        <v>4</v>
      </c>
      <c r="N245" s="67">
        <v>-1</v>
      </c>
      <c r="O245" s="67">
        <v>-0.25</v>
      </c>
      <c r="P245" s="67">
        <v>0</v>
      </c>
      <c r="Q245" s="67">
        <v>0</v>
      </c>
      <c r="R245" s="67">
        <v>0</v>
      </c>
      <c r="S245" s="67">
        <v>0</v>
      </c>
      <c r="T245" s="67"/>
      <c r="U245" s="67">
        <v>0</v>
      </c>
      <c r="V245" s="67">
        <v>0</v>
      </c>
      <c r="W245" s="67">
        <v>0</v>
      </c>
      <c r="X245" s="67">
        <v>0</v>
      </c>
      <c r="Y245" s="67"/>
      <c r="Z245" s="67"/>
      <c r="AA245" s="67" t="str">
        <f>IF(F245&lt;Settings!$H$3,"",ROUND((J245*Settings!$C$3+K245*Settings!$C$4+N245*Settings!$C$5+P245*Settings!$C$6+R245*Settings!$C$7+S245*Settings!$C$8+U245*Settings!$C$9+L245*Settings!$C$10+V245*Settings!$C$11*0.5)/F245*16,0))</f>
        <v/>
      </c>
      <c r="AB245" s="70" t="str">
        <f>IF(F245&lt;Settings!$H$3,"",AA245*Settings!$F$3)</f>
        <v/>
      </c>
      <c r="AC245" s="67"/>
      <c r="AD245" s="67"/>
      <c r="AE245" s="67"/>
      <c r="AF245" s="67" t="str">
        <f>IF(F245&lt;Settings!$H$3,"",RANK(AA245,$AA$185:$AA$249,0)+COUNTIF($AA$185:AA245,AA245)-1)</f>
        <v/>
      </c>
      <c r="AG245" s="68"/>
    </row>
    <row r="246" spans="1:33" ht="15" thickBot="1" x14ac:dyDescent="0.4">
      <c r="A246" s="66"/>
      <c r="B246" s="2" t="s">
        <v>644</v>
      </c>
      <c r="C246" s="2" t="s">
        <v>20</v>
      </c>
      <c r="D246" s="67" t="s">
        <v>151</v>
      </c>
      <c r="E246" s="67">
        <v>40</v>
      </c>
      <c r="F246" s="67">
        <v>3</v>
      </c>
      <c r="G246" s="67">
        <v>0</v>
      </c>
      <c r="H246" s="67">
        <v>3</v>
      </c>
      <c r="I246" s="67">
        <v>5</v>
      </c>
      <c r="J246" s="67">
        <v>24</v>
      </c>
      <c r="K246" s="67">
        <v>0</v>
      </c>
      <c r="L246" s="67">
        <v>0</v>
      </c>
      <c r="M246" s="67">
        <v>2</v>
      </c>
      <c r="N246" s="67">
        <v>-2</v>
      </c>
      <c r="O246" s="67">
        <v>-1</v>
      </c>
      <c r="P246" s="67">
        <v>0</v>
      </c>
      <c r="Q246" s="67">
        <v>0</v>
      </c>
      <c r="R246" s="67">
        <v>0</v>
      </c>
      <c r="S246" s="67">
        <v>0</v>
      </c>
      <c r="T246" s="67"/>
      <c r="U246" s="67">
        <v>0</v>
      </c>
      <c r="V246" s="67">
        <v>0</v>
      </c>
      <c r="W246" s="67">
        <v>0</v>
      </c>
      <c r="X246" s="67">
        <v>0</v>
      </c>
      <c r="Y246" s="67"/>
      <c r="Z246" s="67"/>
      <c r="AA246" s="67" t="str">
        <f>IF(F246&lt;Settings!$H$3,"",ROUND((J246*Settings!$C$3+K246*Settings!$C$4+N246*Settings!$C$5+P246*Settings!$C$6+R246*Settings!$C$7+S246*Settings!$C$8+U246*Settings!$C$9+L246*Settings!$C$10+V246*Settings!$C$11*0.5)/F246*16,0))</f>
        <v/>
      </c>
      <c r="AB246" s="70" t="str">
        <f>IF(F246&lt;Settings!$H$3,"",AA246*Settings!$F$3)</f>
        <v/>
      </c>
      <c r="AC246" s="67"/>
      <c r="AD246" s="67"/>
      <c r="AE246" s="67"/>
      <c r="AF246" s="67" t="str">
        <f>IF(F246&lt;Settings!$H$3,"",RANK(AA246,$AA$185:$AA$249,0)+COUNTIF($AA$185:AA246,AA246)-1)</f>
        <v/>
      </c>
      <c r="AG246" s="68"/>
    </row>
    <row r="247" spans="1:33" ht="15" thickBot="1" x14ac:dyDescent="0.4">
      <c r="A247" s="66"/>
      <c r="B247" s="2" t="s">
        <v>165</v>
      </c>
      <c r="C247" s="2" t="s">
        <v>105</v>
      </c>
      <c r="D247" s="67" t="s">
        <v>151</v>
      </c>
      <c r="E247" s="67">
        <v>27</v>
      </c>
      <c r="F247" s="67">
        <v>3</v>
      </c>
      <c r="G247" s="67">
        <v>0</v>
      </c>
      <c r="H247" s="67">
        <v>1</v>
      </c>
      <c r="I247" s="67">
        <v>2</v>
      </c>
      <c r="J247" s="67">
        <v>3</v>
      </c>
      <c r="K247" s="67">
        <v>0</v>
      </c>
      <c r="L247" s="67">
        <v>0</v>
      </c>
      <c r="M247" s="67">
        <v>2</v>
      </c>
      <c r="N247" s="67">
        <v>-9</v>
      </c>
      <c r="O247" s="67">
        <v>-4.5</v>
      </c>
      <c r="P247" s="67">
        <v>0</v>
      </c>
      <c r="Q247" s="67">
        <v>0</v>
      </c>
      <c r="R247" s="67">
        <v>0</v>
      </c>
      <c r="S247" s="67">
        <v>0</v>
      </c>
      <c r="T247" s="67"/>
      <c r="U247" s="67">
        <v>0</v>
      </c>
      <c r="V247" s="67">
        <v>0</v>
      </c>
      <c r="W247" s="67">
        <v>0</v>
      </c>
      <c r="X247" s="67">
        <v>0</v>
      </c>
      <c r="Y247" s="67"/>
      <c r="Z247" s="67"/>
      <c r="AA247" s="67" t="str">
        <f>IF(F247&lt;Settings!$H$3,"",ROUND((J247*Settings!$C$3+K247*Settings!$C$4+N247*Settings!$C$5+P247*Settings!$C$6+R247*Settings!$C$7+S247*Settings!$C$8+U247*Settings!$C$9+L247*Settings!$C$10+V247*Settings!$C$11*0.5)/F247*16,0))</f>
        <v/>
      </c>
      <c r="AB247" s="70" t="str">
        <f>IF(F247&lt;Settings!$H$3,"",AA247*Settings!$F$3)</f>
        <v/>
      </c>
      <c r="AC247" s="67"/>
      <c r="AD247" s="67"/>
      <c r="AE247" s="67"/>
      <c r="AF247" s="67" t="str">
        <f>IF(F247&lt;Settings!$H$3,"",RANK(AA247,$AA$185:$AA$249,0)+COUNTIF($AA$185:AA247,AA247)-1)</f>
        <v/>
      </c>
      <c r="AG247" s="68"/>
    </row>
    <row r="248" spans="1:33" ht="15" thickBot="1" x14ac:dyDescent="0.4">
      <c r="A248" s="66"/>
      <c r="B248" s="2" t="s">
        <v>886</v>
      </c>
      <c r="C248" s="2" t="s">
        <v>28</v>
      </c>
      <c r="D248" s="67" t="s">
        <v>151</v>
      </c>
      <c r="E248" s="67">
        <v>27</v>
      </c>
      <c r="F248" s="67">
        <v>3</v>
      </c>
      <c r="G248" s="67">
        <v>1</v>
      </c>
      <c r="H248" s="67">
        <v>12</v>
      </c>
      <c r="I248" s="67">
        <v>21</v>
      </c>
      <c r="J248" s="67">
        <v>126</v>
      </c>
      <c r="K248" s="67">
        <v>0</v>
      </c>
      <c r="L248" s="67">
        <v>2</v>
      </c>
      <c r="M248" s="67">
        <v>6</v>
      </c>
      <c r="N248" s="67">
        <v>-5</v>
      </c>
      <c r="O248" s="67">
        <v>-0.83</v>
      </c>
      <c r="P248" s="67">
        <v>0</v>
      </c>
      <c r="Q248" s="67">
        <v>0</v>
      </c>
      <c r="R248" s="67">
        <v>0</v>
      </c>
      <c r="S248" s="67">
        <v>0</v>
      </c>
      <c r="T248" s="67"/>
      <c r="U248" s="67">
        <v>0</v>
      </c>
      <c r="V248" s="67">
        <v>1</v>
      </c>
      <c r="W248" s="67">
        <v>1</v>
      </c>
      <c r="X248" s="67">
        <v>0</v>
      </c>
      <c r="Y248" s="67"/>
      <c r="Z248" s="67"/>
      <c r="AA248" s="67" t="str">
        <f>IF(F248&lt;Settings!$H$3,"",ROUND((J248*Settings!$C$3+K248*Settings!$C$4+N248*Settings!$C$5+P248*Settings!$C$6+R248*Settings!$C$7+S248*Settings!$C$8+U248*Settings!$C$9+L248*Settings!$C$10+V248*Settings!$C$11*0.5)/F248*16,0))</f>
        <v/>
      </c>
      <c r="AB248" s="70" t="str">
        <f>IF(F248&lt;Settings!$H$3,"",AA248*Settings!$F$3)</f>
        <v/>
      </c>
      <c r="AC248" s="67"/>
      <c r="AD248" s="67"/>
      <c r="AE248" s="67"/>
      <c r="AF248" s="67" t="str">
        <f>IF(F248&lt;Settings!$H$3,"",RANK(AA248,$AA$185:$AA$249,0)+COUNTIF($AA$185:AA248,AA248)-1)</f>
        <v/>
      </c>
      <c r="AG248" s="68"/>
    </row>
    <row r="249" spans="1:33" ht="15" thickBot="1" x14ac:dyDescent="0.4">
      <c r="A249" s="109"/>
      <c r="B249" s="107" t="s">
        <v>887</v>
      </c>
      <c r="C249" s="107" t="s">
        <v>1</v>
      </c>
      <c r="D249" s="110" t="s">
        <v>151</v>
      </c>
      <c r="E249" s="110">
        <v>23</v>
      </c>
      <c r="F249" s="110">
        <v>3</v>
      </c>
      <c r="G249" s="110">
        <v>0</v>
      </c>
      <c r="H249" s="110">
        <v>2</v>
      </c>
      <c r="I249" s="110">
        <v>4</v>
      </c>
      <c r="J249" s="110">
        <v>14</v>
      </c>
      <c r="K249" s="110">
        <v>0</v>
      </c>
      <c r="L249" s="110">
        <v>1</v>
      </c>
      <c r="M249" s="110">
        <v>2</v>
      </c>
      <c r="N249" s="110">
        <v>-2</v>
      </c>
      <c r="O249" s="110">
        <v>-1</v>
      </c>
      <c r="P249" s="110">
        <v>0</v>
      </c>
      <c r="Q249" s="110">
        <v>0</v>
      </c>
      <c r="R249" s="110">
        <v>0</v>
      </c>
      <c r="S249" s="110">
        <v>0</v>
      </c>
      <c r="T249" s="110"/>
      <c r="U249" s="110">
        <v>0</v>
      </c>
      <c r="V249" s="110">
        <v>0</v>
      </c>
      <c r="W249" s="110">
        <v>0</v>
      </c>
      <c r="X249" s="110">
        <v>0</v>
      </c>
      <c r="Y249" s="110"/>
      <c r="Z249" s="110"/>
      <c r="AA249" s="67" t="str">
        <f>IF(F249&lt;Settings!$H$3,"",ROUND((J249*Settings!$C$3+K249*Settings!$C$4+N249*Settings!$C$5+P249*Settings!$C$6+R249*Settings!$C$7+S249*Settings!$C$8+U249*Settings!$C$9+L249*Settings!$C$10+V249*Settings!$C$11*0.5)/F249*16,0))</f>
        <v/>
      </c>
      <c r="AB249" s="70" t="str">
        <f>IF(F249&lt;Settings!$H$3,"",AA249*Settings!$F$3)</f>
        <v/>
      </c>
      <c r="AC249" s="110"/>
      <c r="AD249" s="110"/>
      <c r="AE249" s="110"/>
      <c r="AF249" s="67" t="str">
        <f>IF(F249&lt;Settings!$H$3,"",RANK(AA249,$AA$185:$AA$249,0)+COUNTIF($AA$185:AA249,AA249)-1)</f>
        <v/>
      </c>
      <c r="AG249" s="65"/>
    </row>
  </sheetData>
  <mergeCells count="47"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  <mergeCell ref="Q1:U1"/>
    <mergeCell ref="AL2:AQ2"/>
    <mergeCell ref="AB2:AB3"/>
    <mergeCell ref="AC2:AC3"/>
    <mergeCell ref="AD2:AD3"/>
    <mergeCell ref="AE2:AE3"/>
    <mergeCell ref="AF2:AF3"/>
    <mergeCell ref="AG2:AG3"/>
    <mergeCell ref="AJ2:AJ3"/>
    <mergeCell ref="V2:V3"/>
    <mergeCell ref="W2:W3"/>
    <mergeCell ref="X2:X3"/>
    <mergeCell ref="Y2:Y3"/>
    <mergeCell ref="Z2:Z3"/>
    <mergeCell ref="AA2:AA3"/>
    <mergeCell ref="V1:W1"/>
    <mergeCell ref="A184:C184"/>
    <mergeCell ref="A49:C49"/>
    <mergeCell ref="A94:C94"/>
    <mergeCell ref="A138:C138"/>
    <mergeCell ref="AI2:AI3"/>
    <mergeCell ref="P2:P3"/>
    <mergeCell ref="Q2:Q3"/>
    <mergeCell ref="R2:R3"/>
    <mergeCell ref="S2:S3"/>
    <mergeCell ref="T2:T3"/>
    <mergeCell ref="U2:U3"/>
    <mergeCell ref="J2:J3"/>
    <mergeCell ref="K2:K3"/>
    <mergeCell ref="L2:L3"/>
    <mergeCell ref="M2:M3"/>
    <mergeCell ref="N2:N3"/>
  </mergeCells>
  <hyperlinks>
    <hyperlink ref="B4" r:id="rId1" display="https://www.pro-football-reference.com/players/N/NewtCa00.htm" xr:uid="{6399BDFE-E5CA-4701-ACE1-D8A8BC93EE16}"/>
    <hyperlink ref="C4" r:id="rId2" tooltip="Carolina Panthers" display="https://www.pro-football-reference.com/teams/car/2015.htm" xr:uid="{86CD5636-610C-417D-A7F2-32DD8AD01E10}"/>
    <hyperlink ref="B5" r:id="rId3" display="https://www.pro-football-reference.com/players/B/BradTo00.htm" xr:uid="{03DE878C-09A2-4D55-8B1D-567C387A4588}"/>
    <hyperlink ref="C5" r:id="rId4" tooltip="New England Patriots" display="https://www.pro-football-reference.com/teams/nwe/2015.htm" xr:uid="{ADFCE737-AFB7-440B-B005-9C86D146D567}"/>
    <hyperlink ref="B6" r:id="rId5" display="https://www.pro-football-reference.com/players/W/WilsRu00.htm" xr:uid="{A6B4854D-B232-4BB6-80A3-4767513BB71A}"/>
    <hyperlink ref="C6" r:id="rId6" tooltip="Seattle Seahawks" display="https://www.pro-football-reference.com/teams/sea/2015.htm" xr:uid="{3474A3C8-426E-4D0D-9CFF-8AE664B054B8}"/>
    <hyperlink ref="B7" r:id="rId7" display="https://www.pro-football-reference.com/players/B/BortBl00.htm" xr:uid="{375FB8CA-52CB-4B11-AA78-3A6DDA98EDA5}"/>
    <hyperlink ref="C7" r:id="rId8" tooltip="Jacksonville Jaguars" display="https://www.pro-football-reference.com/teams/jax/2015.htm" xr:uid="{BA3F2685-0C21-4080-8EDF-508F92D8D429}"/>
    <hyperlink ref="B8" r:id="rId9" display="https://www.pro-football-reference.com/players/P/PalmCa00.htm" xr:uid="{0BE920AE-E7E9-45AE-976A-6F11EC70D738}"/>
    <hyperlink ref="C8" r:id="rId10" tooltip="Arizona Cardinals" display="https://www.pro-football-reference.com/teams/crd/2015.htm" xr:uid="{99D2D2C3-8EC6-43A3-B02A-00B782B47696}"/>
    <hyperlink ref="B9" r:id="rId11" display="https://www.pro-football-reference.com/players/B/BreeDr00.htm" xr:uid="{51EDC9EC-3B82-431A-A36C-F6B6824CF301}"/>
    <hyperlink ref="C9" r:id="rId12" tooltip="New Orleans Saints" display="https://www.pro-football-reference.com/teams/nor/2015.htm" xr:uid="{096EFB12-D88C-410C-95BC-F5F493CE008F}"/>
    <hyperlink ref="B10" r:id="rId13" display="https://www.pro-football-reference.com/players/R/RodgAa00.htm" xr:uid="{562D0785-ED0B-43CE-A6C1-80BA82774A73}"/>
    <hyperlink ref="C10" r:id="rId14" tooltip="Green Bay Packers" display="https://www.pro-football-reference.com/teams/gnb/2015.htm" xr:uid="{23B02F9F-C167-4B8B-87CA-FB598AB9CA3D}"/>
    <hyperlink ref="B11" r:id="rId15" display="https://www.pro-football-reference.com/players/C/CousKi00.htm" xr:uid="{60E99F05-7B3A-42BA-A68F-E091630E085E}"/>
    <hyperlink ref="C11" r:id="rId16" tooltip="Washington Redskins" display="https://www.pro-football-reference.com/teams/was/2015.htm" xr:uid="{E9887BBC-9D64-4146-98B9-23F13C22FACB}"/>
    <hyperlink ref="B12" r:id="rId17" display="https://www.pro-football-reference.com/players/S/StafMa00.htm" xr:uid="{14D30FD4-01E6-4138-8873-EBBFD37BF2EF}"/>
    <hyperlink ref="C12" r:id="rId18" tooltip="Detroit Lions" display="https://www.pro-football-reference.com/teams/det/2015.htm" xr:uid="{1C385FDD-C262-4C45-B2E5-9E4D675BAF23}"/>
    <hyperlink ref="B13" r:id="rId19" display="https://www.pro-football-reference.com/players/M/MannEl00.htm" xr:uid="{26E8D049-94C7-40D8-A0FE-F98AA6EEC033}"/>
    <hyperlink ref="C13" r:id="rId20" tooltip="New York Giants" display="https://www.pro-football-reference.com/teams/nyg/2015.htm" xr:uid="{69AD0B5E-51E2-483A-8153-BA4C1C251F49}"/>
    <hyperlink ref="B14" r:id="rId21" display="https://www.pro-football-reference.com/players/R/RivePh00.htm" xr:uid="{4C4CBB48-B221-444F-8985-609AC6BB7F28}"/>
    <hyperlink ref="C14" r:id="rId22" tooltip="San Diego Chargers" display="https://www.pro-football-reference.com/teams/sdg/2015.htm" xr:uid="{D2E2A4C2-A34D-4C5B-912C-62EA5E84F49E}"/>
    <hyperlink ref="B15" r:id="rId23" display="https://www.pro-football-reference.com/players/F/FitzRy00.htm" xr:uid="{3C57024B-601E-4DEF-A107-328BFB244DDD}"/>
    <hyperlink ref="C15" r:id="rId24" tooltip="New York Jets" display="https://www.pro-football-reference.com/teams/nyj/2015.htm" xr:uid="{2C70FFF3-51C5-4483-9EF8-CF8B077EBAF2}"/>
    <hyperlink ref="B16" r:id="rId25" display="https://www.pro-football-reference.com/players/W/WinsJa00.htm" xr:uid="{41165DD2-14DF-452B-9872-527277D4F0CD}"/>
    <hyperlink ref="C16" r:id="rId26" tooltip="Tampa Bay Buccaneers" display="https://www.pro-football-reference.com/teams/tam/2015.htm" xr:uid="{F835F521-7412-4C2E-A872-F46834C880B3}"/>
    <hyperlink ref="B17" r:id="rId27" display="https://www.pro-football-reference.com/players/T/TaylTy00.htm" xr:uid="{53A70862-4B8E-44BA-B66B-2BE71BAC1FEB}"/>
    <hyperlink ref="C17" r:id="rId28" tooltip="Buffalo Bills" display="https://www.pro-football-reference.com/teams/buf/2015.htm" xr:uid="{CC064379-4006-4AE5-92C9-F222D292BC40}"/>
    <hyperlink ref="B18" r:id="rId29" display="https://www.pro-football-reference.com/players/C/CarrDe02.htm" xr:uid="{D6CB3F00-7860-4680-8CB0-306C862E728A}"/>
    <hyperlink ref="C18" r:id="rId30" tooltip="Oakland Raiders" display="https://www.pro-football-reference.com/teams/rai/2015.htm" xr:uid="{C4705D09-5CC6-4819-9510-495593641E1E}"/>
    <hyperlink ref="B19" r:id="rId31" display="https://www.pro-football-reference.com/players/S/SmitAl03.htm" xr:uid="{EF67C3C9-3FA1-49D5-B6AA-C5C699814551}"/>
    <hyperlink ref="C19" r:id="rId32" tooltip="Kansas City Chiefs" display="https://www.pro-football-reference.com/teams/kan/2015.htm" xr:uid="{5B0F119E-7C79-4707-A4E7-797AF1620FB4}"/>
    <hyperlink ref="B20" r:id="rId33" display="https://www.pro-football-reference.com/players/T/TannRy00.htm" xr:uid="{3C62B00D-6A73-4581-87A7-BB784D36F8E0}"/>
    <hyperlink ref="C20" r:id="rId34" tooltip="Miami Dolphins" display="https://www.pro-football-reference.com/teams/mia/2015.htm" xr:uid="{1115FF7F-1F64-4711-A5D4-172F52CE6521}"/>
    <hyperlink ref="B21" r:id="rId35" display="https://www.pro-football-reference.com/players/D/DaltAn00.htm" xr:uid="{2EEA3559-314F-43FF-9F53-659A256478CD}"/>
    <hyperlink ref="C21" r:id="rId36" tooltip="Cincinnati Bengals" display="https://www.pro-football-reference.com/teams/cin/2015.htm" xr:uid="{818E6E9B-821D-4ADD-B31D-2AA2E95B9635}"/>
    <hyperlink ref="B22" r:id="rId37" display="https://www.pro-football-reference.com/players/R/RyanMa00.htm" xr:uid="{33A1D9F7-0A37-4B7A-BDB0-F00C544DD3C7}"/>
    <hyperlink ref="C22" r:id="rId38" tooltip="Atlanta Falcons" display="https://www.pro-football-reference.com/teams/atl/2015.htm" xr:uid="{52F3C54A-027F-4853-9382-57723DE9B0AE}"/>
    <hyperlink ref="B23" r:id="rId39" display="https://www.pro-football-reference.com/players/R/RoetBe00.htm" xr:uid="{934B9229-4BEE-4DCF-BFD3-7FFD811ADEE6}"/>
    <hyperlink ref="C23" r:id="rId40" tooltip="Pittsburgh Steelers" display="https://www.pro-football-reference.com/teams/pit/2015.htm" xr:uid="{0506E75E-ED86-49F7-B1EE-3C6F1203D760}"/>
    <hyperlink ref="B24" r:id="rId41" display="https://www.pro-football-reference.com/players/C/CutlJa00.htm" xr:uid="{41344FD6-8D92-4F0A-9FAF-373D68C8FF8E}"/>
    <hyperlink ref="C24" r:id="rId42" tooltip="Chicago Bears" display="https://www.pro-football-reference.com/teams/chi/2015.htm" xr:uid="{041C7019-8683-4E93-91E8-20F041A39550}"/>
    <hyperlink ref="B25" r:id="rId43" display="https://www.pro-football-reference.com/players/M/MariMa01.htm" xr:uid="{B96590CB-369D-402E-8FD0-4CC75CDA0FC0}"/>
    <hyperlink ref="C25" r:id="rId44" tooltip="Tennessee Titans" display="https://www.pro-football-reference.com/teams/oti/2015.htm" xr:uid="{0872A401-7E7F-4AC0-BC58-275134F6B04B}"/>
    <hyperlink ref="B26" r:id="rId45" display="https://www.pro-football-reference.com/players/B/BridTe00.htm" xr:uid="{CC1E5BE5-6C85-462F-B678-342C02AD0FEC}"/>
    <hyperlink ref="C26" r:id="rId46" tooltip="Minnesota Vikings" display="https://www.pro-football-reference.com/teams/min/2015.htm" xr:uid="{0D804018-3700-48AE-A85F-168D42EDD114}"/>
    <hyperlink ref="B27" r:id="rId47" display="https://www.pro-football-reference.com/players/B/BradSa00.htm" xr:uid="{5493BC63-3F77-4427-BBA9-913C2A053457}"/>
    <hyperlink ref="C27" r:id="rId48" tooltip="Philadelphia Eagles" display="https://www.pro-football-reference.com/teams/phi/2015.htm" xr:uid="{EF0C9DF6-6CF7-4A5A-BDAD-11D8359E1BB3}"/>
    <hyperlink ref="B28" r:id="rId49" display="https://www.pro-football-reference.com/players/H/HoyeBr00.htm" xr:uid="{3F8A032A-A4F5-4482-B3C4-EE99599F1242}"/>
    <hyperlink ref="C28" r:id="rId50" tooltip="Houston Texans" display="https://www.pro-football-reference.com/teams/htx/2015.htm" xr:uid="{AC4158E5-4762-4F32-96FE-AC68ED5AD457}"/>
    <hyperlink ref="B29" r:id="rId51" display="https://www.pro-football-reference.com/players/F/FlacJo00.htm" xr:uid="{EBA42C1A-92C0-4657-9B72-74F8127A7013}"/>
    <hyperlink ref="C29" r:id="rId52" tooltip="Baltimore Ravens" display="https://www.pro-football-reference.com/teams/rav/2015.htm" xr:uid="{478E6089-0759-4CB4-8863-AF9FE8701603}"/>
    <hyperlink ref="B30" r:id="rId53" display="https://www.pro-football-reference.com/players/M/McCoJo01.htm" xr:uid="{406725F7-4FEC-472D-A7EC-5BC6B99EB9F3}"/>
    <hyperlink ref="C30" r:id="rId54" tooltip="Cleveland Browns" display="https://www.pro-football-reference.com/teams/cle/2015.htm" xr:uid="{6D0ADE6A-D9A2-44D1-9C64-BB616E31EEE5}"/>
    <hyperlink ref="B31" r:id="rId55" display="https://www.pro-football-reference.com/players/L/LuckAn00.htm" xr:uid="{F7BCD0F5-C00E-4F8D-BD96-2347F2F53332}"/>
    <hyperlink ref="C31" r:id="rId56" tooltip="Indianapolis Colts" display="https://www.pro-football-reference.com/teams/clt/2015.htm" xr:uid="{8B1B5EAF-EDAB-466E-A2A2-03E23E272EAD}"/>
    <hyperlink ref="B32" r:id="rId57" display="https://www.pro-football-reference.com/players/G/GabbBl00.htm" xr:uid="{EA7999FC-4A49-4E25-80C3-638843ADD04E}"/>
    <hyperlink ref="C32" r:id="rId58" tooltip="San Francisco 49ers" display="https://www.pro-football-reference.com/teams/sfo/2015.htm" xr:uid="{6FBEAB0E-7E2C-47F3-857D-0FBE3C12044B}"/>
    <hyperlink ref="B33" r:id="rId59" display="https://www.pro-football-reference.com/players/O/OsweBr00.htm" xr:uid="{64159150-F35F-41F0-87B7-5AF797787620}"/>
    <hyperlink ref="C33" r:id="rId60" tooltip="Denver Broncos" display="https://www.pro-football-reference.com/teams/den/2015.htm" xr:uid="{C4F3A322-2A32-4C02-8E0D-4C0A72B63086}"/>
    <hyperlink ref="B34" r:id="rId61" display="https://www.pro-football-reference.com/players/K/KaepCo00.htm" xr:uid="{CE4E7AB8-F49D-4B0A-AA0C-672E97C1D13E}"/>
    <hyperlink ref="C34" r:id="rId62" tooltip="San Francisco 49ers" display="https://www.pro-football-reference.com/teams/sfo/2015.htm" xr:uid="{781E6C1C-C684-48BA-8DFA-B0B07DE9E81A}"/>
    <hyperlink ref="B35" r:id="rId63" display="https://www.pro-football-reference.com/players/F/FoleNi00.htm" xr:uid="{8AD38CAF-E01A-4E7A-9672-44314504C120}"/>
    <hyperlink ref="C35" r:id="rId64" tooltip="St. Louis Rams" display="https://www.pro-football-reference.com/teams/ram/2015.htm" xr:uid="{F27A35C5-9055-41BF-90DD-20E5FFCA5A63}"/>
    <hyperlink ref="B36" r:id="rId65" display="https://www.pro-football-reference.com/players/M/MannPe00.htm" xr:uid="{783134C4-C5C8-44E0-9859-299B30F47C66}"/>
    <hyperlink ref="C36" r:id="rId66" tooltip="Denver Broncos" display="https://www.pro-football-reference.com/teams/den/2015.htm" xr:uid="{CE640AAE-C841-4A7A-9036-52C2EC262ABE}"/>
    <hyperlink ref="B37" r:id="rId67" display="https://www.pro-football-reference.com/players/M/ManzJo00.htm" xr:uid="{C0D6E857-9CA6-422C-A10C-4B3F386FAA9B}"/>
    <hyperlink ref="C37" r:id="rId68" tooltip="Cleveland Browns" display="https://www.pro-football-reference.com/teams/cle/2015.htm" xr:uid="{B0AD752D-C310-408D-819D-AFBC4E0F247B}"/>
    <hyperlink ref="B38" r:id="rId69" display="https://www.pro-football-reference.com/players/H/HassMa00.htm" xr:uid="{2EB9BD26-F8A7-4B98-B863-82D86338A815}"/>
    <hyperlink ref="C38" r:id="rId70" tooltip="Indianapolis Colts" display="https://www.pro-football-reference.com/teams/clt/2015.htm" xr:uid="{952C6E65-591C-45E1-A14E-7F7CC9931E9C}"/>
    <hyperlink ref="B39" r:id="rId71" display="https://www.pro-football-reference.com/players/M/MallRy00.htm" xr:uid="{A66C4A9B-454F-47F7-92C1-82903D26A4F9}"/>
    <hyperlink ref="B40" r:id="rId72" display="https://www.pro-football-reference.com/players/C/CassMa00.htm" xr:uid="{CDCF6C18-AAA0-4BCF-BCFC-6F747469A8C3}"/>
    <hyperlink ref="B41" r:id="rId73" display="https://www.pro-football-reference.com/players/W/WeedBr00.htm" xr:uid="{4AF0B259-DA64-43A7-9FC8-C3B2F9705A8E}"/>
    <hyperlink ref="B42" r:id="rId74" display="https://www.pro-football-reference.com/players/M/McCaA.00.htm" xr:uid="{26A9F6B9-8437-4E03-9822-576FD981E9E1}"/>
    <hyperlink ref="C42" r:id="rId75" tooltip="Cincinnati Bengals" display="https://www.pro-football-reference.com/teams/cin/2015.htm" xr:uid="{D98BCDDF-A6C8-4C26-A635-A90B92C7E799}"/>
    <hyperlink ref="B43" r:id="rId76" display="https://www.pro-football-reference.com/players/K/KeenCa00.htm" xr:uid="{6A0FBC84-7167-4B23-A43B-9D9DA8767EC1}"/>
    <hyperlink ref="C43" r:id="rId77" tooltip="St. Louis Rams" display="https://www.pro-football-reference.com/teams/ram/2015.htm" xr:uid="{2FA60701-0AF8-4E75-AD0E-6D7E622764FF}"/>
    <hyperlink ref="B44" r:id="rId78" display="https://www.pro-football-reference.com/players/M/MettZa00.htm" xr:uid="{E9D74430-84AF-4235-83EF-F85D7F35025C}"/>
    <hyperlink ref="C44" r:id="rId79" tooltip="Tennessee Titans" display="https://www.pro-football-reference.com/teams/oti/2015.htm" xr:uid="{3541E4A9-CEB7-4ECD-90E2-1AD8178AA797}"/>
    <hyperlink ref="B45" r:id="rId80" display="https://www.pro-football-reference.com/players/R/RomoTo00.htm" xr:uid="{2826B3CB-7033-442A-86E6-2C1985EE5CCF}"/>
    <hyperlink ref="C45" r:id="rId81" tooltip="Dallas Cowboys" display="https://www.pro-football-reference.com/teams/dal/2015.htm" xr:uid="{7FC245C3-1963-4E83-A2E6-6532AF1D6942}"/>
    <hyperlink ref="B46" r:id="rId82" display="https://www.pro-football-reference.com/players/M/ManuEJ00.htm" xr:uid="{E8D8B10D-FCE9-4F2B-BC34-EFADCDB15AB2}"/>
    <hyperlink ref="C46" r:id="rId83" tooltip="Buffalo Bills" display="https://www.pro-football-reference.com/teams/buf/2015.htm" xr:uid="{CEF9EDEA-9D3F-4B5C-82A2-93DD54A05427}"/>
    <hyperlink ref="B47" r:id="rId84" display="https://www.pro-football-reference.com/players/C/ClauJi00.htm" xr:uid="{337FA846-5725-4939-917A-835C7B05AA3F}"/>
    <hyperlink ref="B48" r:id="rId85" display="https://www.pro-football-reference.com/players/M/MoorKe02.htm" xr:uid="{81AD8DFE-66DE-4F94-BF86-CDE9EB03E63A}"/>
    <hyperlink ref="C48" r:id="rId86" tooltip="Dallas Cowboys" display="https://www.pro-football-reference.com/teams/dal/2015.htm" xr:uid="{1BCAC30E-0692-41FA-A42E-38E079207532}"/>
    <hyperlink ref="B50" r:id="rId87" display="https://www.pro-football-reference.com/players/R/RodgAa00.htm" xr:uid="{08504361-C09D-4F53-93C6-80CA3069BF9C}"/>
    <hyperlink ref="C50" r:id="rId88" tooltip="Green Bay Packers" display="https://www.pro-football-reference.com/teams/gnb/2016.htm" xr:uid="{96D9E66D-B754-4BA5-9D2A-C4343260BF5D}"/>
    <hyperlink ref="B51" r:id="rId89" display="https://www.pro-football-reference.com/players/R/RyanMa00.htm" xr:uid="{F982D11B-9C4A-4C11-8AB4-D205A88ADCF6}"/>
    <hyperlink ref="C51" r:id="rId90" tooltip="Atlanta Falcons" display="https://www.pro-football-reference.com/teams/atl/2016.htm" xr:uid="{7C4DE0FA-63C1-4573-AAFC-A6938866016E}"/>
    <hyperlink ref="B52" r:id="rId91" display="https://www.pro-football-reference.com/players/B/BreeDr00.htm" xr:uid="{99806555-B2A2-4323-B076-263BC4C99319}"/>
    <hyperlink ref="C52" r:id="rId92" tooltip="New Orleans Saints" display="https://www.pro-football-reference.com/teams/nor/2016.htm" xr:uid="{E0C57663-BDDC-4C94-9581-6C45160ABAC2}"/>
    <hyperlink ref="B53" r:id="rId93" display="https://www.pro-football-reference.com/players/L/LuckAn00.htm" xr:uid="{241FE015-56E1-499D-AD08-141399E73A17}"/>
    <hyperlink ref="C53" r:id="rId94" tooltip="Indianapolis Colts" display="https://www.pro-football-reference.com/teams/clt/2016.htm" xr:uid="{19EE981B-86AC-46C0-AB7E-F3CEBED0183F}"/>
    <hyperlink ref="B54" r:id="rId95" display="https://www.pro-football-reference.com/players/C/CousKi00.htm" xr:uid="{220F051C-29A6-4768-9047-76ADC7CACEE5}"/>
    <hyperlink ref="C54" r:id="rId96" tooltip="Washington Redskins" display="https://www.pro-football-reference.com/teams/was/2016.htm" xr:uid="{4AF4C8AB-4FEE-4729-9473-CBD65B1AED17}"/>
    <hyperlink ref="B55" r:id="rId97" display="https://www.pro-football-reference.com/players/P/PresDa01.htm" xr:uid="{B7E5AB95-3D50-4BF1-B744-6319A6536BA0}"/>
    <hyperlink ref="C55" r:id="rId98" tooltip="Dallas Cowboys" display="https://www.pro-football-reference.com/teams/dal/2016.htm" xr:uid="{556C3FA1-C31B-4855-85EA-CBDC04EA9AB9}"/>
    <hyperlink ref="B56" r:id="rId99" display="https://www.pro-football-reference.com/players/S/StafMa00.htm" xr:uid="{6E57E364-1D2C-4EE4-8DC3-6189C8FC184F}"/>
    <hyperlink ref="C56" r:id="rId100" tooltip="Detroit Lions" display="https://www.pro-football-reference.com/teams/det/2016.htm" xr:uid="{E7468660-4AC1-46E6-BDAE-D7534D531D3D}"/>
    <hyperlink ref="B57" r:id="rId101" display="https://www.pro-football-reference.com/players/T/TaylTy00.htm" xr:uid="{562B59F6-4D43-4E42-975E-3033C4072FB5}"/>
    <hyperlink ref="C57" r:id="rId102" tooltip="Buffalo Bills" display="https://www.pro-football-reference.com/teams/buf/2016.htm" xr:uid="{25E37DAB-1C73-4759-8BCB-044E5801240D}"/>
    <hyperlink ref="B58" r:id="rId103" display="https://www.pro-football-reference.com/players/C/CarrDe02.htm" xr:uid="{877BE935-D446-46BD-9DA4-A72E909B21FC}"/>
    <hyperlink ref="C58" r:id="rId104" tooltip="Oakland Raiders" display="https://www.pro-football-reference.com/teams/rai/2016.htm" xr:uid="{18F7BA81-03D1-4C44-907D-1CB32CE4823A}"/>
    <hyperlink ref="B59" r:id="rId105" display="https://www.pro-football-reference.com/players/B/BortBl00.htm" xr:uid="{D48A0FFB-B104-4321-8662-679AD7A9C75C}"/>
    <hyperlink ref="C59" r:id="rId106" tooltip="Jacksonville Jaguars" display="https://www.pro-football-reference.com/teams/jax/2016.htm" xr:uid="{CF667181-9E19-4AFB-B148-7E49B1D5B4B5}"/>
    <hyperlink ref="B60" r:id="rId107" display="https://www.pro-football-reference.com/players/W/WilsRu00.htm" xr:uid="{6BD39CCA-87F3-4824-BE1E-D785E1212948}"/>
    <hyperlink ref="C60" r:id="rId108" tooltip="Seattle Seahawks" display="https://www.pro-football-reference.com/teams/sea/2016.htm" xr:uid="{4A1F0FC7-5F0D-4EE8-A527-57E4396C7511}"/>
    <hyperlink ref="B61" r:id="rId109" display="https://www.pro-football-reference.com/players/M/MariMa01.htm" xr:uid="{D096465B-8D77-4F38-8CB2-0E7B8E827187}"/>
    <hyperlink ref="C61" r:id="rId110" tooltip="Tennessee Titans" display="https://www.pro-football-reference.com/teams/oti/2016.htm" xr:uid="{75FBC531-27D7-44FB-8617-D8AB14E1517B}"/>
    <hyperlink ref="B62" r:id="rId111" display="https://www.pro-football-reference.com/players/R/RoetBe00.htm" xr:uid="{3A426C1C-890B-43A5-80B1-250EACE6AA38}"/>
    <hyperlink ref="C62" r:id="rId112" tooltip="Pittsburgh Steelers" display="https://www.pro-football-reference.com/teams/pit/2016.htm" xr:uid="{FD2DF69B-37A3-4C33-966D-0210B17664DE}"/>
    <hyperlink ref="B63" r:id="rId113" display="https://www.pro-football-reference.com/players/R/RivePh00.htm" xr:uid="{93CF77AB-2D84-460C-9C01-1FBC2D45A85A}"/>
    <hyperlink ref="C63" r:id="rId114" tooltip="San Diego Chargers" display="https://www.pro-football-reference.com/teams/sdg/2016.htm" xr:uid="{9A4A3351-99D7-48C9-BFE3-969C69A3BC9C}"/>
    <hyperlink ref="B64" r:id="rId115" display="https://www.pro-football-reference.com/players/W/WinsJa00.htm" xr:uid="{A5D880EB-E916-4ED0-BE51-82556AE25351}"/>
    <hyperlink ref="C64" r:id="rId116" tooltip="Tampa Bay Buccaneers" display="https://www.pro-football-reference.com/teams/tam/2016.htm" xr:uid="{B2C5E154-B5B1-41CD-89E9-C4F8299A3AD8}"/>
    <hyperlink ref="B65" r:id="rId117" display="https://www.pro-football-reference.com/players/B/BradTo00.htm" xr:uid="{74ED5BC1-752C-44B6-A47D-7033DCBB2B19}"/>
    <hyperlink ref="C65" r:id="rId118" tooltip="New England Patriots" display="https://www.pro-football-reference.com/teams/nwe/2016.htm" xr:uid="{34083D20-621B-4C82-90C0-EB8B92BE36AA}"/>
    <hyperlink ref="B66" r:id="rId119" display="https://www.pro-football-reference.com/players/D/DaltAn00.htm" xr:uid="{AE37EDD0-8F68-4166-831F-C1A5B55DCF5F}"/>
    <hyperlink ref="C66" r:id="rId120" tooltip="Cincinnati Bengals" display="https://www.pro-football-reference.com/teams/cin/2016.htm" xr:uid="{C23B3EE9-B7FB-4E12-A387-CAB0F2D58221}"/>
    <hyperlink ref="B67" r:id="rId121" display="https://www.pro-football-reference.com/players/N/NewtCa00.htm" xr:uid="{5D456780-05A3-43AF-A186-FBCE0716E15C}"/>
    <hyperlink ref="C67" r:id="rId122" tooltip="Carolina Panthers" display="https://www.pro-football-reference.com/teams/car/2016.htm" xr:uid="{0AF77025-5F3F-4B29-899D-C671DA890943}"/>
    <hyperlink ref="B68" r:id="rId123" display="https://www.pro-football-reference.com/players/P/PalmCa00.htm" xr:uid="{92340B4F-4DBC-4F5B-B844-49BB6795B43D}"/>
    <hyperlink ref="C68" r:id="rId124" tooltip="Arizona Cardinals" display="https://www.pro-football-reference.com/teams/crd/2016.htm" xr:uid="{28747BD5-FA8D-44B3-907F-4B24B65A5E4F}"/>
    <hyperlink ref="B69" r:id="rId125" display="https://www.pro-football-reference.com/players/F/FlacJo00.htm" xr:uid="{58B5ED90-A674-40A6-8C36-2988B8071FE6}"/>
    <hyperlink ref="C69" r:id="rId126" tooltip="Baltimore Ravens" display="https://www.pro-football-reference.com/teams/rav/2016.htm" xr:uid="{7DC7D03B-5CC8-48B3-AD06-7875564B7039}"/>
    <hyperlink ref="B70" r:id="rId127" display="https://www.pro-football-reference.com/players/M/MannEl00.htm" xr:uid="{F243D3CB-BD74-4BE4-9B91-A8B8F1035C52}"/>
    <hyperlink ref="C70" r:id="rId128" tooltip="New York Giants" display="https://www.pro-football-reference.com/teams/nyg/2016.htm" xr:uid="{C4312702-6735-4AB0-8ABD-D4C93EE89344}"/>
    <hyperlink ref="B71" r:id="rId129" display="https://www.pro-football-reference.com/players/S/SmitAl03.htm" xr:uid="{954C86B9-2AA7-4937-B633-19A401F95917}"/>
    <hyperlink ref="C71" r:id="rId130" tooltip="Kansas City Chiefs" display="https://www.pro-football-reference.com/teams/kan/2016.htm" xr:uid="{5398CAB8-8103-4367-9D3A-E367A5502E6C}"/>
    <hyperlink ref="B72" r:id="rId131" display="https://www.pro-football-reference.com/players/B/BradSa00.htm" xr:uid="{349BF3CB-3108-4BEC-ACF2-DC3415B880CF}"/>
    <hyperlink ref="C72" r:id="rId132" tooltip="Minnesota Vikings" display="https://www.pro-football-reference.com/teams/min/2016.htm" xr:uid="{082C028C-E182-4765-A259-82B0234EEDE0}"/>
    <hyperlink ref="B73" r:id="rId133" display="https://www.pro-football-reference.com/players/W/WentCa00.htm" xr:uid="{601AC527-ED25-4807-9125-97BA79A6D04C}"/>
    <hyperlink ref="C73" r:id="rId134" tooltip="Philadelphia Eagles" display="https://www.pro-football-reference.com/teams/phi/2016.htm" xr:uid="{5FCDB893-DCBB-46F3-A551-6ABF75CCC839}"/>
    <hyperlink ref="B74" r:id="rId135" display="https://www.pro-football-reference.com/players/K/KaepCo00.htm" xr:uid="{1A452E91-C267-4977-A896-6D68015E3009}"/>
    <hyperlink ref="C74" r:id="rId136" tooltip="San Francisco 49ers" display="https://www.pro-football-reference.com/teams/sfo/2016.htm" xr:uid="{F5B22DD7-09E5-4D79-9202-DF174A548994}"/>
    <hyperlink ref="B75" r:id="rId137" display="https://www.pro-football-reference.com/players/S/SiemTr00.htm" xr:uid="{1D877512-E5C7-4155-A535-FC36AF5D2774}"/>
    <hyperlink ref="C75" r:id="rId138" tooltip="Denver Broncos" display="https://www.pro-football-reference.com/teams/den/2016.htm" xr:uid="{E2DE3AAE-7151-411C-89DE-85201B8B516C}"/>
    <hyperlink ref="B76" r:id="rId139" display="https://www.pro-football-reference.com/players/T/TannRy00.htm" xr:uid="{D78430B8-2701-48BB-9599-CA0323B41FA6}"/>
    <hyperlink ref="C76" r:id="rId140" tooltip="Miami Dolphins" display="https://www.pro-football-reference.com/teams/mia/2016.htm" xr:uid="{42F6AB2C-175E-4A9C-B2E3-12632DF82A53}"/>
    <hyperlink ref="B77" r:id="rId141" display="https://www.pro-football-reference.com/players/O/OsweBr00.htm" xr:uid="{16E62766-9D0B-4F00-9BB6-7928D3E1B247}"/>
    <hyperlink ref="C77" r:id="rId142" tooltip="Houston Texans" display="https://www.pro-football-reference.com/teams/htx/2016.htm" xr:uid="{43C43D48-7613-4615-9844-9673AE40A9D9}"/>
    <hyperlink ref="B78" r:id="rId143" display="https://www.pro-football-reference.com/players/F/FitzRy00.htm" xr:uid="{5737740E-1A95-487A-BA32-5C069A6F0BC1}"/>
    <hyperlink ref="C78" r:id="rId144" tooltip="New York Jets" display="https://www.pro-football-reference.com/teams/nyj/2016.htm" xr:uid="{8F03D53D-8CD4-4857-B27F-56F79E10825B}"/>
    <hyperlink ref="B79" r:id="rId145" display="https://www.pro-football-reference.com/players/K/KeenCa00.htm" xr:uid="{52B529FA-C5EA-46B9-836A-DB8DF12386ED}"/>
    <hyperlink ref="C79" r:id="rId146" tooltip="Los Angeles Rams" display="https://www.pro-football-reference.com/teams/ram/2016.htm" xr:uid="{25C2A23A-852C-4CFC-86C8-B1763E51672C}"/>
    <hyperlink ref="B80" r:id="rId147" display="https://www.pro-football-reference.com/players/H/HoyeBr00.htm" xr:uid="{A42AB411-0B39-4695-B64E-9D6CB7351590}"/>
    <hyperlink ref="C80" r:id="rId148" tooltip="Chicago Bears" display="https://www.pro-football-reference.com/teams/chi/2016.htm" xr:uid="{80E93388-34D3-465D-820B-C652A40D3989}"/>
    <hyperlink ref="B81" r:id="rId149" display="https://www.pro-football-reference.com/players/K/KessCo00.htm" xr:uid="{523A2EB8-732E-4A8E-8EAA-4F20948181E8}"/>
    <hyperlink ref="C81" r:id="rId150" tooltip="Cleveland Browns" display="https://www.pro-football-reference.com/teams/cle/2016.htm" xr:uid="{E276C83B-0A6E-4BBE-B3A1-0FB7B3D35E07}"/>
    <hyperlink ref="B82" r:id="rId151" display="https://www.pro-football-reference.com/players/G/GabbBl00.htm" xr:uid="{5035E070-36FD-4DED-9A7B-CC4DAB0FF0DC}"/>
    <hyperlink ref="C82" r:id="rId152" tooltip="San Francisco 49ers" display="https://www.pro-football-reference.com/teams/sfo/2016.htm" xr:uid="{EBD80277-CFB0-4930-9FBD-AB5025D5DDA0}"/>
    <hyperlink ref="B83" r:id="rId153" display="https://www.pro-football-reference.com/players/B/BarkMa00.htm" xr:uid="{088D6D37-15F2-4C6A-8C99-79DAC951CA04}"/>
    <hyperlink ref="C83" r:id="rId154" tooltip="Chicago Bears" display="https://www.pro-football-reference.com/teams/chi/2016.htm" xr:uid="{EBCCB3D5-05AF-400D-8AAA-E76EA6F3B7EF}"/>
    <hyperlink ref="B84" r:id="rId155" display="https://www.pro-football-reference.com/players/G/GrifRo01.htm" xr:uid="{2A2B30D5-0A51-4FC6-8847-778FAB17D0F9}"/>
    <hyperlink ref="C84" r:id="rId156" tooltip="Cleveland Browns" display="https://www.pro-football-reference.com/teams/cle/2016.htm" xr:uid="{B1EC3EC4-23BC-4A45-85F4-4FDA94708F46}"/>
    <hyperlink ref="B85" r:id="rId157" display="https://www.pro-football-reference.com/players/M/MoorMa01.htm" xr:uid="{A572EE83-A141-40ED-B737-331DA91ECFA8}"/>
    <hyperlink ref="C85" r:id="rId158" tooltip="Miami Dolphins" display="https://www.pro-football-reference.com/teams/mia/2016.htm" xr:uid="{8115E927-0A15-4878-B163-A79A783C26B9}"/>
    <hyperlink ref="B86" r:id="rId159" display="https://www.pro-football-reference.com/players/G/GoffJa00.htm" xr:uid="{B0F9AD73-4492-484A-A9C5-96679D41A5E3}"/>
    <hyperlink ref="C86" r:id="rId160" tooltip="Los Angeles Rams" display="https://www.pro-football-reference.com/teams/ram/2016.htm" xr:uid="{F77681E1-39FF-4A8B-A2D6-696C9800BAC1}"/>
    <hyperlink ref="B87" r:id="rId161" display="https://www.pro-football-reference.com/players/M/McCoJo01.htm" xr:uid="{2524CEBF-3110-45DC-8D1F-B2F2D561C19D}"/>
    <hyperlink ref="C87" r:id="rId162" tooltip="Cleveland Browns" display="https://www.pro-football-reference.com/teams/cle/2016.htm" xr:uid="{BB87E8CC-7665-4186-8608-9CED185B674D}"/>
    <hyperlink ref="B88" r:id="rId163" display="https://www.pro-football-reference.com/players/C/CutlJa00.htm" xr:uid="{9AC001B3-8CAD-4788-B943-29994B4CB7B0}"/>
    <hyperlink ref="C88" r:id="rId164" tooltip="Chicago Bears" display="https://www.pro-football-reference.com/teams/chi/2016.htm" xr:uid="{49E489CF-DC90-44B6-972D-21A90F4A96B4}"/>
    <hyperlink ref="B89" r:id="rId165" display="https://www.pro-football-reference.com/players/G/GaroJi00.htm" xr:uid="{ECCD6CB4-92B4-4FBB-972C-8D158ECD3CE1}"/>
    <hyperlink ref="C89" r:id="rId166" tooltip="New England Patriots" display="https://www.pro-football-reference.com/teams/nwe/2016.htm" xr:uid="{8E1DAFC8-8A3A-48B5-9C9C-81C083A4037F}"/>
    <hyperlink ref="B90" r:id="rId167" display="https://www.pro-football-reference.com/players/J/JoneLa02.htm" xr:uid="{132EB461-CF73-4A52-B243-E2A278328FE8}"/>
    <hyperlink ref="C90" r:id="rId168" tooltip="Pittsburgh Steelers" display="https://www.pro-football-reference.com/teams/pit/2016.htm" xr:uid="{665DEA7A-5C4F-413C-AC8C-722B65D1464B}"/>
    <hyperlink ref="B91" r:id="rId169" display="https://www.pro-football-reference.com/players/P/PettBr01.htm" xr:uid="{AEDF341E-9313-44B3-BB6B-0D142054D577}"/>
    <hyperlink ref="C91" r:id="rId170" tooltip="New York Jets" display="https://www.pro-football-reference.com/teams/nyj/2016.htm" xr:uid="{ADA1472D-00B4-4BD1-A298-02A6E51B5A9E}"/>
    <hyperlink ref="B92" r:id="rId171" display="https://www.pro-football-reference.com/players/B/BrisJa00.htm" xr:uid="{EDEF74B6-081F-4D60-93F6-6EBDEB00EF99}"/>
    <hyperlink ref="C92" r:id="rId172" tooltip="New England Patriots" display="https://www.pro-football-reference.com/teams/nwe/2016.htm" xr:uid="{A9B27FD6-8D6D-439F-9164-4B46FFB8D57C}"/>
    <hyperlink ref="B93" r:id="rId173" display="https://www.pro-football-reference.com/players/F/FoleNi00.htm" xr:uid="{6E3384BF-5BE8-43E1-8631-E43A95E995D6}"/>
    <hyperlink ref="C93" r:id="rId174" tooltip="Kansas City Chiefs" display="https://www.pro-football-reference.com/teams/kan/2016.htm" xr:uid="{7FA6A7AB-96E5-4385-86F0-C5951E85EED3}"/>
    <hyperlink ref="B95" r:id="rId175" display="https://www.pro-football-reference.com/players/W/WilsRu00.htm" xr:uid="{76C7E74B-292D-4F09-8B94-7C885BA4C38E}"/>
    <hyperlink ref="C95" r:id="rId176" tooltip="Seattle Seahawks" display="https://www.pro-football-reference.com/teams/sea/2017.htm" xr:uid="{CF463A11-606E-4B48-8691-EFABE47F5898}"/>
    <hyperlink ref="B96" r:id="rId177" display="https://www.pro-football-reference.com/players/N/NewtCa00.htm" xr:uid="{DE521944-38A1-4A66-AD3D-895EAB3975BA}"/>
    <hyperlink ref="C96" r:id="rId178" tooltip="Carolina Panthers" display="https://www.pro-football-reference.com/teams/car/2017.htm" xr:uid="{E6E61D5C-214F-4FF4-865F-DD6EE0FB23C2}"/>
    <hyperlink ref="B97" r:id="rId179" display="https://www.pro-football-reference.com/players/B/BradTo00.htm" xr:uid="{4306BA94-58A0-4DE1-95C0-2477A6BAC864}"/>
    <hyperlink ref="C97" r:id="rId180" tooltip="New England Patriots" display="https://www.pro-football-reference.com/teams/nwe/2017.htm" xr:uid="{0E2EA838-9B9A-4665-8785-C1A2E2494AF5}"/>
    <hyperlink ref="B98" r:id="rId181" display="https://www.pro-football-reference.com/players/S/SmitAl03.htm" xr:uid="{D94E5A64-5CC9-4322-8413-2AD9FF23B020}"/>
    <hyperlink ref="C98" r:id="rId182" tooltip="Kansas City Chiefs" display="https://www.pro-football-reference.com/teams/kan/2017.htm" xr:uid="{09FDF8FE-D56E-4D2E-9A9F-6BAF06AAC746}"/>
    <hyperlink ref="B99" r:id="rId183" display="https://www.pro-football-reference.com/players/W/WentCa00.htm" xr:uid="{DE5329C6-583B-48E9-92D0-538B9B8A5937}"/>
    <hyperlink ref="C99" r:id="rId184" tooltip="Philadelphia Eagles" display="https://www.pro-football-reference.com/teams/phi/2017.htm" xr:uid="{9910BA7C-8A3B-44D9-8611-75BC8107DE12}"/>
    <hyperlink ref="B100" r:id="rId185" display="https://www.pro-football-reference.com/players/C/CousKi00.htm" xr:uid="{D1648E09-2A5D-4CE8-B3B9-E7FE58195C0F}"/>
    <hyperlink ref="C100" r:id="rId186" tooltip="Washington Redskins" display="https://www.pro-football-reference.com/teams/was/2017.htm" xr:uid="{A70F8D50-57AE-4C84-B82A-C031B6B55140}"/>
    <hyperlink ref="B101" r:id="rId187" display="https://www.pro-football-reference.com/players/S/StafMa00.htm" xr:uid="{63851015-EC02-462A-B745-BFF673A239AB}"/>
    <hyperlink ref="C101" r:id="rId188" tooltip="Detroit Lions" display="https://www.pro-football-reference.com/teams/det/2017.htm" xr:uid="{375E837F-931F-4644-A559-9257C87D25BC}"/>
    <hyperlink ref="B102" r:id="rId189" display="https://www.pro-football-reference.com/players/R/RivePh00.htm" xr:uid="{1F0F06D2-A442-4C20-BA6B-8DAF85D0A712}"/>
    <hyperlink ref="C102" r:id="rId190" tooltip="Los Angeles Chargers" display="https://www.pro-football-reference.com/teams/sdg/2017.htm" xr:uid="{1B751E94-679D-4EA0-B83F-06D63CFEDF91}"/>
    <hyperlink ref="B103" r:id="rId191" display="https://www.pro-football-reference.com/players/B/BreeDr00.htm" xr:uid="{9F8EAD85-480D-4E5F-BF15-1079FFE8D28C}"/>
    <hyperlink ref="C103" r:id="rId192" tooltip="New Orleans Saints" display="https://www.pro-football-reference.com/teams/nor/2017.htm" xr:uid="{10491B04-07EA-4C6D-9199-CAC694B141B2}"/>
    <hyperlink ref="B104" r:id="rId193" display="https://www.pro-football-reference.com/players/R/RoetBe00.htm" xr:uid="{C8467913-AE8E-4A94-827F-B2C3B4C1B74C}"/>
    <hyperlink ref="C104" r:id="rId194" tooltip="Pittsburgh Steelers" display="https://www.pro-football-reference.com/teams/pit/2017.htm" xr:uid="{9EF98E4F-806A-4EB5-8DD4-BD2AB1351680}"/>
    <hyperlink ref="B105" r:id="rId195" display="https://www.pro-football-reference.com/players/P/PresDa01.htm" xr:uid="{0536218E-133A-4A2B-B7CC-3DAC450EBC2B}"/>
    <hyperlink ref="C105" r:id="rId196" tooltip="Dallas Cowboys" display="https://www.pro-football-reference.com/teams/dal/2017.htm" xr:uid="{4ADFE6BA-1181-4596-BDF4-6DC24F5ECDBE}"/>
    <hyperlink ref="B106" r:id="rId197" display="https://www.pro-football-reference.com/players/G/GoffJa00.htm" xr:uid="{8C42DC4D-B953-41F7-A389-641123EFE32A}"/>
    <hyperlink ref="C106" r:id="rId198" tooltip="Los Angeles Rams" display="https://www.pro-football-reference.com/teams/ram/2017.htm" xr:uid="{31F9AA37-4B90-44FE-93EF-C11A68A6F44F}"/>
    <hyperlink ref="B107" r:id="rId199" display="https://www.pro-football-reference.com/players/B/BortBl00.htm" xr:uid="{9BC9B249-E3AE-471F-8AB2-828945940F21}"/>
    <hyperlink ref="C107" r:id="rId200" tooltip="Jacksonville Jaguars" display="https://www.pro-football-reference.com/teams/jax/2017.htm" xr:uid="{F45F1F7D-1DBB-4C56-89A3-C7B8613D5C68}"/>
    <hyperlink ref="B108" r:id="rId201" display="https://www.pro-football-reference.com/players/K/KeenCa00.htm" xr:uid="{25BE44FD-5B26-4673-8A5C-82C94AE00676}"/>
    <hyperlink ref="C108" r:id="rId202" tooltip="Minnesota Vikings" display="https://www.pro-football-reference.com/teams/min/2017.htm" xr:uid="{B4016B95-BBF8-4101-89A8-136CFCDF4865}"/>
    <hyperlink ref="B109" r:id="rId203" display="https://www.pro-football-reference.com/players/R/RyanMa00.htm" xr:uid="{61EEA149-BEAF-4C98-B5BE-D0665B37BDCB}"/>
    <hyperlink ref="C109" r:id="rId204" tooltip="Atlanta Falcons" display="https://www.pro-football-reference.com/teams/atl/2017.htm" xr:uid="{02567FDB-5B82-4AC5-A4F2-CF5A89E0062A}"/>
    <hyperlink ref="B110" r:id="rId205" display="https://www.pro-football-reference.com/players/T/TaylTy00.htm" xr:uid="{F7229527-BD57-4E26-84EE-AE02E429F6E5}"/>
    <hyperlink ref="C110" r:id="rId206" tooltip="Buffalo Bills" display="https://www.pro-football-reference.com/teams/buf/2017.htm" xr:uid="{7F57552D-2563-4592-B5D9-C0D4B65E82B3}"/>
    <hyperlink ref="B111" r:id="rId207" display="https://www.pro-football-reference.com/players/D/DaltAn00.htm" xr:uid="{D37566A7-D012-494A-AFCE-C1B962A8B5B7}"/>
    <hyperlink ref="C111" r:id="rId208" tooltip="Cincinnati Bengals" display="https://www.pro-football-reference.com/teams/cin/2017.htm" xr:uid="{9EA83A87-59B7-42D3-AB55-DD544B871121}"/>
    <hyperlink ref="B112" r:id="rId209" display="https://www.pro-football-reference.com/players/M/MariMa01.htm" xr:uid="{5B278CEE-E160-461A-BAB2-FF86CE506D14}"/>
    <hyperlink ref="C112" r:id="rId210" tooltip="Tennessee Titans" display="https://www.pro-football-reference.com/teams/oti/2017.htm" xr:uid="{9958E290-BE12-4D71-B361-9D1052B95F9C}"/>
    <hyperlink ref="B113" r:id="rId211" display="https://www.pro-football-reference.com/players/B/BrisJa00.htm" xr:uid="{E58ECFF7-8D2A-4B7A-8D31-4822D98FB237}"/>
    <hyperlink ref="C113" r:id="rId212" tooltip="Indianapolis Colts" display="https://www.pro-football-reference.com/teams/clt/2017.htm" xr:uid="{1E26FA0F-2F02-4579-AE53-5C26F35E4B5C}"/>
    <hyperlink ref="B114" r:id="rId213" display="https://www.pro-football-reference.com/players/C/CarrDe02.htm" xr:uid="{B1D34AD1-3534-4E6F-8E18-33C205727A4B}"/>
    <hyperlink ref="C114" r:id="rId214" tooltip="Oakland Raiders" display="https://www.pro-football-reference.com/teams/rai/2017.htm" xr:uid="{AF0DF37A-9015-4BF4-9134-F7F6756EB1B4}"/>
    <hyperlink ref="B115" r:id="rId215" display="https://www.pro-football-reference.com/players/M/McCoJo01.htm" xr:uid="{ADF46258-F565-44A0-82AE-6CE89EBBBE70}"/>
    <hyperlink ref="C115" r:id="rId216" tooltip="New York Jets" display="https://www.pro-football-reference.com/teams/nyj/2017.htm" xr:uid="{1C897A5E-452A-46F9-ACD4-8C384341EFC2}"/>
    <hyperlink ref="B116" r:id="rId217" display="https://www.pro-football-reference.com/players/W/WinsJa00.htm" xr:uid="{646B815C-D068-4D62-B89A-5B8561E57BB7}"/>
    <hyperlink ref="C116" r:id="rId218" tooltip="Tampa Bay Buccaneers" display="https://www.pro-football-reference.com/teams/tam/2017.htm" xr:uid="{B1ED1663-5151-4A37-AD3A-9AFAB8892FA0}"/>
    <hyperlink ref="B117" r:id="rId219" display="https://www.pro-football-reference.com/players/M/MannEl00.htm" xr:uid="{95C9EDB1-B419-4A06-9842-BD3B5B6179C8}"/>
    <hyperlink ref="C117" r:id="rId220" tooltip="New York Giants" display="https://www.pro-football-reference.com/teams/nyg/2017.htm" xr:uid="{BAE39124-F068-45AA-8C1A-CE40D3D05EEE}"/>
    <hyperlink ref="B118" r:id="rId221" display="https://www.pro-football-reference.com/players/F/FlacJo00.htm" xr:uid="{805F4AD8-32C8-49F4-95AF-4656CE5BA43A}"/>
    <hyperlink ref="C118" r:id="rId222" tooltip="Baltimore Ravens" display="https://www.pro-football-reference.com/teams/rav/2017.htm" xr:uid="{5148E430-924A-468B-9A62-F936F7A155B9}"/>
    <hyperlink ref="B119" r:id="rId223" display="https://www.pro-football-reference.com/players/K/KizeDe00.htm" xr:uid="{5713B8FB-9E21-45CC-9B83-E127F39CFBEF}"/>
    <hyperlink ref="C119" r:id="rId224" tooltip="Cleveland Browns" display="https://www.pro-football-reference.com/teams/cle/2017.htm" xr:uid="{7F2C3E7C-64E7-4AD2-A60D-4992DD5E37B1}"/>
    <hyperlink ref="B120" r:id="rId225" display="https://www.pro-football-reference.com/players/W/WatsDe00.htm" xr:uid="{377F1BE6-16F6-47F7-ABBB-1C26BF71763A}"/>
    <hyperlink ref="C120" r:id="rId226" tooltip="Houston Texans" display="https://www.pro-football-reference.com/teams/htx/2017.htm" xr:uid="{5A851A71-13BD-430A-9735-755E1A7C0C14}"/>
    <hyperlink ref="B121" r:id="rId227" display="https://www.pro-football-reference.com/players/C/CutlJa00.htm" xr:uid="{857AE9CE-2F04-4C24-86C3-84F51C0CCCD6}"/>
    <hyperlink ref="C121" r:id="rId228" tooltip="Miami Dolphins" display="https://www.pro-football-reference.com/teams/mia/2017.htm" xr:uid="{8245A04E-1CF0-49E4-99A2-551BACF656A0}"/>
    <hyperlink ref="B122" r:id="rId229" display="https://www.pro-football-reference.com/players/T/TrubMi00.htm" xr:uid="{34CF852F-F19B-4A57-A3B4-88F2703C1758}"/>
    <hyperlink ref="C122" r:id="rId230" tooltip="Chicago Bears" display="https://www.pro-football-reference.com/teams/chi/2017.htm" xr:uid="{BB6B69B7-EEB9-4BC0-95E2-01EECABF63D5}"/>
    <hyperlink ref="B123" r:id="rId231" display="https://www.pro-football-reference.com/players/R/RodgAa00.htm" xr:uid="{018DE445-5F9E-441B-BD0D-F6F221FDFDB3}"/>
    <hyperlink ref="C123" r:id="rId232" tooltip="Green Bay Packers" display="https://www.pro-football-reference.com/teams/gnb/2017.htm" xr:uid="{DA2456CC-C325-4041-AB19-6F81EA3E0B36}"/>
    <hyperlink ref="B124" r:id="rId233" display="https://www.pro-football-reference.com/players/S/SiemTr00.htm" xr:uid="{0B00E987-7EB4-4432-B0C0-F4084A9CC911}"/>
    <hyperlink ref="C124" r:id="rId234" tooltip="Denver Broncos" display="https://www.pro-football-reference.com/teams/den/2017.htm" xr:uid="{64FC3E35-B552-43E8-AA64-FAC16A13D1F2}"/>
    <hyperlink ref="B125" r:id="rId235" display="https://www.pro-football-reference.com/players/H/HundBr00.htm" xr:uid="{C0A6FB99-AAF1-4FE5-9CB2-0B4058A92E57}"/>
    <hyperlink ref="C125" r:id="rId236" tooltip="Green Bay Packers" display="https://www.pro-football-reference.com/teams/gnb/2017.htm" xr:uid="{AF806BEA-5879-4467-9452-DF398C0FAB36}"/>
    <hyperlink ref="B126" r:id="rId237" display="https://www.pro-football-reference.com/players/P/PalmCa00.htm" xr:uid="{F0623661-0188-427F-B986-88145F953164}"/>
    <hyperlink ref="C126" r:id="rId238" tooltip="Arizona Cardinals" display="https://www.pro-football-reference.com/teams/crd/2017.htm" xr:uid="{860E2ABB-D7DB-42B1-ADF5-DA0F0068826D}"/>
    <hyperlink ref="B127" r:id="rId239" display="https://www.pro-football-reference.com/players/B/BeatC.00.htm" xr:uid="{DAF323DB-5BD5-4B34-8C9E-C985B199C4D6}"/>
    <hyperlink ref="C127" r:id="rId240" tooltip="San Francisco 49ers" display="https://www.pro-football-reference.com/teams/sfo/2017.htm" xr:uid="{D1664520-52C2-4AB2-B9C2-6E70B67D6CAC}"/>
    <hyperlink ref="B128" r:id="rId241" display="https://www.pro-football-reference.com/players/G/GaroJi00.htm" xr:uid="{1327911C-00A5-45A8-8A18-07503E780156}"/>
    <hyperlink ref="C128" r:id="rId242" tooltip="San Francisco 49ers" display="https://www.pro-football-reference.com/teams/sfo/2017.htm" xr:uid="{F3775A2C-911F-4842-9CD4-5CB8B799E5E4}"/>
    <hyperlink ref="B129" r:id="rId243" display="https://www.pro-football-reference.com/players/F/FitzRy00.htm" xr:uid="{9E3DD6F8-1BBB-4402-B381-A947FA9940F9}"/>
    <hyperlink ref="C129" r:id="rId244" tooltip="Tampa Bay Buccaneers" display="https://www.pro-football-reference.com/teams/tam/2017.htm" xr:uid="{5D272078-7ECF-46BC-9D20-04686D44670B}"/>
    <hyperlink ref="B130" r:id="rId245" display="https://www.pro-football-reference.com/players/O/OsweBr00.htm" xr:uid="{3A9C5BD0-926B-47D9-A41D-97B9C3B6C0DD}"/>
    <hyperlink ref="C130" r:id="rId246" tooltip="Denver Broncos" display="https://www.pro-football-reference.com/teams/den/2017.htm" xr:uid="{EBE8D5AF-99A1-424F-9942-028390084B6D}"/>
    <hyperlink ref="B131" r:id="rId247" display="https://www.pro-football-reference.com/players/H/HoyeBr00.htm" xr:uid="{A0E32184-6EC7-483B-B615-977D1076192A}"/>
    <hyperlink ref="B132" r:id="rId248" display="https://www.pro-football-reference.com/players/G/GabbBl00.htm" xr:uid="{84367789-ABD4-4818-8E0C-38FD200C7BF8}"/>
    <hyperlink ref="C132" r:id="rId249" tooltip="Arizona Cardinals" display="https://www.pro-football-reference.com/teams/crd/2017.htm" xr:uid="{E033C092-D61D-4032-B202-9A063B10DFFC}"/>
    <hyperlink ref="B133" r:id="rId250" display="https://www.pro-football-reference.com/players/S/SavaTo00.htm" xr:uid="{CC75FC7B-D65A-48C2-A0C3-5F9DDFD28CDC}"/>
    <hyperlink ref="C133" r:id="rId251" tooltip="Houston Texans" display="https://www.pro-football-reference.com/teams/htx/2017.htm" xr:uid="{F8BAFCC3-92A9-4C43-A103-1F8B9AE4A815}"/>
    <hyperlink ref="B134" r:id="rId252" display="https://www.pro-football-reference.com/players/S/StanDr00.htm" xr:uid="{515C5F18-C1AE-4BA4-929A-134CDA5BCD18}"/>
    <hyperlink ref="C134" r:id="rId253" tooltip="Arizona Cardinals" display="https://www.pro-football-reference.com/teams/crd/2017.htm" xr:uid="{C90FFDE6-8E5B-4DCC-81D0-62B61312A1D1}"/>
    <hyperlink ref="B135" r:id="rId254" display="https://www.pro-football-reference.com/players/M/MoorMa01.htm" xr:uid="{55ED030B-B256-474E-AA2D-DC4B6F07233B}"/>
    <hyperlink ref="C135" r:id="rId255" tooltip="Miami Dolphins" display="https://www.pro-football-reference.com/teams/mia/2017.htm" xr:uid="{0934BDBA-F496-4204-8D82-6BB98E0CA0DF}"/>
    <hyperlink ref="B136" r:id="rId256" display="https://www.pro-football-reference.com/players/F/FoleNi00.htm" xr:uid="{BF023B61-2E20-4466-AD68-6FA069751D75}"/>
    <hyperlink ref="C136" r:id="rId257" tooltip="Philadelphia Eagles" display="https://www.pro-football-reference.com/teams/phi/2017.htm" xr:uid="{B2763F30-326E-4E3F-AA5B-2E225F6CD2F1}"/>
    <hyperlink ref="B137" r:id="rId258" display="https://www.pro-football-reference.com/players/G/GlenMi00.htm" xr:uid="{1C619656-C250-42F8-B670-4FD07047D7FC}"/>
    <hyperlink ref="C137" r:id="rId259" tooltip="Chicago Bears" display="https://www.pro-football-reference.com/teams/chi/2017.htm" xr:uid="{9E3BA96F-D314-42EB-899B-717880D66420}"/>
    <hyperlink ref="B139" r:id="rId260" display="https://www.pro-football-reference.com/players/M/MahoPa00.htm" xr:uid="{208DC879-603E-4018-99CA-98833F55D4B7}"/>
    <hyperlink ref="C139" r:id="rId261" tooltip="Kansas City Chiefs" display="https://www.pro-football-reference.com/teams/kan/2018.htm" xr:uid="{3E389384-386A-404A-B179-53B9B0927EF2}"/>
    <hyperlink ref="B140" r:id="rId262" display="https://www.pro-football-reference.com/players/R/RyanMa00.htm" xr:uid="{87A4007D-925F-4978-9307-D7F0B7452D62}"/>
    <hyperlink ref="C140" r:id="rId263" tooltip="Atlanta Falcons" display="https://www.pro-football-reference.com/teams/atl/2018.htm" xr:uid="{923DBF24-3595-4B31-9018-E512BE637C06}"/>
    <hyperlink ref="B141" r:id="rId264" display="https://www.pro-football-reference.com/players/R/RoetBe00.htm" xr:uid="{8F0A375E-51F6-4053-A83F-FC35FCB7180E}"/>
    <hyperlink ref="C141" r:id="rId265" tooltip="Pittsburgh Steelers" display="https://www.pro-football-reference.com/teams/pit/2018.htm" xr:uid="{0F081CE9-8397-4F7E-8E3F-BADE4DF04934}"/>
    <hyperlink ref="B142" r:id="rId266" display="https://www.pro-football-reference.com/players/W/WatsDe00.htm" xr:uid="{3F981AA3-29CE-49BD-A868-FCAFB55FE3B3}"/>
    <hyperlink ref="C142" r:id="rId267" tooltip="Houston Texans" display="https://www.pro-football-reference.com/teams/htx/2018.htm" xr:uid="{552948AD-ADBD-449F-B4E3-EBB670BEAF13}"/>
    <hyperlink ref="B143" r:id="rId268" display="https://www.pro-football-reference.com/players/L/LuckAn00.htm" xr:uid="{9A1411C6-26DE-43CA-9E66-4FC6B30409BF}"/>
    <hyperlink ref="C143" r:id="rId269" tooltip="Indianapolis Colts" display="https://www.pro-football-reference.com/teams/clt/2018.htm" xr:uid="{918BC9B9-59C6-476A-89A4-AE3AF34CFAB5}"/>
    <hyperlink ref="B144" r:id="rId270" display="https://www.pro-football-reference.com/players/R/RodgAa00.htm" xr:uid="{9165E054-8745-45E4-8829-3EA0B521D2A4}"/>
    <hyperlink ref="C144" r:id="rId271" tooltip="Green Bay Packers" display="https://www.pro-football-reference.com/teams/gnb/2018.htm" xr:uid="{43ACAB38-B91B-4BC1-AA2A-4E38F520AF1F}"/>
    <hyperlink ref="B145" r:id="rId272" display="https://www.pro-football-reference.com/players/G/GoffJa00.htm" xr:uid="{FB4B3AB2-14F5-41D2-B190-22EC666510A1}"/>
    <hyperlink ref="C145" r:id="rId273" tooltip="Los Angeles Rams" display="https://www.pro-football-reference.com/teams/ram/2018.htm" xr:uid="{56F1652B-0971-46F5-B318-D055BC5F7523}"/>
    <hyperlink ref="B146" r:id="rId274" display="https://www.pro-football-reference.com/players/B/BreeDr00.htm" xr:uid="{79A52745-E4B6-4BE1-BD01-7F18CB988BC2}"/>
    <hyperlink ref="C146" r:id="rId275" tooltip="New Orleans Saints" display="https://www.pro-football-reference.com/teams/nor/2018.htm" xr:uid="{BDB8996F-2DD8-471F-981F-FBA079F483AC}"/>
    <hyperlink ref="B147" r:id="rId276" display="https://www.pro-football-reference.com/players/W/WilsRu00.htm" xr:uid="{1CE87D95-B977-4A81-8BE4-62A6E1F2A801}"/>
    <hyperlink ref="C147" r:id="rId277" tooltip="Seattle Seahawks" display="https://www.pro-football-reference.com/teams/sea/2018.htm" xr:uid="{496DB892-FD24-4A14-BDCA-FEE4A2F8EC51}"/>
    <hyperlink ref="B148" r:id="rId278" display="https://www.pro-football-reference.com/players/P/PresDa01.htm" xr:uid="{CEA1AFAB-D6D1-4295-91EA-139DFE2732F8}"/>
    <hyperlink ref="C148" r:id="rId279" tooltip="Dallas Cowboys" display="https://www.pro-football-reference.com/teams/dal/2018.htm" xr:uid="{E01B68B4-C4CE-4261-8FE3-4D8450B40058}"/>
    <hyperlink ref="B149" r:id="rId280" display="https://www.pro-football-reference.com/players/R/RivePh00.htm" xr:uid="{FD57A767-A092-47CA-A45D-CFA1B124FCE3}"/>
    <hyperlink ref="C149" r:id="rId281" tooltip="Los Angeles Chargers" display="https://www.pro-football-reference.com/teams/sdg/2018.htm" xr:uid="{48C61C3F-C5AE-4C7F-8996-42749003D6C2}"/>
    <hyperlink ref="B150" r:id="rId282" display="https://www.pro-football-reference.com/players/N/NewtCa00.htm" xr:uid="{DBF0B197-B760-408C-97B4-BC9E84567B9E}"/>
    <hyperlink ref="C150" r:id="rId283" tooltip="Carolina Panthers" display="https://www.pro-football-reference.com/teams/car/2018.htm" xr:uid="{CDF66F4D-176B-45CF-AC08-EFA6306842AF}"/>
    <hyperlink ref="B151" r:id="rId284" display="https://www.pro-football-reference.com/players/C/CousKi00.htm" xr:uid="{2D235423-2E11-4512-908E-D18FD960F080}"/>
    <hyperlink ref="C151" r:id="rId285" tooltip="Minnesota Vikings" display="https://www.pro-football-reference.com/teams/min/2018.htm" xr:uid="{4209936D-0799-40CB-8743-18F479113937}"/>
    <hyperlink ref="B152" r:id="rId286" display="https://www.pro-football-reference.com/players/B/BradTo00.htm" xr:uid="{D9155F85-BCCD-4242-9FCE-94046EDD2702}"/>
    <hyperlink ref="C152" r:id="rId287" tooltip="New England Patriots" display="https://www.pro-football-reference.com/teams/nwe/2018.htm" xr:uid="{6A663CD1-CF86-424F-8939-A2863B16F7FF}"/>
    <hyperlink ref="B153" r:id="rId288" display="https://www.pro-football-reference.com/players/T/TrubMi00.htm" xr:uid="{AE5B6AC7-76D1-41C6-AC55-9057B75E8FED}"/>
    <hyperlink ref="C153" r:id="rId289" tooltip="Chicago Bears" display="https://www.pro-football-reference.com/teams/chi/2018.htm" xr:uid="{3149A12F-3E37-4C8D-997D-61E4214874D4}"/>
    <hyperlink ref="B154" r:id="rId290" display="https://www.pro-football-reference.com/players/M/MannEl00.htm" xr:uid="{714B998C-DF75-4BA0-8587-5E780B393067}"/>
    <hyperlink ref="C154" r:id="rId291" tooltip="New York Giants" display="https://www.pro-football-reference.com/teams/nyg/2018.htm" xr:uid="{5A83F168-32F5-46A4-BFF4-3E8F3E11501B}"/>
    <hyperlink ref="B155" r:id="rId292" display="https://www.pro-football-reference.com/players/M/MayfBa00.htm" xr:uid="{729C6B9C-147E-4C11-BD70-D32BC69A440B}"/>
    <hyperlink ref="C155" r:id="rId293" tooltip="Cleveland Browns" display="https://www.pro-football-reference.com/teams/cle/2018.htm" xr:uid="{3DF293CC-78D4-43FF-BA83-34C5907DA3CB}"/>
    <hyperlink ref="B156" r:id="rId294" display="https://www.pro-football-reference.com/players/C/CarrDe02.htm" xr:uid="{F41B3AE8-92FE-48B6-970D-24CE09C358B0}"/>
    <hyperlink ref="C156" r:id="rId295" tooltip="Oakland Raiders" display="https://www.pro-football-reference.com/teams/rai/2018.htm" xr:uid="{1C70DD62-F412-4C02-87AB-4AA3511E0EFA}"/>
    <hyperlink ref="B157" r:id="rId296" display="https://www.pro-football-reference.com/players/K/KeenCa00.htm" xr:uid="{E7429F2E-7022-4162-9BBE-E2E09C1706D6}"/>
    <hyperlink ref="C157" r:id="rId297" tooltip="Denver Broncos" display="https://www.pro-football-reference.com/teams/den/2018.htm" xr:uid="{C66FDC4F-6F19-4A6E-BEB4-7297EAD75C77}"/>
    <hyperlink ref="B158" r:id="rId298" display="https://www.pro-football-reference.com/players/S/StafMa00.htm" xr:uid="{6F00C1BB-4845-41DE-ACE0-D598B54BF93C}"/>
    <hyperlink ref="C158" r:id="rId299" tooltip="Detroit Lions" display="https://www.pro-football-reference.com/teams/det/2018.htm" xr:uid="{07D0F3B0-76ED-426F-988B-B22913357C5C}"/>
    <hyperlink ref="B159" r:id="rId300" display="https://www.pro-football-reference.com/players/A/AlleJo02.htm" xr:uid="{68524CD1-74D1-4744-9CC0-83714F087D22}"/>
    <hyperlink ref="C159" r:id="rId301" tooltip="Buffalo Bills" display="https://www.pro-football-reference.com/teams/buf/2018.htm" xr:uid="{DC60F37E-068A-43FF-A52D-4A60C0E769F2}"/>
    <hyperlink ref="B160" r:id="rId302" display="https://www.pro-football-reference.com/players/W/WinsJa00.htm" xr:uid="{F0DBC0C6-C3F1-4ED5-9FA9-B0945C860BD4}"/>
    <hyperlink ref="C160" r:id="rId303" tooltip="Tampa Bay Buccaneers" display="https://www.pro-football-reference.com/teams/tam/2018.htm" xr:uid="{D61FF806-5728-40BB-986A-98F6D10F7D4B}"/>
    <hyperlink ref="B161" r:id="rId304" display="https://www.pro-football-reference.com/players/W/WentCa00.htm" xr:uid="{E23BBD8B-1E77-4738-8F17-F7DC3ED7E2A0}"/>
    <hyperlink ref="C161" r:id="rId305" tooltip="Philadelphia Eagles" display="https://www.pro-football-reference.com/teams/phi/2018.htm" xr:uid="{32879751-BB34-4B8D-BC3C-A0EC42E2076B}"/>
    <hyperlink ref="B162" r:id="rId306" display="https://www.pro-football-reference.com/players/M/MariMa01.htm" xr:uid="{E00017E9-734B-4867-BFC9-E7D3E0678F05}"/>
    <hyperlink ref="C162" r:id="rId307" tooltip="Tennessee Titans" display="https://www.pro-football-reference.com/teams/oti/2018.htm" xr:uid="{414B3132-0C9C-4488-A873-43C0F698B7A6}"/>
    <hyperlink ref="B163" r:id="rId308" display="https://www.pro-football-reference.com/players/D/DaltAn00.htm" xr:uid="{26904B82-3AF0-4F67-9078-E8F22321042F}"/>
    <hyperlink ref="C163" r:id="rId309" tooltip="Cincinnati Bengals" display="https://www.pro-football-reference.com/teams/cin/2018.htm" xr:uid="{AB29ED85-997B-4427-B555-9AB6E8DC3119}"/>
    <hyperlink ref="B164" r:id="rId310" display="https://www.pro-football-reference.com/players/B/BortBl00.htm" xr:uid="{3AF15F06-6B6F-4D5E-ABE7-0A68A307C1C6}"/>
    <hyperlink ref="C164" r:id="rId311" tooltip="Jacksonville Jaguars" display="https://www.pro-football-reference.com/teams/jax/2018.htm" xr:uid="{A68FA740-8EDA-441B-8889-3869E4CA13D3}"/>
    <hyperlink ref="B165" r:id="rId312" display="https://www.pro-football-reference.com/players/D/DarnSa00.htm" xr:uid="{CA440961-DC5F-4A88-8EAB-7F07C3FA6BBA}"/>
    <hyperlink ref="C165" r:id="rId313" tooltip="New York Jets" display="https://www.pro-football-reference.com/teams/nyj/2018.htm" xr:uid="{2DDA927C-8645-4153-A8A8-61EC13DF9E1A}"/>
    <hyperlink ref="B166" r:id="rId314" display="https://www.pro-football-reference.com/players/F/FitzRy00.htm" xr:uid="{7A6D4E3C-534F-432A-9F79-26FA83957710}"/>
    <hyperlink ref="C166" r:id="rId315" tooltip="Tampa Bay Buccaneers" display="https://www.pro-football-reference.com/teams/tam/2018.htm" xr:uid="{43C98309-C916-47B2-9561-8B9C97E19D12}"/>
    <hyperlink ref="B167" r:id="rId316" display="https://www.pro-football-reference.com/players/J/JackLa00.htm" xr:uid="{5656A53F-57B0-4B72-9C51-99F2E52DD2B6}"/>
    <hyperlink ref="C167" r:id="rId317" tooltip="Baltimore Ravens" display="https://www.pro-football-reference.com/teams/rav/2018.htm" xr:uid="{F29468F1-92DD-44CC-9125-63A7054749EE}"/>
    <hyperlink ref="B168" r:id="rId318" display="https://www.pro-football-reference.com/players/T/TannRy00.htm" xr:uid="{1178A27F-689D-437F-9256-B2EBE092498B}"/>
    <hyperlink ref="C168" r:id="rId319" tooltip="Miami Dolphins" display="https://www.pro-football-reference.com/teams/mia/2018.htm" xr:uid="{1092AD2C-F2A2-485A-A381-70CB95A1EF26}"/>
    <hyperlink ref="B169" r:id="rId320" display="https://www.pro-football-reference.com/players/S/SmitAl03.htm" xr:uid="{61F2CB24-CB65-4F04-9BA7-5DEA475CF234}"/>
    <hyperlink ref="C169" r:id="rId321" tooltip="Washington Redskins" display="https://www.pro-football-reference.com/teams/was/2018.htm" xr:uid="{0B37F315-7C1B-4A2A-B88B-A3EBB4F0E699}"/>
    <hyperlink ref="B170" r:id="rId322" display="https://www.pro-football-reference.com/players/F/FlacJo00.htm" xr:uid="{85BF2710-0115-4C46-9DF4-A0DADD1726B8}"/>
    <hyperlink ref="C170" r:id="rId323" tooltip="Baltimore Ravens" display="https://www.pro-football-reference.com/teams/rav/2018.htm" xr:uid="{0390BF2D-DA3C-4AA6-8276-F06443B8138F}"/>
    <hyperlink ref="B171" r:id="rId324" display="https://www.pro-football-reference.com/players/M/MullNi00.htm" xr:uid="{7E369AD1-E33D-48C1-8FEC-E2740A2987A2}"/>
    <hyperlink ref="C171" r:id="rId325" tooltip="San Francisco 49ers" display="https://www.pro-football-reference.com/teams/sfo/2018.htm" xr:uid="{6A8EFAFD-DB8B-4C37-999C-0E9BBD5DCDF3}"/>
    <hyperlink ref="B172" r:id="rId326" display="https://www.pro-football-reference.com/players/R/RoseJo01.htm" xr:uid="{1F7F90C5-1F3F-46AC-99ED-011988DE23AD}"/>
    <hyperlink ref="C172" r:id="rId327" tooltip="Arizona Cardinals" display="https://www.pro-football-reference.com/teams/crd/2018.htm" xr:uid="{D2D2E6EF-AD75-4221-A2B0-B37861C8AEAA}"/>
    <hyperlink ref="B173" r:id="rId328" display="https://www.pro-football-reference.com/players/D/DrisJe00.htm" xr:uid="{2BD5C10A-B3DC-4561-9C1E-FD8F0041B24F}"/>
    <hyperlink ref="C173" r:id="rId329" tooltip="Cincinnati Bengals" display="https://www.pro-football-reference.com/teams/cin/2018.htm" xr:uid="{F1D457CF-3A44-447B-BD58-5CF4FED25E6B}"/>
    <hyperlink ref="B174" r:id="rId330" display="https://www.pro-football-reference.com/players/B/BeatC.00.htm" xr:uid="{87E87C5B-7410-4F01-A106-05BE03DDF2A1}"/>
    <hyperlink ref="C174" r:id="rId331" tooltip="San Francisco 49ers" display="https://www.pro-football-reference.com/teams/sfo/2018.htm" xr:uid="{D933BB8D-78CA-45AB-8F8D-AEAF19743573}"/>
    <hyperlink ref="B175" r:id="rId332" display="https://www.pro-football-reference.com/players/F/FoleNi00.htm" xr:uid="{1528E9B7-1876-4DC4-8014-8E4D6F8CAF47}"/>
    <hyperlink ref="C175" r:id="rId333" tooltip="Philadelphia Eagles" display="https://www.pro-football-reference.com/teams/phi/2018.htm" xr:uid="{699AA724-3E26-4E35-8C9D-8A9A7A655241}"/>
    <hyperlink ref="B176" r:id="rId334" display="https://www.pro-football-reference.com/players/O/OsweBr00.htm" xr:uid="{4898B05C-6DC6-41D0-8491-20FDF0AA37B0}"/>
    <hyperlink ref="C176" r:id="rId335" tooltip="Miami Dolphins" display="https://www.pro-football-reference.com/teams/mia/2018.htm" xr:uid="{407865E6-6D8E-4377-84BF-848EB53627CE}"/>
    <hyperlink ref="B177" r:id="rId336" display="https://www.pro-football-reference.com/players/J/JohnJo05.htm" xr:uid="{FDBB36F8-78D9-430A-B869-BA18AC38F39E}"/>
    <hyperlink ref="C177" r:id="rId337" tooltip="Washington Redskins" display="https://www.pro-football-reference.com/teams/was/2018.htm" xr:uid="{9BFCA88E-E140-4B47-B2F2-3E9467932C3A}"/>
    <hyperlink ref="B178" r:id="rId338" display="https://www.pro-football-reference.com/players/G/GaroJi00.htm" xr:uid="{29F2A76B-8357-4EEC-8BB3-78C4F608E7BD}"/>
    <hyperlink ref="C178" r:id="rId339" tooltip="San Francisco 49ers" display="https://www.pro-football-reference.com/teams/sfo/2018.htm" xr:uid="{47D4A640-FFDC-4DEC-852E-DB809B42FED8}"/>
    <hyperlink ref="B179" r:id="rId340" display="https://www.pro-football-reference.com/players/T/TaylTy00.htm" xr:uid="{654CD609-5555-46D9-97D3-89136C33DD82}"/>
    <hyperlink ref="C179" r:id="rId341" tooltip="Cleveland Browns" display="https://www.pro-football-reference.com/teams/cle/2018.htm" xr:uid="{294C4326-03AD-4779-8C49-43240635A973}"/>
    <hyperlink ref="B180" r:id="rId342" display="https://www.pro-football-reference.com/players/K/KessCo00.htm" xr:uid="{DA493AC0-8E79-435D-BBE9-E436168FBE02}"/>
    <hyperlink ref="C180" r:id="rId343" tooltip="Jacksonville Jaguars" display="https://www.pro-football-reference.com/teams/jax/2018.htm" xr:uid="{F8B8C971-EBBC-47BB-BA7F-F55E02BE1D0E}"/>
    <hyperlink ref="B181" r:id="rId344" display="https://www.pro-football-reference.com/players/G/GabbBl00.htm" xr:uid="{7F775B4B-5881-44FC-B68C-2B5619B994E3}"/>
    <hyperlink ref="C181" r:id="rId345" tooltip="Tennessee Titans" display="https://www.pro-football-reference.com/teams/oti/2018.htm" xr:uid="{B0C43BB0-6C88-44C9-9075-0CAF77C1101A}"/>
    <hyperlink ref="B182" r:id="rId346" display="https://www.pro-football-reference.com/players/H/HillTa00.htm" xr:uid="{5B46268D-EA62-4402-BB3F-C840C90812E1}"/>
    <hyperlink ref="C182" r:id="rId347" tooltip="New Orleans Saints" display="https://www.pro-football-reference.com/teams/nor/2018.htm" xr:uid="{C52DDF84-00C4-4BBF-850C-6382B348F249}"/>
    <hyperlink ref="B183" r:id="rId348" display="https://www.pro-football-reference.com/players/D/DaniCh00.htm" xr:uid="{3C68FA0C-BAAB-4CAF-BAAB-760FCA76127E}"/>
    <hyperlink ref="C183" r:id="rId349" tooltip="Chicago Bears" display="https://www.pro-football-reference.com/teams/chi/2018.htm" xr:uid="{7B1EB903-9FE3-4987-B4F0-26398DAF255C}"/>
    <hyperlink ref="B185" r:id="rId350" display="https://www.pro-football-reference.com/players/J/JackLa00.htm" xr:uid="{7ACD6177-4E58-4D02-8D60-F2203DB26D65}"/>
    <hyperlink ref="C185" r:id="rId351" tooltip="Baltimore Ravens" display="https://www.pro-football-reference.com/teams/rav/2019.htm" xr:uid="{4B862A45-3FE1-465B-B4D3-98F2A4C2F002}"/>
    <hyperlink ref="B186" r:id="rId352" display="https://www.pro-football-reference.com/players/P/PresDa01.htm" xr:uid="{0540A3AA-2B65-4B4F-910F-772554B724FF}"/>
    <hyperlink ref="C186" r:id="rId353" tooltip="Dallas Cowboys" display="https://www.pro-football-reference.com/teams/dal/2019.htm" xr:uid="{4D2A7F7A-7624-47E2-A561-AC94AC90ABB3}"/>
    <hyperlink ref="B187" r:id="rId354" display="https://www.pro-football-reference.com/players/W/WilsRu00.htm" xr:uid="{249228B9-CA80-41B5-AF08-8109CBFF8073}"/>
    <hyperlink ref="C187" r:id="rId355" tooltip="Seattle Seahawks" display="https://www.pro-football-reference.com/teams/sea/2019.htm" xr:uid="{9AE578CE-0D1A-4BE1-AD56-217A90EE3D56}"/>
    <hyperlink ref="B188" r:id="rId356" display="https://www.pro-football-reference.com/players/W/WatsDe00.htm" xr:uid="{5F4CB567-F3F0-4905-882A-FDD433C08140}"/>
    <hyperlink ref="C188" r:id="rId357" tooltip="Houston Texans" display="https://www.pro-football-reference.com/teams/htx/2019.htm" xr:uid="{304DF308-94D1-4E58-869D-D3519B766BE6}"/>
    <hyperlink ref="B189" r:id="rId358" display="https://www.pro-football-reference.com/players/W/WinsJa00.htm" xr:uid="{3AE6CBF2-C05F-43CC-80FA-36A5C655EF2F}"/>
    <hyperlink ref="C189" r:id="rId359" tooltip="Tampa Bay Buccaneers" display="https://www.pro-football-reference.com/teams/tam/2019.htm" xr:uid="{9FEBE22C-8D1A-4CD0-A176-BDA09CF48764}"/>
    <hyperlink ref="B190" r:id="rId360" display="https://www.pro-football-reference.com/players/A/AlleJo02.htm" xr:uid="{49791743-F780-4DE5-9032-DFA5AE3A58D7}"/>
    <hyperlink ref="C190" r:id="rId361" tooltip="Buffalo Bills" display="https://www.pro-football-reference.com/teams/buf/2019.htm" xr:uid="{4028758D-EE8C-4287-8F09-A32CB3D09221}"/>
    <hyperlink ref="B191" r:id="rId362" display="https://www.pro-football-reference.com/players/M/MahoPa00.htm" xr:uid="{32BC26B2-82BC-4732-B896-C2ABA136FC37}"/>
    <hyperlink ref="C191" r:id="rId363" tooltip="Kansas City Chiefs" display="https://www.pro-football-reference.com/teams/kan/2019.htm" xr:uid="{EF62B8E9-5478-4A05-B20F-3425556C37BF}"/>
    <hyperlink ref="B192" r:id="rId364" display="https://www.pro-football-reference.com/players/M/MurrKy00.htm" xr:uid="{E9BBAADA-5ADE-46B1-B2DB-5C2D196C7059}"/>
    <hyperlink ref="C192" r:id="rId365" tooltip="Arizona Cardinals" display="https://www.pro-football-reference.com/teams/crd/2019.htm" xr:uid="{6CD3E069-2DF3-4767-BE10-76C619B433DB}"/>
    <hyperlink ref="B193" r:id="rId366" display="https://www.pro-football-reference.com/players/R/RodgAa00.htm" xr:uid="{C5663AC7-C25E-4FB6-909F-BD9D3B1BA103}"/>
    <hyperlink ref="C193" r:id="rId367" tooltip="Green Bay Packers" display="https://www.pro-football-reference.com/teams/gnb/2019.htm" xr:uid="{57059D10-FA5C-4347-8E08-46DBE0E66A19}"/>
    <hyperlink ref="B194" r:id="rId368" display="https://www.pro-football-reference.com/players/W/WentCa00.htm" xr:uid="{BEECE9B3-6092-43DE-8069-8EB27EBD8034}"/>
    <hyperlink ref="C194" r:id="rId369" tooltip="Philadelphia Eagles" display="https://www.pro-football-reference.com/teams/phi/2019.htm" xr:uid="{39365AC3-9418-43A6-816E-A1A5174F3336}"/>
    <hyperlink ref="B195" r:id="rId370" display="https://www.pro-football-reference.com/players/R/RyanMa00.htm" xr:uid="{64DD41E3-7B3F-4B27-B6D9-B1734BE0B126}"/>
    <hyperlink ref="C195" r:id="rId371" tooltip="Atlanta Falcons" display="https://www.pro-football-reference.com/teams/atl/2019.htm" xr:uid="{077C667E-CBBA-48C4-BB7F-49C2E95AF95E}"/>
    <hyperlink ref="B196" r:id="rId372" display="https://www.pro-football-reference.com/players/B/BradTo00.htm" xr:uid="{9D173F8A-92DA-48F6-BF6D-810816229C87}"/>
    <hyperlink ref="C196" r:id="rId373" tooltip="New England Patriots" display="https://www.pro-football-reference.com/teams/nwe/2019.htm" xr:uid="{ABA32DAD-5B6A-4B7B-BC9D-5EDFF1A51042}"/>
    <hyperlink ref="B197" r:id="rId374" display="https://www.pro-football-reference.com/players/G/GoffJa00.htm" xr:uid="{BC31DC28-FF80-4F7A-B484-8FEC27EFB9E6}"/>
    <hyperlink ref="C197" r:id="rId375" tooltip="Los Angeles Rams" display="https://www.pro-football-reference.com/teams/ram/2019.htm" xr:uid="{1FFAAFDF-70FF-4A5B-BC56-096EFEB22402}"/>
    <hyperlink ref="B198" r:id="rId376" display="https://www.pro-football-reference.com/players/G/GaroJi00.htm" xr:uid="{1503EE9E-BB9D-4E97-8F4F-6108A1D9B779}"/>
    <hyperlink ref="C198" r:id="rId377" tooltip="San Francisco 49ers" display="https://www.pro-football-reference.com/teams/sfo/2019.htm" xr:uid="{0D735A07-FFA0-4526-8EFA-F47E29693A1D}"/>
    <hyperlink ref="B199" r:id="rId378" display="https://www.pro-football-reference.com/players/C/CousKi00.htm" xr:uid="{FA24525B-64D7-4BED-8AB2-B0DFBDFFFA6C}"/>
    <hyperlink ref="C199" r:id="rId379" tooltip="Minnesota Vikings" display="https://www.pro-football-reference.com/teams/min/2019.htm" xr:uid="{854C8850-D3B3-4BC7-A5D1-897784F41EC5}"/>
    <hyperlink ref="B200" r:id="rId380" display="https://www.pro-football-reference.com/players/F/FitzRy00.htm" xr:uid="{43173B99-36E9-4900-9A0F-437EA7988BE9}"/>
    <hyperlink ref="C200" r:id="rId381" tooltip="Miami Dolphins" display="https://www.pro-football-reference.com/teams/mia/2019.htm" xr:uid="{6D2553D1-7736-49E1-AE2D-E1391EAF85D2}"/>
    <hyperlink ref="B201" r:id="rId382" display="https://www.pro-football-reference.com/players/C/CarrDe02.htm" xr:uid="{5007AB12-3985-468B-9EE4-8809583A5F98}"/>
    <hyperlink ref="C201" r:id="rId383" tooltip="Oakland Raiders" display="https://www.pro-football-reference.com/teams/rai/2019.htm" xr:uid="{2C67F1E3-E6BE-4462-9C24-8FF556500C2E}"/>
    <hyperlink ref="B202" r:id="rId384" display="https://www.pro-football-reference.com/players/R/RivePh00.htm" xr:uid="{34090271-BB78-40E8-86CE-5DDE7FED1F2D}"/>
    <hyperlink ref="C202" r:id="rId385" tooltip="Los Angeles Chargers" display="https://www.pro-football-reference.com/teams/sdg/2019.htm" xr:uid="{C738DC48-F5C9-4757-A412-B0EBADEAE12E}"/>
    <hyperlink ref="B203" r:id="rId386" display="https://www.pro-football-reference.com/players/M/MayfBa00.htm" xr:uid="{4100A519-D621-440A-8F48-F432C76DE674}"/>
    <hyperlink ref="C203" r:id="rId387" tooltip="Cleveland Browns" display="https://www.pro-football-reference.com/teams/cle/2019.htm" xr:uid="{7D60F160-C863-4377-8506-A9B000F75BE4}"/>
    <hyperlink ref="B204" r:id="rId388" display="https://www.pro-football-reference.com/players/M/MinsGa00.htm" xr:uid="{9A975582-7B43-4BC8-96A9-CD1C49B23A54}"/>
    <hyperlink ref="C204" r:id="rId389" tooltip="Jacksonville Jaguars" display="https://www.pro-football-reference.com/teams/jax/2019.htm" xr:uid="{1C78548F-656F-4A5E-9953-E5571EA11234}"/>
    <hyperlink ref="B205" r:id="rId390" display="https://www.pro-football-reference.com/players/B/BreeDr00.htm" xr:uid="{40949DA4-1338-475B-9762-5DAEF4F57964}"/>
    <hyperlink ref="C205" r:id="rId391" tooltip="New Orleans Saints" display="https://www.pro-football-reference.com/teams/nor/2019.htm" xr:uid="{D5E7AAC7-6A16-48C2-A7C1-51DA5DCF6BB8}"/>
    <hyperlink ref="B206" r:id="rId392" display="https://www.pro-football-reference.com/players/T/TannRy00.htm" xr:uid="{E9D2006F-DB9A-4563-A432-F671EC7898CB}"/>
    <hyperlink ref="C206" r:id="rId393" tooltip="Tennessee Titans" display="https://www.pro-football-reference.com/teams/oti/2019.htm" xr:uid="{AB164519-A541-4C16-AA06-5C55E57033AA}"/>
    <hyperlink ref="B207" r:id="rId394" display="https://www.pro-football-reference.com/players/B/BrisJa00.htm" xr:uid="{00D8831F-3F88-43C2-B730-A1D0091A0F05}"/>
    <hyperlink ref="C207" r:id="rId395" tooltip="Indianapolis Colts" display="https://www.pro-football-reference.com/teams/clt/2019.htm" xr:uid="{5672C6BC-46A1-42F6-B10B-5D1157968B37}"/>
    <hyperlink ref="B208" r:id="rId396" display="https://www.pro-football-reference.com/players/J/JoneDa05.htm" xr:uid="{3E8B1555-B7F6-45D6-8AA8-F1A9E84B4FD7}"/>
    <hyperlink ref="C208" r:id="rId397" tooltip="New York Giants" display="https://www.pro-football-reference.com/teams/nyg/2019.htm" xr:uid="{F6553C40-D77E-415C-BE82-5D6B2002E22D}"/>
    <hyperlink ref="B209" r:id="rId398" display="https://www.pro-football-reference.com/players/D/DaltAn00.htm" xr:uid="{EB841B9F-B9E1-431C-9490-95951A74B276}"/>
    <hyperlink ref="C209" r:id="rId399" tooltip="Cincinnati Bengals" display="https://www.pro-football-reference.com/teams/cin/2019.htm" xr:uid="{442F26B8-5075-4C72-80D9-20DEBC25E7EA}"/>
    <hyperlink ref="B210" r:id="rId400" display="https://www.pro-football-reference.com/players/T/TrubMi00.htm" xr:uid="{C80E1B9C-B408-441D-9BD9-36F155BAB4E7}"/>
    <hyperlink ref="C210" r:id="rId401" tooltip="Chicago Bears" display="https://www.pro-football-reference.com/teams/chi/2019.htm" xr:uid="{BA81AE35-8576-40B7-8099-8D06306CEDA8}"/>
    <hyperlink ref="B211" r:id="rId402" display="https://www.pro-football-reference.com/players/D/DarnSa00.htm" xr:uid="{3AA3C573-8F90-4614-B296-7FF52266BEE7}"/>
    <hyperlink ref="C211" r:id="rId403" tooltip="New York Jets" display="https://www.pro-football-reference.com/teams/nyj/2019.htm" xr:uid="{18385B6A-A792-4B86-B5A0-BA49780E9A86}"/>
    <hyperlink ref="B212" r:id="rId404" display="https://www.pro-football-reference.com/players/A/AlleKy00.htm" xr:uid="{D4F3E638-6A62-4837-A531-8B7CCA7B1B6D}"/>
    <hyperlink ref="C212" r:id="rId405" tooltip="Carolina Panthers" display="https://www.pro-football-reference.com/teams/car/2019.htm" xr:uid="{626090F4-5721-4690-B29A-90E6591F48E3}"/>
    <hyperlink ref="B213" r:id="rId406" display="https://www.pro-football-reference.com/players/S/StafMa00.htm" xr:uid="{D2E5AC6D-713C-4532-A9C2-6D2AA47C6504}"/>
    <hyperlink ref="C213" r:id="rId407" tooltip="Detroit Lions" display="https://www.pro-football-reference.com/teams/det/2019.htm" xr:uid="{6B75BE9D-4C65-4DE1-94BD-1915A1D2F4F2}"/>
    <hyperlink ref="B214" r:id="rId408" display="https://www.pro-football-reference.com/players/R/RudoMa00.htm" xr:uid="{B4648FDF-9EE9-4F4F-914C-B6C9F9864997}"/>
    <hyperlink ref="C214" r:id="rId409" tooltip="Pittsburgh Steelers" display="https://www.pro-football-reference.com/teams/pit/2019.htm" xr:uid="{108A8458-D7B7-4526-94F2-CB6C9A714B73}"/>
    <hyperlink ref="B215" r:id="rId410" display="https://www.pro-football-reference.com/players/K/KeenCa00.htm" xr:uid="{0C60A50B-A029-437A-84F2-9495B6CD194D}"/>
    <hyperlink ref="C215" r:id="rId411" tooltip="Washington Redskins" display="https://www.pro-football-reference.com/teams/was/2019.htm" xr:uid="{2B8EB25C-D35A-4F5F-AE3E-12CA53437F2C}"/>
    <hyperlink ref="B216" r:id="rId412" display="https://www.pro-football-reference.com/players/B/BridTe00.htm" xr:uid="{95CC59C8-5C56-401B-947F-4EA8623F34B8}"/>
    <hyperlink ref="C216" r:id="rId413" tooltip="New Orleans Saints" display="https://www.pro-football-reference.com/teams/nor/2019.htm" xr:uid="{25A33798-586D-4827-A2F8-0DF5796187AC}"/>
    <hyperlink ref="B217" r:id="rId414" display="https://www.pro-football-reference.com/players/F/FlacJo00.htm" xr:uid="{234A6051-6B35-4354-9441-9C7CAF0C908F}"/>
    <hyperlink ref="C217" r:id="rId415" tooltip="Denver Broncos" display="https://www.pro-football-reference.com/teams/den/2019.htm" xr:uid="{B3CBF25C-E19D-4A31-9A6A-48E5064B7354}"/>
    <hyperlink ref="B218" r:id="rId416" display="https://www.pro-football-reference.com/players/M/MariMa01.htm" xr:uid="{461FB949-DC39-4B20-A42C-E490036B825A}"/>
    <hyperlink ref="C218" r:id="rId417" tooltip="Tennessee Titans" display="https://www.pro-football-reference.com/teams/oti/2019.htm" xr:uid="{01EC6C3D-6C74-46B3-BB95-1D4708200097}"/>
    <hyperlink ref="B219" r:id="rId418" display="https://www.pro-football-reference.com/players/H/HillTa00.htm" xr:uid="{4C4743D0-E3D7-4807-8438-3C3836BC69D8}"/>
    <hyperlink ref="C219" r:id="rId419" tooltip="New Orleans Saints" display="https://www.pro-football-reference.com/teams/nor/2019.htm" xr:uid="{03E7609A-3BD4-4AB3-A55D-82E759FF940E}"/>
    <hyperlink ref="B220" r:id="rId420" display="https://www.pro-football-reference.com/players/H/HaskDw00.htm" xr:uid="{89AF38AC-4346-441D-925C-B7F341D5BB55}"/>
    <hyperlink ref="C220" r:id="rId421" tooltip="Washington Redskins" display="https://www.pro-football-reference.com/teams/was/2019.htm" xr:uid="{491249E1-DC93-4061-87D9-B5F867B0280E}"/>
    <hyperlink ref="B221" r:id="rId422" display="https://www.pro-football-reference.com/players/L/LockDr00.htm" xr:uid="{B2F392FB-AC2E-42D6-A6F0-C6ED18853CC2}"/>
    <hyperlink ref="C221" r:id="rId423" tooltip="Denver Broncos" display="https://www.pro-football-reference.com/teams/den/2019.htm" xr:uid="{768AD37A-FB0A-4E0D-95AA-A0E2D4E27785}"/>
    <hyperlink ref="B222" r:id="rId424" display="https://www.pro-football-reference.com/players/D/DrisJe00.htm" xr:uid="{2F89A316-41F1-43AD-857C-A68D4AA3140D}"/>
    <hyperlink ref="C222" r:id="rId425" tooltip="Detroit Lions" display="https://www.pro-football-reference.com/teams/det/2019.htm" xr:uid="{4AAFB9DD-6C15-412C-BCD9-0A8340783553}"/>
    <hyperlink ref="B223" r:id="rId426" display="https://www.pro-football-reference.com/players/B/BlouDa00.htm" xr:uid="{B9390649-FA2E-44CF-905B-ED641C040FCF}"/>
    <hyperlink ref="C223" r:id="rId427" tooltip="Detroit Lions" display="https://www.pro-football-reference.com/teams/det/2019.htm" xr:uid="{0F218EC1-73D0-43D7-9D3D-A09BF0148B32}"/>
    <hyperlink ref="B224" r:id="rId428" display="https://www.pro-football-reference.com/players/M/MannEl00.htm" xr:uid="{92D765EC-9049-4151-8705-BE9A183EC0D5}"/>
    <hyperlink ref="C224" r:id="rId429" tooltip="New York Giants" display="https://www.pro-football-reference.com/teams/nyg/2019.htm" xr:uid="{001985C1-40E8-40AB-AF3E-5C4DE30EE49A}"/>
    <hyperlink ref="B225" r:id="rId430" display="https://www.pro-football-reference.com/players/H/HodgDe00.htm" xr:uid="{4A9240C2-7438-4281-AA20-08CA540EF24B}"/>
    <hyperlink ref="C225" r:id="rId431" tooltip="Pittsburgh Steelers" display="https://www.pro-football-reference.com/teams/pit/2019.htm" xr:uid="{5F287EC4-F280-4252-AAF2-C10F3372A873}"/>
    <hyperlink ref="B226" r:id="rId432" display="https://www.pro-football-reference.com/players/F/FoleNi00.htm" xr:uid="{A5E7B2B3-0534-49AC-B2BF-3916A3776660}"/>
    <hyperlink ref="C226" r:id="rId433" tooltip="Jacksonville Jaguars" display="https://www.pro-football-reference.com/teams/jax/2019.htm" xr:uid="{5FD823C8-F753-42A9-B6FE-2E0FFF53C5BE}"/>
    <hyperlink ref="B227" r:id="rId434" display="https://www.pro-football-reference.com/players/M/MoorMa01.htm" xr:uid="{75F9176A-6A19-49CF-9F63-F3DFAF4F03A9}"/>
    <hyperlink ref="C227" r:id="rId435" tooltip="Kansas City Chiefs" display="https://www.pro-football-reference.com/teams/kan/2019.htm" xr:uid="{20281ECB-7F21-4328-AA71-48F9A3A63BD3}"/>
    <hyperlink ref="B228" r:id="rId436" display="https://www.pro-football-reference.com/players/S/SchaMa00.htm" xr:uid="{3FA67CE0-E012-45DC-A67C-E2A20CB6344D}"/>
    <hyperlink ref="C228" r:id="rId437" tooltip="Atlanta Falcons" display="https://www.pro-football-reference.com/teams/atl/2019.htm" xr:uid="{846B1D60-7C24-4CC3-9236-77EE28B9CA3C}"/>
    <hyperlink ref="B229" r:id="rId438" display="https://www.pro-football-reference.com/players/A/AlleBr00.htm" xr:uid="{27591915-50CD-4A6B-8BC9-BC50ED201BD1}"/>
    <hyperlink ref="C229" r:id="rId439" tooltip="Denver Broncos" display="https://www.pro-football-reference.com/teams/den/2019.htm" xr:uid="{31D21653-F28F-45C3-94CD-D52E4242B3DA}"/>
    <hyperlink ref="B230" r:id="rId440" display="https://www.pro-football-reference.com/players/D/DaniCh00.htm" xr:uid="{62309902-560E-446C-B9E6-7A2BBEA77ED4}"/>
    <hyperlink ref="C230" r:id="rId441" tooltip="Chicago Bears" display="https://www.pro-football-reference.com/teams/chi/2019.htm" xr:uid="{7625EB86-6814-49F0-835D-3C1664316952}"/>
    <hyperlink ref="B231" r:id="rId442" display="https://www.pro-football-reference.com/players/F/FinlRy00.htm" xr:uid="{9FE931DB-FED6-4E67-B2A3-8C890DA1094D}"/>
    <hyperlink ref="C231" r:id="rId443" tooltip="Cincinnati Bengals" display="https://www.pro-football-reference.com/teams/cin/2019.htm" xr:uid="{BDB23515-DDEF-4920-89F5-EE69D4E0F304}"/>
    <hyperlink ref="B232" r:id="rId444" display="https://www.pro-football-reference.com/players/H/HoyeBr00.htm" xr:uid="{78491EA8-75B1-45E7-9275-BA43F7AC27DE}"/>
    <hyperlink ref="C232" r:id="rId445" tooltip="Indianapolis Colts" display="https://www.pro-football-reference.com/teams/clt/2019.htm" xr:uid="{1B54ABBC-C943-41DA-A4B5-51D351871D9E}"/>
    <hyperlink ref="B233" r:id="rId446" display="https://www.pro-football-reference.com/players/R/RoseJo01.htm" xr:uid="{961BB5CF-D7CE-41A7-A879-0D23C08E9480}"/>
    <hyperlink ref="C233" r:id="rId447" tooltip="Miami Dolphins" display="https://www.pro-football-reference.com/teams/mia/2019.htm" xr:uid="{58B7A6B3-98D5-494D-A10E-ABB4D08888B8}"/>
    <hyperlink ref="B234" r:id="rId448" display="https://www.pro-football-reference.com/players/M/McCaA.00.htm" xr:uid="{A13D7CC6-0BF2-41F2-9261-D12C791EAF5A}"/>
    <hyperlink ref="C234" r:id="rId449" tooltip="Houston Texans" display="https://www.pro-football-reference.com/teams/htx/2019.htm" xr:uid="{BBC228B9-2371-4C72-BF8B-6A03411D334C}"/>
    <hyperlink ref="B235" r:id="rId450" display="https://www.pro-football-reference.com/players/N/NewtCa00.htm" xr:uid="{2EBA372E-9040-437C-908D-3F480756F5CC}"/>
    <hyperlink ref="C235" r:id="rId451" tooltip="Carolina Panthers" display="https://www.pro-football-reference.com/teams/car/2019.htm" xr:uid="{AB52FD07-69D1-46F2-87CF-F01784B80850}"/>
    <hyperlink ref="B236" r:id="rId452" display="https://www.pro-football-reference.com/players/G/GrifRo01.htm" xr:uid="{07D73962-C6A4-4383-8D3A-6BA9716FD33B}"/>
    <hyperlink ref="C236" r:id="rId453" tooltip="Baltimore Ravens" display="https://www.pro-football-reference.com/teams/rav/2019.htm" xr:uid="{DD2A0399-C59E-4A6F-BBC3-36B9D00B99E7}"/>
    <hyperlink ref="B237" r:id="rId454" display="https://www.pro-football-reference.com/players/R/RoetBe00.htm" xr:uid="{DFA8AD9B-E20E-4861-825D-3737D2F8B68D}"/>
    <hyperlink ref="C237" r:id="rId455" tooltip="Pittsburgh Steelers" display="https://www.pro-football-reference.com/teams/pit/2019.htm" xr:uid="{30F1C7FF-460B-407C-803F-3BF4496756C0}"/>
    <hyperlink ref="B238" r:id="rId456" display="https://www.pro-football-reference.com/players/F/FalkLu00.htm" xr:uid="{591CF43C-0381-43E0-A217-62A5CE616B3A}"/>
    <hyperlink ref="C238" r:id="rId457" tooltip="New York Jets" display="https://www.pro-football-reference.com/teams/nyj/2019.htm" xr:uid="{35C41BDE-99B5-475D-8421-E9AE5FA9A670}"/>
    <hyperlink ref="B239" r:id="rId458" display="https://www.pro-football-reference.com/players/B/BarkMa00.htm" xr:uid="{DF9F2FCC-1EF1-4570-B812-1FB0C08D4DFE}"/>
    <hyperlink ref="C239" r:id="rId459" tooltip="Buffalo Bills" display="https://www.pro-football-reference.com/teams/buf/2019.htm" xr:uid="{E3842059-384A-4031-8C7F-861A04C6107A}"/>
    <hyperlink ref="B240" r:id="rId460" display="https://www.pro-football-reference.com/players/H/HundBr00.htm" xr:uid="{A9F9A211-48BF-4D76-9504-5A2113537DF2}"/>
    <hyperlink ref="C240" r:id="rId461" tooltip="Arizona Cardinals" display="https://www.pro-football-reference.com/teams/crd/2019.htm" xr:uid="{19CCE5BD-4258-4861-B26A-406FD4542775}"/>
    <hyperlink ref="B241" r:id="rId462" display="https://www.pro-football-reference.com/players/T/TaylTy00.htm" xr:uid="{9B522D94-4ACB-4E48-A99C-7965815F950A}"/>
    <hyperlink ref="C241" r:id="rId463" tooltip="Los Angeles Chargers" display="https://www.pro-football-reference.com/teams/sdg/2019.htm" xr:uid="{4B7CFCF9-6844-4F6B-874B-0A1F09C07418}"/>
    <hyperlink ref="B242" r:id="rId464" display="https://www.pro-football-reference.com/players/G/GlenMi00.htm" xr:uid="{74FF9FFA-ED34-4EDA-9A84-8A27BD8A5261}"/>
    <hyperlink ref="C242" r:id="rId465" tooltip="Oakland Raiders" display="https://www.pro-football-reference.com/teams/rai/2019.htm" xr:uid="{F27705E5-FC81-4251-8845-1858FF6632BE}"/>
    <hyperlink ref="B243" r:id="rId466" display="https://www.pro-football-reference.com/players/M/McCoCo00.htm" xr:uid="{8367A0B1-97F8-4579-979E-177D3EE3E752}"/>
    <hyperlink ref="C243" r:id="rId467" tooltip="Washington Redskins" display="https://www.pro-football-reference.com/teams/was/2019.htm" xr:uid="{9F6B09A9-EC98-457C-8725-DD3A2B1713A0}"/>
    <hyperlink ref="B244" r:id="rId468" display="https://www.pro-football-reference.com/players/G/GrieWi00.htm" xr:uid="{D38EC5E1-A382-4488-90F6-8D9C40BDBB78}"/>
    <hyperlink ref="C244" r:id="rId469" tooltip="Carolina Panthers" display="https://www.pro-football-reference.com/teams/car/2019.htm" xr:uid="{E0077C9B-089F-4739-B1C7-9201339248BA}"/>
    <hyperlink ref="B245" r:id="rId470" display="https://www.pro-football-reference.com/players/G/GrifRy01.htm" xr:uid="{B5A39D53-32EA-4A7D-B88C-E28B861DB40D}"/>
    <hyperlink ref="C245" r:id="rId471" tooltip="Tampa Bay Buccaneers" display="https://www.pro-football-reference.com/teams/tam/2019.htm" xr:uid="{286F56B1-DB95-48FB-A1EF-588680D002D8}"/>
    <hyperlink ref="B246" r:id="rId472" display="https://www.pro-football-reference.com/players/M/McCoJo01.htm" xr:uid="{B07C3877-6043-48F8-A70B-951DC33F7F4E}"/>
    <hyperlink ref="C246" r:id="rId473" tooltip="Philadelphia Eagles" display="https://www.pro-football-reference.com/teams/phi/2019.htm" xr:uid="{4D88C82C-CB3D-4060-AF8B-71A81BA7A481}"/>
    <hyperlink ref="B247" r:id="rId474" display="https://www.pro-football-reference.com/players/B/BortBl00.htm" xr:uid="{2CC6093D-EC32-43BF-A1B2-BF0B3982FAA8}"/>
    <hyperlink ref="C247" r:id="rId475" tooltip="Los Angeles Rams" display="https://www.pro-football-reference.com/teams/ram/2019.htm" xr:uid="{6FE9512D-827D-491D-B5CC-4CA77330F83C}"/>
    <hyperlink ref="B248" r:id="rId476" display="https://www.pro-football-reference.com/players/M/MannSe00.htm" xr:uid="{A63EEABB-E24D-41FE-A816-7D8BC52E60A3}"/>
    <hyperlink ref="C248" r:id="rId477" tooltip="Minnesota Vikings" display="https://www.pro-football-reference.com/teams/min/2019.htm" xr:uid="{80364795-E1B3-4138-BFB2-30BC9A6CD18B}"/>
    <hyperlink ref="B249" r:id="rId478" display="https://www.pro-football-reference.com/players/S/StidJa00.htm" xr:uid="{90B7729A-2AF2-4768-9ACA-908695EBF86D}"/>
    <hyperlink ref="C249" r:id="rId479" tooltip="New England Patriots" display="https://www.pro-football-reference.com/teams/nwe/2019.htm" xr:uid="{F6CFDE7C-93EA-44CC-8659-6BE100933F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C6B7-1C60-4CB2-AB1F-47AC7412D872}">
  <dimension ref="A1:AQ508"/>
  <sheetViews>
    <sheetView topLeftCell="X406" workbookViewId="0">
      <selection activeCell="AB409" sqref="AB409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43" width="8.81640625" style="1" bestFit="1" customWidth="1"/>
    <col min="44" max="16384" width="8.7265625" style="1"/>
  </cols>
  <sheetData>
    <row r="1" spans="1:43" ht="15" thickBot="1" x14ac:dyDescent="0.4">
      <c r="A1" s="120">
        <v>2015</v>
      </c>
      <c r="B1" s="121"/>
      <c r="C1" s="122"/>
      <c r="D1" s="4"/>
      <c r="E1" s="4"/>
      <c r="F1" s="127" t="s">
        <v>57</v>
      </c>
      <c r="G1" s="122"/>
      <c r="H1" s="127" t="s">
        <v>58</v>
      </c>
      <c r="I1" s="121"/>
      <c r="J1" s="121"/>
      <c r="K1" s="121"/>
      <c r="L1" s="122"/>
      <c r="M1" s="127" t="s">
        <v>59</v>
      </c>
      <c r="N1" s="121"/>
      <c r="O1" s="121"/>
      <c r="P1" s="122"/>
      <c r="Q1" s="127" t="s">
        <v>60</v>
      </c>
      <c r="R1" s="121"/>
      <c r="S1" s="121"/>
      <c r="T1" s="121"/>
      <c r="U1" s="122"/>
      <c r="V1" s="127" t="s">
        <v>61</v>
      </c>
      <c r="W1" s="122"/>
      <c r="X1" s="127" t="s">
        <v>62</v>
      </c>
      <c r="Y1" s="121"/>
      <c r="Z1" s="122"/>
      <c r="AA1" s="127" t="s">
        <v>63</v>
      </c>
      <c r="AB1" s="121"/>
      <c r="AC1" s="121"/>
      <c r="AD1" s="121"/>
      <c r="AE1" s="121"/>
      <c r="AF1" s="121"/>
      <c r="AG1" s="138"/>
    </row>
    <row r="2" spans="1:43" x14ac:dyDescent="0.35">
      <c r="A2" s="139" t="s">
        <v>64</v>
      </c>
      <c r="B2" s="141" t="s">
        <v>65</v>
      </c>
      <c r="C2" s="143" t="s">
        <v>66</v>
      </c>
      <c r="D2" s="5" t="s">
        <v>67</v>
      </c>
      <c r="E2" s="139" t="s">
        <v>69</v>
      </c>
      <c r="F2" s="125" t="s">
        <v>70</v>
      </c>
      <c r="G2" s="125" t="s">
        <v>71</v>
      </c>
      <c r="H2" s="125" t="s">
        <v>72</v>
      </c>
      <c r="I2" s="125" t="s">
        <v>73</v>
      </c>
      <c r="J2" s="125" t="s">
        <v>74</v>
      </c>
      <c r="K2" s="125" t="s">
        <v>75</v>
      </c>
      <c r="L2" s="125" t="s">
        <v>76</v>
      </c>
      <c r="M2" s="125" t="s">
        <v>73</v>
      </c>
      <c r="N2" s="125" t="s">
        <v>74</v>
      </c>
      <c r="O2" s="125" t="s">
        <v>77</v>
      </c>
      <c r="P2" s="125" t="s">
        <v>75</v>
      </c>
      <c r="Q2" s="125" t="s">
        <v>78</v>
      </c>
      <c r="R2" s="125" t="s">
        <v>79</v>
      </c>
      <c r="S2" s="125" t="s">
        <v>74</v>
      </c>
      <c r="T2" s="125" t="s">
        <v>80</v>
      </c>
      <c r="U2" s="125" t="s">
        <v>75</v>
      </c>
      <c r="V2" s="125" t="s">
        <v>81</v>
      </c>
      <c r="W2" s="125" t="s">
        <v>82</v>
      </c>
      <c r="X2" s="125" t="s">
        <v>75</v>
      </c>
      <c r="Y2" s="125" t="s">
        <v>83</v>
      </c>
      <c r="Z2" s="125" t="s">
        <v>84</v>
      </c>
      <c r="AA2" s="125" t="s">
        <v>85</v>
      </c>
      <c r="AB2" s="131" t="s">
        <v>336</v>
      </c>
      <c r="AC2" s="125"/>
      <c r="AD2" s="125"/>
      <c r="AE2" s="125"/>
      <c r="AF2" s="125" t="s">
        <v>86</v>
      </c>
      <c r="AG2" s="134"/>
      <c r="AI2" s="123" t="s">
        <v>86</v>
      </c>
      <c r="AJ2" s="136" t="s">
        <v>337</v>
      </c>
      <c r="AL2" s="128" t="s">
        <v>631</v>
      </c>
      <c r="AM2" s="129"/>
      <c r="AN2" s="129"/>
      <c r="AO2" s="129"/>
      <c r="AP2" s="129"/>
      <c r="AQ2" s="130"/>
    </row>
    <row r="3" spans="1:43" ht="15" thickBot="1" x14ac:dyDescent="0.4">
      <c r="A3" s="140"/>
      <c r="B3" s="142"/>
      <c r="C3" s="144"/>
      <c r="D3" s="6" t="s">
        <v>68</v>
      </c>
      <c r="E3" s="140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33"/>
      <c r="AB3" s="132"/>
      <c r="AC3" s="126"/>
      <c r="AD3" s="126"/>
      <c r="AE3" s="126"/>
      <c r="AF3" s="133"/>
      <c r="AG3" s="135"/>
      <c r="AI3" s="124"/>
      <c r="AJ3" s="137"/>
      <c r="AL3" s="56" t="s">
        <v>486</v>
      </c>
      <c r="AM3" s="57" t="s">
        <v>487</v>
      </c>
      <c r="AN3" s="57" t="s">
        <v>338</v>
      </c>
      <c r="AO3" s="57" t="s">
        <v>339</v>
      </c>
      <c r="AP3" s="57" t="s">
        <v>340</v>
      </c>
      <c r="AQ3" s="58" t="s">
        <v>341</v>
      </c>
    </row>
    <row r="4" spans="1:43" ht="15" thickBot="1" x14ac:dyDescent="0.4">
      <c r="A4" s="66"/>
      <c r="B4" s="2" t="s">
        <v>488</v>
      </c>
      <c r="C4" s="2" t="s">
        <v>36</v>
      </c>
      <c r="D4" s="67" t="s">
        <v>167</v>
      </c>
      <c r="E4" s="67">
        <v>23</v>
      </c>
      <c r="F4" s="67">
        <v>15</v>
      </c>
      <c r="G4" s="67">
        <v>13</v>
      </c>
      <c r="H4" s="67">
        <v>0</v>
      </c>
      <c r="I4" s="67">
        <v>0</v>
      </c>
      <c r="J4" s="67">
        <v>0</v>
      </c>
      <c r="K4" s="67">
        <v>0</v>
      </c>
      <c r="L4" s="67">
        <v>0</v>
      </c>
      <c r="M4" s="67">
        <v>265</v>
      </c>
      <c r="N4" s="67">
        <v>1056</v>
      </c>
      <c r="O4" s="67">
        <v>3.98</v>
      </c>
      <c r="P4" s="67">
        <v>11</v>
      </c>
      <c r="Q4" s="67">
        <v>97</v>
      </c>
      <c r="R4" s="67">
        <v>73</v>
      </c>
      <c r="S4" s="67">
        <v>578</v>
      </c>
      <c r="T4" s="67">
        <v>7.92</v>
      </c>
      <c r="U4" s="67">
        <v>3</v>
      </c>
      <c r="V4" s="67">
        <v>3</v>
      </c>
      <c r="W4" s="67">
        <v>2</v>
      </c>
      <c r="X4" s="67">
        <v>14</v>
      </c>
      <c r="Y4" s="67"/>
      <c r="Z4" s="67"/>
      <c r="AA4" s="67">
        <f>IF(F4&lt;Settings!$H$3,"",ROUND((J4*Settings!$C$3+K4*Settings!$C$4+N4*Settings!$C$5+P4*Settings!$C$6+R4*Settings!$C$7+S4*Settings!$C$8+U4*Settings!$C$9+L4*Settings!$C$10+V4*Settings!$C$11*0.5)/F4*16,0))</f>
        <v>339</v>
      </c>
      <c r="AB4" s="70">
        <f>IF(F4&lt;Settings!$H$3,"",AA4*Settings!$F$7)</f>
        <v>339</v>
      </c>
      <c r="AC4" s="67"/>
      <c r="AD4" s="67"/>
      <c r="AE4" s="67"/>
      <c r="AF4" s="67">
        <f>IF(F4&lt;Settings!$H$3,"",RANK(AA4,$AA$4:$AA$104,0)+COUNTIF($AA$4:AA4,AA4)-1)</f>
        <v>1</v>
      </c>
      <c r="AG4" s="68"/>
      <c r="AI4" s="62">
        <v>1</v>
      </c>
      <c r="AJ4" s="71">
        <f>(INDEX($AB$4:$AB$104,MATCH(AI4,$AF$4:$AF$104,0))+INDEX($AB$106:$AB$205,MATCH(AI4,$AF$106:$AF$205,0))+INDEX($AB$207:$AB$306,MATCH(AI4,$AF$207:$AF$306,0))+INDEX($AB$308:$AB$407,MATCH(AI4,$AF$308:$AF$407,0))+INDEX($AB$409:$AB$508,MATCH(AI4,$AF$409:$AF$508,0)))/SUM(Settings!$F$3:$F$7)</f>
        <v>430.00947867298578</v>
      </c>
      <c r="AL4" s="59">
        <f t="array" ref="AL4:AQ4">LINEST(AJ4:AJ91,AI4:AI91^{1,2,3,4,5},TRUE,FALSE)</f>
        <v>-7.4217206307405773E-7</v>
      </c>
      <c r="AM4" s="60">
        <v>1.8931583028500358E-4</v>
      </c>
      <c r="AN4" s="60">
        <v>-1.8462065732259482E-2</v>
      </c>
      <c r="AO4" s="60">
        <v>0.8621580616935669</v>
      </c>
      <c r="AP4" s="60">
        <v>-21.86587772500884</v>
      </c>
      <c r="AQ4" s="61">
        <v>411.55941154601396</v>
      </c>
    </row>
    <row r="5" spans="1:43" ht="15" thickBot="1" x14ac:dyDescent="0.4">
      <c r="A5" s="66"/>
      <c r="B5" s="2" t="s">
        <v>489</v>
      </c>
      <c r="C5" s="2" t="s">
        <v>28</v>
      </c>
      <c r="D5" s="67" t="s">
        <v>167</v>
      </c>
      <c r="E5" s="67">
        <v>30</v>
      </c>
      <c r="F5" s="67">
        <v>16</v>
      </c>
      <c r="G5" s="67">
        <v>16</v>
      </c>
      <c r="H5" s="67">
        <v>0</v>
      </c>
      <c r="I5" s="67">
        <v>0</v>
      </c>
      <c r="J5" s="67">
        <v>0</v>
      </c>
      <c r="K5" s="67">
        <v>0</v>
      </c>
      <c r="L5" s="67">
        <v>0</v>
      </c>
      <c r="M5" s="67">
        <v>327</v>
      </c>
      <c r="N5" s="67">
        <v>1485</v>
      </c>
      <c r="O5" s="67">
        <v>4.54</v>
      </c>
      <c r="P5" s="67">
        <v>11</v>
      </c>
      <c r="Q5" s="67">
        <v>36</v>
      </c>
      <c r="R5" s="67">
        <v>30</v>
      </c>
      <c r="S5" s="67">
        <v>222</v>
      </c>
      <c r="T5" s="67">
        <v>7.4</v>
      </c>
      <c r="U5" s="67">
        <v>0</v>
      </c>
      <c r="V5" s="67">
        <v>7</v>
      </c>
      <c r="W5" s="67">
        <v>3</v>
      </c>
      <c r="X5" s="67">
        <v>11</v>
      </c>
      <c r="Y5" s="67"/>
      <c r="Z5" s="67"/>
      <c r="AA5" s="67">
        <f>IF(F5&lt;Settings!$H$3,"",ROUND((J5*Settings!$C$3+K5*Settings!$C$4+N5*Settings!$C$5+P5*Settings!$C$6+R5*Settings!$C$7+S5*Settings!$C$8+U5*Settings!$C$9+L5*Settings!$C$10+V5*Settings!$C$11*0.5)/F5*16,0))</f>
        <v>260</v>
      </c>
      <c r="AB5" s="70">
        <f>IF(F5&lt;Settings!$H$3,"",AA5*Settings!$F$7)</f>
        <v>260</v>
      </c>
      <c r="AC5" s="67"/>
      <c r="AD5" s="67"/>
      <c r="AE5" s="67"/>
      <c r="AF5" s="67">
        <f>IF(F5&lt;Settings!$H$3,"",RANK(AA5,$AA$4:$AA$104,0)+COUNTIF($AA$4:AA5,AA5)-1)</f>
        <v>4</v>
      </c>
      <c r="AG5" s="68"/>
      <c r="AI5" s="62">
        <f>AI4+1</f>
        <v>2</v>
      </c>
      <c r="AJ5" s="71">
        <f>(INDEX($AB$4:$AB$104,MATCH(AI5,$AF$4:$AF$104,0))+INDEX($AB$106:$AB$205,MATCH(AI5,$AF$106:$AF$205,0))+INDEX($AB$207:$AB$306,MATCH(AI5,$AF$207:$AF$306,0))+INDEX($AB$308:$AB$407,MATCH(AI5,$AF$308:$AF$407,0))+INDEX($AB$409:$AB$508,MATCH(AI5,$AF$409:$AF$508,0)))/SUM(Settings!$F$3:$F$7)</f>
        <v>355.45971563981044</v>
      </c>
    </row>
    <row r="6" spans="1:43" ht="15" thickBot="1" x14ac:dyDescent="0.4">
      <c r="A6" s="66"/>
      <c r="B6" s="2" t="s">
        <v>490</v>
      </c>
      <c r="C6" s="2" t="s">
        <v>49</v>
      </c>
      <c r="D6" s="67" t="s">
        <v>167</v>
      </c>
      <c r="E6" s="67">
        <v>26</v>
      </c>
      <c r="F6" s="67">
        <v>16</v>
      </c>
      <c r="G6" s="67">
        <v>16</v>
      </c>
      <c r="H6" s="67">
        <v>0</v>
      </c>
      <c r="I6" s="67">
        <v>0</v>
      </c>
      <c r="J6" s="67">
        <v>0</v>
      </c>
      <c r="K6" s="67">
        <v>0</v>
      </c>
      <c r="L6" s="67">
        <v>0</v>
      </c>
      <c r="M6" s="67">
        <v>288</v>
      </c>
      <c r="N6" s="67">
        <v>1402</v>
      </c>
      <c r="O6" s="67">
        <v>4.87</v>
      </c>
      <c r="P6" s="67">
        <v>6</v>
      </c>
      <c r="Q6" s="67">
        <v>44</v>
      </c>
      <c r="R6" s="67">
        <v>33</v>
      </c>
      <c r="S6" s="67">
        <v>271</v>
      </c>
      <c r="T6" s="67">
        <v>8.2100000000000009</v>
      </c>
      <c r="U6" s="67">
        <v>1</v>
      </c>
      <c r="V6" s="67">
        <v>5</v>
      </c>
      <c r="W6" s="67">
        <v>5</v>
      </c>
      <c r="X6" s="67">
        <v>7</v>
      </c>
      <c r="Y6" s="67"/>
      <c r="Z6" s="67"/>
      <c r="AA6" s="67">
        <f>IF(F6&lt;Settings!$H$3,"",ROUND((J6*Settings!$C$3+K6*Settings!$C$4+N6*Settings!$C$5+P6*Settings!$C$6+R6*Settings!$C$7+S6*Settings!$C$8+U6*Settings!$C$9+L6*Settings!$C$10+V6*Settings!$C$11*0.5)/F6*16,0))</f>
        <v>237</v>
      </c>
      <c r="AB6" s="70">
        <f>IF(F6&lt;Settings!$H$3,"",AA6*Settings!$F$7)</f>
        <v>237</v>
      </c>
      <c r="AC6" s="67"/>
      <c r="AD6" s="67"/>
      <c r="AE6" s="67"/>
      <c r="AF6" s="67">
        <f>IF(F6&lt;Settings!$H$3,"",RANK(AA6,$AA$4:$AA$104,0)+COUNTIF($AA$4:AA6,AA6)-1)</f>
        <v>8</v>
      </c>
      <c r="AG6" s="68"/>
      <c r="AI6" s="62">
        <f t="shared" ref="AI6:AI69" si="0">AI5+1</f>
        <v>3</v>
      </c>
      <c r="AJ6" s="71">
        <f>(INDEX($AB$4:$AB$104,MATCH(AI6,$AF$4:$AF$104,0))+INDEX($AB$106:$AB$205,MATCH(AI6,$AF$106:$AF$205,0))+INDEX($AB$207:$AB$306,MATCH(AI6,$AF$207:$AF$306,0))+INDEX($AB$308:$AB$407,MATCH(AI6,$AF$308:$AF$407,0))+INDEX($AB$409:$AB$508,MATCH(AI6,$AF$409:$AF$508,0)))/SUM(Settings!$F$3:$F$7)</f>
        <v>334.36966824644549</v>
      </c>
    </row>
    <row r="7" spans="1:43" ht="15" thickBot="1" x14ac:dyDescent="0.4">
      <c r="A7" s="66"/>
      <c r="B7" s="2" t="s">
        <v>491</v>
      </c>
      <c r="C7" s="2" t="s">
        <v>43</v>
      </c>
      <c r="D7" s="67" t="s">
        <v>167</v>
      </c>
      <c r="E7" s="67">
        <v>32</v>
      </c>
      <c r="F7" s="67">
        <v>16</v>
      </c>
      <c r="G7" s="67">
        <v>10</v>
      </c>
      <c r="H7" s="67">
        <v>0</v>
      </c>
      <c r="I7" s="67">
        <v>0</v>
      </c>
      <c r="J7" s="67">
        <v>0</v>
      </c>
      <c r="K7" s="67">
        <v>0</v>
      </c>
      <c r="L7" s="67">
        <v>0</v>
      </c>
      <c r="M7" s="67">
        <v>200</v>
      </c>
      <c r="N7" s="67">
        <v>907</v>
      </c>
      <c r="O7" s="67">
        <v>4.54</v>
      </c>
      <c r="P7" s="67">
        <v>11</v>
      </c>
      <c r="Q7" s="67">
        <v>47</v>
      </c>
      <c r="R7" s="67">
        <v>40</v>
      </c>
      <c r="S7" s="67">
        <v>367</v>
      </c>
      <c r="T7" s="67">
        <v>9.18</v>
      </c>
      <c r="U7" s="67">
        <v>0</v>
      </c>
      <c r="V7" s="67">
        <v>4</v>
      </c>
      <c r="W7" s="67">
        <v>2</v>
      </c>
      <c r="X7" s="67">
        <v>11</v>
      </c>
      <c r="Y7" s="67">
        <v>1</v>
      </c>
      <c r="Z7" s="67"/>
      <c r="AA7" s="67">
        <f>IF(F7&lt;Settings!$H$3,"",ROUND((J7*Settings!$C$3+K7*Settings!$C$4+N7*Settings!$C$5+P7*Settings!$C$6+R7*Settings!$C$7+S7*Settings!$C$8+U7*Settings!$C$9+L7*Settings!$C$10+V7*Settings!$C$11*0.5)/F7*16,0))</f>
        <v>229</v>
      </c>
      <c r="AB7" s="70">
        <f>IF(F7&lt;Settings!$H$3,"",AA7*Settings!$F$7)</f>
        <v>229</v>
      </c>
      <c r="AC7" s="67"/>
      <c r="AD7" s="67"/>
      <c r="AE7" s="67"/>
      <c r="AF7" s="67">
        <f>IF(F7&lt;Settings!$H$3,"",RANK(AA7,$AA$4:$AA$104,0)+COUNTIF($AA$4:AA7,AA7)-1)</f>
        <v>10</v>
      </c>
      <c r="AG7" s="68"/>
      <c r="AI7" s="62">
        <f t="shared" si="0"/>
        <v>4</v>
      </c>
      <c r="AJ7" s="71">
        <f>(INDEX($AB$4:$AB$104,MATCH(AI7,$AF$4:$AF$104,0))+INDEX($AB$106:$AB$205,MATCH(AI7,$AF$106:$AF$205,0))+INDEX($AB$207:$AB$306,MATCH(AI7,$AF$207:$AF$306,0))+INDEX($AB$308:$AB$407,MATCH(AI7,$AF$308:$AF$407,0))+INDEX($AB$409:$AB$508,MATCH(AI7,$AF$409:$AF$508,0)))/SUM(Settings!$F$3:$F$7)</f>
        <v>324.33649289099526</v>
      </c>
    </row>
    <row r="8" spans="1:43" ht="15" thickBot="1" x14ac:dyDescent="0.4">
      <c r="A8" s="66"/>
      <c r="B8" s="2" t="s">
        <v>492</v>
      </c>
      <c r="C8" s="2" t="s">
        <v>361</v>
      </c>
      <c r="D8" s="67" t="s">
        <v>167</v>
      </c>
      <c r="E8" s="67">
        <v>21</v>
      </c>
      <c r="F8" s="67">
        <v>13</v>
      </c>
      <c r="G8" s="67">
        <v>12</v>
      </c>
      <c r="H8" s="67">
        <v>0</v>
      </c>
      <c r="I8" s="67">
        <v>0</v>
      </c>
      <c r="J8" s="67">
        <v>0</v>
      </c>
      <c r="K8" s="67">
        <v>0</v>
      </c>
      <c r="L8" s="67">
        <v>0</v>
      </c>
      <c r="M8" s="67">
        <v>229</v>
      </c>
      <c r="N8" s="67">
        <v>1106</v>
      </c>
      <c r="O8" s="67">
        <v>4.83</v>
      </c>
      <c r="P8" s="67">
        <v>10</v>
      </c>
      <c r="Q8" s="67">
        <v>26</v>
      </c>
      <c r="R8" s="67">
        <v>21</v>
      </c>
      <c r="S8" s="67">
        <v>188</v>
      </c>
      <c r="T8" s="67">
        <v>8.9499999999999993</v>
      </c>
      <c r="U8" s="67">
        <v>0</v>
      </c>
      <c r="V8" s="67">
        <v>3</v>
      </c>
      <c r="W8" s="67">
        <v>1</v>
      </c>
      <c r="X8" s="67">
        <v>10</v>
      </c>
      <c r="Y8" s="67"/>
      <c r="Z8" s="67"/>
      <c r="AA8" s="67">
        <f>IF(F8&lt;Settings!$H$3,"",ROUND((J8*Settings!$C$3+K8*Settings!$C$4+N8*Settings!$C$5+P8*Settings!$C$6+R8*Settings!$C$7+S8*Settings!$C$8+U8*Settings!$C$9+L8*Settings!$C$10+V8*Settings!$C$11*0.5)/F8*16,0))</f>
        <v>255</v>
      </c>
      <c r="AB8" s="70">
        <f>IF(F8&lt;Settings!$H$3,"",AA8*Settings!$F$7)</f>
        <v>255</v>
      </c>
      <c r="AC8" s="67"/>
      <c r="AD8" s="67"/>
      <c r="AE8" s="67"/>
      <c r="AF8" s="67">
        <f>IF(F8&lt;Settings!$H$3,"",RANK(AA8,$AA$4:$AA$104,0)+COUNTIF($AA$4:AA8,AA8)-1)</f>
        <v>5</v>
      </c>
      <c r="AG8" s="68"/>
      <c r="AI8" s="62">
        <f t="shared" si="0"/>
        <v>5</v>
      </c>
      <c r="AJ8" s="71">
        <f>(INDEX($AB$4:$AB$104,MATCH(AI8,$AF$4:$AF$104,0))+INDEX($AB$106:$AB$205,MATCH(AI8,$AF$106:$AF$205,0))+INDEX($AB$207:$AB$306,MATCH(AI8,$AF$207:$AF$306,0))+INDEX($AB$308:$AB$407,MATCH(AI8,$AF$308:$AF$407,0))+INDEX($AB$409:$AB$508,MATCH(AI8,$AF$409:$AF$508,0)))/SUM(Settings!$F$3:$F$7)</f>
        <v>317.75829383886258</v>
      </c>
    </row>
    <row r="9" spans="1:43" ht="15" thickBot="1" x14ac:dyDescent="0.4">
      <c r="A9" s="66"/>
      <c r="B9" s="2" t="s">
        <v>493</v>
      </c>
      <c r="C9" s="2" t="s">
        <v>51</v>
      </c>
      <c r="D9" s="67" t="s">
        <v>167</v>
      </c>
      <c r="E9" s="67">
        <v>24</v>
      </c>
      <c r="F9" s="67">
        <v>16</v>
      </c>
      <c r="G9" s="67">
        <v>16</v>
      </c>
      <c r="H9" s="67">
        <v>0</v>
      </c>
      <c r="I9" s="67">
        <v>0</v>
      </c>
      <c r="J9" s="67">
        <v>0</v>
      </c>
      <c r="K9" s="67">
        <v>0</v>
      </c>
      <c r="L9" s="67">
        <v>0</v>
      </c>
      <c r="M9" s="67">
        <v>194</v>
      </c>
      <c r="N9" s="67">
        <v>872</v>
      </c>
      <c r="O9" s="67">
        <v>4.49</v>
      </c>
      <c r="P9" s="67">
        <v>8</v>
      </c>
      <c r="Q9" s="67">
        <v>57</v>
      </c>
      <c r="R9" s="67">
        <v>47</v>
      </c>
      <c r="S9" s="67">
        <v>397</v>
      </c>
      <c r="T9" s="67">
        <v>8.4499999999999993</v>
      </c>
      <c r="U9" s="67">
        <v>2</v>
      </c>
      <c r="V9" s="67">
        <v>1</v>
      </c>
      <c r="W9" s="67">
        <v>1</v>
      </c>
      <c r="X9" s="67">
        <v>10</v>
      </c>
      <c r="Y9" s="67"/>
      <c r="Z9" s="67"/>
      <c r="AA9" s="67">
        <f>IF(F9&lt;Settings!$H$3,"",ROUND((J9*Settings!$C$3+K9*Settings!$C$4+N9*Settings!$C$5+P9*Settings!$C$6+R9*Settings!$C$7+S9*Settings!$C$8+U9*Settings!$C$9+L9*Settings!$C$10+V9*Settings!$C$11*0.5)/F9*16,0))</f>
        <v>233</v>
      </c>
      <c r="AB9" s="70">
        <f>IF(F9&lt;Settings!$H$3,"",AA9*Settings!$F$7)</f>
        <v>233</v>
      </c>
      <c r="AC9" s="67"/>
      <c r="AD9" s="67"/>
      <c r="AE9" s="67"/>
      <c r="AF9" s="67">
        <f>IF(F9&lt;Settings!$H$3,"",RANK(AA9,$AA$4:$AA$104,0)+COUNTIF($AA$4:AA9,AA9)-1)</f>
        <v>9</v>
      </c>
      <c r="AG9" s="68"/>
      <c r="AI9" s="62">
        <f t="shared" si="0"/>
        <v>6</v>
      </c>
      <c r="AJ9" s="71">
        <f>(INDEX($AB$4:$AB$104,MATCH(AI9,$AF$4:$AF$104,0))+INDEX($AB$106:$AB$205,MATCH(AI9,$AF$106:$AF$205,0))+INDEX($AB$207:$AB$306,MATCH(AI9,$AF$207:$AF$306,0))+INDEX($AB$308:$AB$407,MATCH(AI9,$AF$308:$AF$407,0))+INDEX($AB$409:$AB$508,MATCH(AI9,$AF$409:$AF$508,0)))/SUM(Settings!$F$3:$F$7)</f>
        <v>308.53080568720378</v>
      </c>
    </row>
    <row r="10" spans="1:43" ht="15" thickBot="1" x14ac:dyDescent="0.4">
      <c r="A10" s="66"/>
      <c r="B10" s="2" t="s">
        <v>201</v>
      </c>
      <c r="C10" s="2" t="s">
        <v>56</v>
      </c>
      <c r="D10" s="67" t="s">
        <v>167</v>
      </c>
      <c r="E10" s="67">
        <v>24</v>
      </c>
      <c r="F10" s="67">
        <v>16</v>
      </c>
      <c r="G10" s="67">
        <v>5</v>
      </c>
      <c r="H10" s="67">
        <v>0</v>
      </c>
      <c r="I10" s="67">
        <v>0</v>
      </c>
      <c r="J10" s="67">
        <v>0</v>
      </c>
      <c r="K10" s="67">
        <v>0</v>
      </c>
      <c r="L10" s="67">
        <v>0</v>
      </c>
      <c r="M10" s="67">
        <v>125</v>
      </c>
      <c r="N10" s="67">
        <v>581</v>
      </c>
      <c r="O10" s="67">
        <v>4.6500000000000004</v>
      </c>
      <c r="P10" s="67">
        <v>8</v>
      </c>
      <c r="Q10" s="67">
        <v>57</v>
      </c>
      <c r="R10" s="67">
        <v>36</v>
      </c>
      <c r="S10" s="67">
        <v>457</v>
      </c>
      <c r="T10" s="67">
        <v>12.69</v>
      </c>
      <c r="U10" s="67">
        <v>4</v>
      </c>
      <c r="V10" s="67">
        <v>4</v>
      </c>
      <c r="W10" s="67">
        <v>1</v>
      </c>
      <c r="X10" s="67">
        <v>13</v>
      </c>
      <c r="Y10" s="67"/>
      <c r="Z10" s="67"/>
      <c r="AA10" s="67">
        <f>IF(F10&lt;Settings!$H$3,"",ROUND((J10*Settings!$C$3+K10*Settings!$C$4+N10*Settings!$C$5+P10*Settings!$C$6+R10*Settings!$C$7+S10*Settings!$C$8+U10*Settings!$C$9+L10*Settings!$C$10+V10*Settings!$C$11*0.5)/F10*16,0))</f>
        <v>208</v>
      </c>
      <c r="AB10" s="70">
        <f>IF(F10&lt;Settings!$H$3,"",AA10*Settings!$F$7)</f>
        <v>208</v>
      </c>
      <c r="AC10" s="67"/>
      <c r="AD10" s="67"/>
      <c r="AE10" s="67"/>
      <c r="AF10" s="67">
        <f>IF(F10&lt;Settings!$H$3,"",RANK(AA10,$AA$4:$AA$104,0)+COUNTIF($AA$4:AA10,AA10)-1)</f>
        <v>12</v>
      </c>
      <c r="AG10" s="68"/>
      <c r="AI10" s="62">
        <f t="shared" si="0"/>
        <v>7</v>
      </c>
      <c r="AJ10" s="71">
        <f>(INDEX($AB$4:$AB$104,MATCH(AI10,$AF$4:$AF$104,0))+INDEX($AB$106:$AB$205,MATCH(AI10,$AF$106:$AF$205,0))+INDEX($AB$207:$AB$306,MATCH(AI10,$AF$207:$AF$306,0))+INDEX($AB$308:$AB$407,MATCH(AI10,$AF$308:$AF$407,0))+INDEX($AB$409:$AB$508,MATCH(AI10,$AF$409:$AF$508,0)))/SUM(Settings!$F$3:$F$7)</f>
        <v>300.2037914691943</v>
      </c>
    </row>
    <row r="11" spans="1:43" ht="15" thickBot="1" x14ac:dyDescent="0.4">
      <c r="A11" s="66"/>
      <c r="B11" s="2" t="s">
        <v>494</v>
      </c>
      <c r="C11" s="2" t="s">
        <v>34</v>
      </c>
      <c r="D11" s="67" t="s">
        <v>167</v>
      </c>
      <c r="E11" s="67">
        <v>30</v>
      </c>
      <c r="F11" s="67">
        <v>13</v>
      </c>
      <c r="G11" s="67">
        <v>13</v>
      </c>
      <c r="H11" s="67">
        <v>0</v>
      </c>
      <c r="I11" s="67">
        <v>0</v>
      </c>
      <c r="J11" s="67">
        <v>0</v>
      </c>
      <c r="K11" s="67">
        <v>0</v>
      </c>
      <c r="L11" s="67">
        <v>0</v>
      </c>
      <c r="M11" s="67">
        <v>218</v>
      </c>
      <c r="N11" s="67">
        <v>898</v>
      </c>
      <c r="O11" s="67">
        <v>4.12</v>
      </c>
      <c r="P11" s="67">
        <v>4</v>
      </c>
      <c r="Q11" s="67">
        <v>58</v>
      </c>
      <c r="R11" s="67">
        <v>44</v>
      </c>
      <c r="S11" s="67">
        <v>389</v>
      </c>
      <c r="T11" s="67">
        <v>8.84</v>
      </c>
      <c r="U11" s="67">
        <v>3</v>
      </c>
      <c r="V11" s="67">
        <v>2</v>
      </c>
      <c r="W11" s="67">
        <v>1</v>
      </c>
      <c r="X11" s="67">
        <v>7</v>
      </c>
      <c r="Y11" s="67">
        <v>1</v>
      </c>
      <c r="Z11" s="67"/>
      <c r="AA11" s="67">
        <f>IF(F11&lt;Settings!$H$3,"",ROUND((J11*Settings!$C$3+K11*Settings!$C$4+N11*Settings!$C$5+P11*Settings!$C$6+R11*Settings!$C$7+S11*Settings!$C$8+U11*Settings!$C$9+L11*Settings!$C$10+V11*Settings!$C$11*0.5)/F11*16,0))</f>
        <v>262</v>
      </c>
      <c r="AB11" s="70">
        <f>IF(F11&lt;Settings!$H$3,"",AA11*Settings!$F$7)</f>
        <v>262</v>
      </c>
      <c r="AC11" s="67"/>
      <c r="AD11" s="67"/>
      <c r="AE11" s="67"/>
      <c r="AF11" s="67">
        <f>IF(F11&lt;Settings!$H$3,"",RANK(AA11,$AA$4:$AA$104,0)+COUNTIF($AA$4:AA11,AA11)-1)</f>
        <v>3</v>
      </c>
      <c r="AG11" s="68"/>
      <c r="AI11" s="62">
        <f t="shared" si="0"/>
        <v>8</v>
      </c>
      <c r="AJ11" s="71">
        <f>(INDEX($AB$4:$AB$104,MATCH(AI11,$AF$4:$AF$104,0))+INDEX($AB$106:$AB$205,MATCH(AI11,$AF$106:$AF$205,0))+INDEX($AB$207:$AB$306,MATCH(AI11,$AF$207:$AF$306,0))+INDEX($AB$308:$AB$407,MATCH(AI11,$AF$308:$AF$407,0))+INDEX($AB$409:$AB$508,MATCH(AI11,$AF$409:$AF$508,0)))/SUM(Settings!$F$3:$F$7)</f>
        <v>289.3649289099526</v>
      </c>
    </row>
    <row r="12" spans="1:43" ht="15" thickBot="1" x14ac:dyDescent="0.4">
      <c r="A12" s="66"/>
      <c r="B12" s="2" t="s">
        <v>495</v>
      </c>
      <c r="C12" s="2" t="s">
        <v>125</v>
      </c>
      <c r="D12" s="67" t="s">
        <v>167</v>
      </c>
      <c r="E12" s="67">
        <v>27</v>
      </c>
      <c r="F12" s="67">
        <v>15</v>
      </c>
      <c r="G12" s="67">
        <v>14</v>
      </c>
      <c r="H12" s="67">
        <v>0</v>
      </c>
      <c r="I12" s="67">
        <v>0</v>
      </c>
      <c r="J12" s="67">
        <v>0</v>
      </c>
      <c r="K12" s="67">
        <v>0</v>
      </c>
      <c r="L12" s="67">
        <v>0</v>
      </c>
      <c r="M12" s="67">
        <v>247</v>
      </c>
      <c r="N12" s="67">
        <v>1070</v>
      </c>
      <c r="O12" s="67">
        <v>4.33</v>
      </c>
      <c r="P12" s="67">
        <v>7</v>
      </c>
      <c r="Q12" s="67">
        <v>37</v>
      </c>
      <c r="R12" s="67">
        <v>30</v>
      </c>
      <c r="S12" s="67">
        <v>217</v>
      </c>
      <c r="T12" s="67">
        <v>7.23</v>
      </c>
      <c r="U12" s="67">
        <v>1</v>
      </c>
      <c r="V12" s="67">
        <v>4</v>
      </c>
      <c r="W12" s="67">
        <v>2</v>
      </c>
      <c r="X12" s="67">
        <v>8</v>
      </c>
      <c r="Y12" s="67"/>
      <c r="Z12" s="67"/>
      <c r="AA12" s="67">
        <f>IF(F12&lt;Settings!$H$3,"",ROUND((J12*Settings!$C$3+K12*Settings!$C$4+N12*Settings!$C$5+P12*Settings!$C$6+R12*Settings!$C$7+S12*Settings!$C$8+U12*Settings!$C$9+L12*Settings!$C$10+V12*Settings!$C$11*0.5)/F12*16,0))</f>
        <v>216</v>
      </c>
      <c r="AB12" s="70">
        <f>IF(F12&lt;Settings!$H$3,"",AA12*Settings!$F$7)</f>
        <v>216</v>
      </c>
      <c r="AC12" s="67"/>
      <c r="AD12" s="67"/>
      <c r="AE12" s="67"/>
      <c r="AF12" s="67">
        <f>IF(F12&lt;Settings!$H$3,"",RANK(AA12,$AA$4:$AA$104,0)+COUNTIF($AA$4:AA12,AA12)-1)</f>
        <v>11</v>
      </c>
      <c r="AG12" s="68"/>
      <c r="AI12" s="62">
        <f t="shared" si="0"/>
        <v>9</v>
      </c>
      <c r="AJ12" s="71">
        <f>(INDEX($AB$4:$AB$104,MATCH(AI12,$AF$4:$AF$104,0))+INDEX($AB$106:$AB$205,MATCH(AI12,$AF$106:$AF$205,0))+INDEX($AB$207:$AB$306,MATCH(AI12,$AF$207:$AF$306,0))+INDEX($AB$308:$AB$407,MATCH(AI12,$AF$308:$AF$407,0))+INDEX($AB$409:$AB$508,MATCH(AI12,$AF$409:$AF$508,0)))/SUM(Settings!$F$3:$F$7)</f>
        <v>268.2748815165877</v>
      </c>
    </row>
    <row r="13" spans="1:43" ht="15" thickBot="1" x14ac:dyDescent="0.4">
      <c r="A13" s="66"/>
      <c r="B13" s="2" t="s">
        <v>496</v>
      </c>
      <c r="C13" s="2" t="s">
        <v>53</v>
      </c>
      <c r="D13" s="67" t="s">
        <v>167</v>
      </c>
      <c r="E13" s="67">
        <v>25</v>
      </c>
      <c r="F13" s="67">
        <v>16</v>
      </c>
      <c r="G13" s="67">
        <v>16</v>
      </c>
      <c r="H13" s="67">
        <v>0</v>
      </c>
      <c r="I13" s="67">
        <v>0</v>
      </c>
      <c r="J13" s="67">
        <v>0</v>
      </c>
      <c r="K13" s="67">
        <v>0</v>
      </c>
      <c r="L13" s="67">
        <v>0</v>
      </c>
      <c r="M13" s="67">
        <v>266</v>
      </c>
      <c r="N13" s="67">
        <v>1066</v>
      </c>
      <c r="O13" s="67">
        <v>4.01</v>
      </c>
      <c r="P13" s="67">
        <v>6</v>
      </c>
      <c r="Q13" s="67">
        <v>53</v>
      </c>
      <c r="R13" s="67">
        <v>41</v>
      </c>
      <c r="S13" s="67">
        <v>232</v>
      </c>
      <c r="T13" s="67">
        <v>5.66</v>
      </c>
      <c r="U13" s="67">
        <v>0</v>
      </c>
      <c r="V13" s="67">
        <v>4</v>
      </c>
      <c r="W13" s="67">
        <v>1</v>
      </c>
      <c r="X13" s="67">
        <v>6</v>
      </c>
      <c r="Y13" s="67"/>
      <c r="Z13" s="67"/>
      <c r="AA13" s="67">
        <f>IF(F13&lt;Settings!$H$3,"",ROUND((J13*Settings!$C$3+K13*Settings!$C$4+N13*Settings!$C$5+P13*Settings!$C$6+R13*Settings!$C$7+S13*Settings!$C$8+U13*Settings!$C$9+L13*Settings!$C$10+V13*Settings!$C$11*0.5)/F13*16,0))</f>
        <v>203</v>
      </c>
      <c r="AB13" s="70">
        <f>IF(F13&lt;Settings!$H$3,"",AA13*Settings!$F$7)</f>
        <v>203</v>
      </c>
      <c r="AC13" s="67"/>
      <c r="AD13" s="67"/>
      <c r="AE13" s="67"/>
      <c r="AF13" s="67">
        <f>IF(F13&lt;Settings!$H$3,"",RANK(AA13,$AA$4:$AA$104,0)+COUNTIF($AA$4:AA13,AA13)-1)</f>
        <v>14</v>
      </c>
      <c r="AG13" s="68"/>
      <c r="AI13" s="62">
        <f t="shared" si="0"/>
        <v>10</v>
      </c>
      <c r="AJ13" s="71">
        <f>(INDEX($AB$4:$AB$104,MATCH(AI13,$AF$4:$AF$104,0))+INDEX($AB$106:$AB$205,MATCH(AI13,$AF$106:$AF$205,0))+INDEX($AB$207:$AB$306,MATCH(AI13,$AF$207:$AF$306,0))+INDEX($AB$308:$AB$407,MATCH(AI13,$AF$308:$AF$407,0))+INDEX($AB$409:$AB$508,MATCH(AI13,$AF$409:$AF$508,0)))/SUM(Settings!$F$3:$F$7)</f>
        <v>256.22748815165875</v>
      </c>
    </row>
    <row r="14" spans="1:43" ht="15" thickBot="1" x14ac:dyDescent="0.4">
      <c r="A14" s="66"/>
      <c r="B14" s="2" t="s">
        <v>497</v>
      </c>
      <c r="C14" s="2" t="s">
        <v>22</v>
      </c>
      <c r="D14" s="67" t="s">
        <v>167</v>
      </c>
      <c r="E14" s="67">
        <v>30</v>
      </c>
      <c r="F14" s="67">
        <v>16</v>
      </c>
      <c r="G14" s="67">
        <v>2</v>
      </c>
      <c r="H14" s="67">
        <v>0</v>
      </c>
      <c r="I14" s="67">
        <v>0</v>
      </c>
      <c r="J14" s="67">
        <v>0</v>
      </c>
      <c r="K14" s="67">
        <v>0</v>
      </c>
      <c r="L14" s="67">
        <v>0</v>
      </c>
      <c r="M14" s="67">
        <v>98</v>
      </c>
      <c r="N14" s="67">
        <v>336</v>
      </c>
      <c r="O14" s="67">
        <v>3.43</v>
      </c>
      <c r="P14" s="67">
        <v>3</v>
      </c>
      <c r="Q14" s="67">
        <v>106</v>
      </c>
      <c r="R14" s="67">
        <v>80</v>
      </c>
      <c r="S14" s="67">
        <v>755</v>
      </c>
      <c r="T14" s="67">
        <v>9.44</v>
      </c>
      <c r="U14" s="67">
        <v>6</v>
      </c>
      <c r="V14" s="67">
        <v>0</v>
      </c>
      <c r="W14" s="67">
        <v>0</v>
      </c>
      <c r="X14" s="67">
        <v>9</v>
      </c>
      <c r="Y14" s="67"/>
      <c r="Z14" s="67"/>
      <c r="AA14" s="67">
        <f>IF(F14&lt;Settings!$H$3,"",ROUND((J14*Settings!$C$3+K14*Settings!$C$4+N14*Settings!$C$5+P14*Settings!$C$6+R14*Settings!$C$7+S14*Settings!$C$8+U14*Settings!$C$9+L14*Settings!$C$10+V14*Settings!$C$11*0.5)/F14*16,0))</f>
        <v>243</v>
      </c>
      <c r="AB14" s="70">
        <f>IF(F14&lt;Settings!$H$3,"",AA14*Settings!$F$7)</f>
        <v>243</v>
      </c>
      <c r="AC14" s="67"/>
      <c r="AD14" s="67"/>
      <c r="AE14" s="67"/>
      <c r="AF14" s="67">
        <f>IF(F14&lt;Settings!$H$3,"",RANK(AA14,$AA$4:$AA$104,0)+COUNTIF($AA$4:AA14,AA14)-1)</f>
        <v>6</v>
      </c>
      <c r="AG14" s="68"/>
      <c r="AI14" s="62">
        <f t="shared" si="0"/>
        <v>11</v>
      </c>
      <c r="AJ14" s="71">
        <f>(INDEX($AB$4:$AB$104,MATCH(AI14,$AF$4:$AF$104,0))+INDEX($AB$106:$AB$205,MATCH(AI14,$AF$106:$AF$205,0))+INDEX($AB$207:$AB$306,MATCH(AI14,$AF$207:$AF$306,0))+INDEX($AB$308:$AB$407,MATCH(AI14,$AF$308:$AF$407,0))+INDEX($AB$409:$AB$508,MATCH(AI14,$AF$409:$AF$508,0)))/SUM(Settings!$F$3:$F$7)</f>
        <v>244.99052132701422</v>
      </c>
    </row>
    <row r="15" spans="1:43" ht="15" thickBot="1" x14ac:dyDescent="0.4">
      <c r="A15" s="66"/>
      <c r="B15" s="2" t="s">
        <v>305</v>
      </c>
      <c r="C15" s="2" t="s">
        <v>94</v>
      </c>
      <c r="D15" s="67" t="s">
        <v>167</v>
      </c>
      <c r="E15" s="67">
        <v>32</v>
      </c>
      <c r="F15" s="67">
        <v>16</v>
      </c>
      <c r="G15" s="67">
        <v>16</v>
      </c>
      <c r="H15" s="67">
        <v>0</v>
      </c>
      <c r="I15" s="67">
        <v>0</v>
      </c>
      <c r="J15" s="67">
        <v>0</v>
      </c>
      <c r="K15" s="67">
        <v>0</v>
      </c>
      <c r="L15" s="67">
        <v>0</v>
      </c>
      <c r="M15" s="67">
        <v>260</v>
      </c>
      <c r="N15" s="67">
        <v>967</v>
      </c>
      <c r="O15" s="67">
        <v>3.72</v>
      </c>
      <c r="P15" s="67">
        <v>6</v>
      </c>
      <c r="Q15" s="67">
        <v>58</v>
      </c>
      <c r="R15" s="67">
        <v>34</v>
      </c>
      <c r="S15" s="67">
        <v>267</v>
      </c>
      <c r="T15" s="67">
        <v>7.85</v>
      </c>
      <c r="U15" s="67">
        <v>1</v>
      </c>
      <c r="V15" s="67">
        <v>4</v>
      </c>
      <c r="W15" s="67">
        <v>3</v>
      </c>
      <c r="X15" s="67">
        <v>7</v>
      </c>
      <c r="Y15" s="67"/>
      <c r="Z15" s="67"/>
      <c r="AA15" s="67">
        <f>IF(F15&lt;Settings!$H$3,"",ROUND((J15*Settings!$C$3+K15*Settings!$C$4+N15*Settings!$C$5+P15*Settings!$C$6+R15*Settings!$C$7+S15*Settings!$C$8+U15*Settings!$C$9+L15*Settings!$C$10+V15*Settings!$C$11*0.5)/F15*16,0))</f>
        <v>195</v>
      </c>
      <c r="AB15" s="70">
        <f>IF(F15&lt;Settings!$H$3,"",AA15*Settings!$F$7)</f>
        <v>195</v>
      </c>
      <c r="AC15" s="67"/>
      <c r="AD15" s="67"/>
      <c r="AE15" s="67"/>
      <c r="AF15" s="67">
        <f>IF(F15&lt;Settings!$H$3,"",RANK(AA15,$AA$4:$AA$104,0)+COUNTIF($AA$4:AA15,AA15)-1)</f>
        <v>19</v>
      </c>
      <c r="AG15" s="68"/>
      <c r="AI15" s="62">
        <f t="shared" si="0"/>
        <v>12</v>
      </c>
      <c r="AJ15" s="71">
        <f>(INDEX($AB$4:$AB$104,MATCH(AI15,$AF$4:$AF$104,0))+INDEX($AB$106:$AB$205,MATCH(AI15,$AF$106:$AF$205,0))+INDEX($AB$207:$AB$306,MATCH(AI15,$AF$207:$AF$306,0))+INDEX($AB$308:$AB$407,MATCH(AI15,$AF$308:$AF$407,0))+INDEX($AB$409:$AB$508,MATCH(AI15,$AF$409:$AF$508,0)))/SUM(Settings!$F$3:$F$7)</f>
        <v>238.8388625592417</v>
      </c>
    </row>
    <row r="16" spans="1:43" ht="15" thickBot="1" x14ac:dyDescent="0.4">
      <c r="A16" s="66"/>
      <c r="B16" s="2" t="s">
        <v>498</v>
      </c>
      <c r="C16" s="2" t="s">
        <v>12</v>
      </c>
      <c r="D16" s="67" t="s">
        <v>167</v>
      </c>
      <c r="E16" s="67">
        <v>23</v>
      </c>
      <c r="F16" s="67">
        <v>16</v>
      </c>
      <c r="G16" s="67">
        <v>15</v>
      </c>
      <c r="H16" s="67">
        <v>0</v>
      </c>
      <c r="I16" s="67">
        <v>0</v>
      </c>
      <c r="J16" s="67">
        <v>0</v>
      </c>
      <c r="K16" s="67">
        <v>0</v>
      </c>
      <c r="L16" s="67">
        <v>0</v>
      </c>
      <c r="M16" s="67">
        <v>223</v>
      </c>
      <c r="N16" s="67">
        <v>794</v>
      </c>
      <c r="O16" s="67">
        <v>3.56</v>
      </c>
      <c r="P16" s="67">
        <v>11</v>
      </c>
      <c r="Q16" s="67">
        <v>19</v>
      </c>
      <c r="R16" s="67">
        <v>15</v>
      </c>
      <c r="S16" s="67">
        <v>79</v>
      </c>
      <c r="T16" s="67">
        <v>5.27</v>
      </c>
      <c r="U16" s="67">
        <v>1</v>
      </c>
      <c r="V16" s="67">
        <v>3</v>
      </c>
      <c r="W16" s="67">
        <v>3</v>
      </c>
      <c r="X16" s="67">
        <v>12</v>
      </c>
      <c r="Y16" s="67">
        <v>1</v>
      </c>
      <c r="Z16" s="67"/>
      <c r="AA16" s="67">
        <f>IF(F16&lt;Settings!$H$3,"",ROUND((J16*Settings!$C$3+K16*Settings!$C$4+N16*Settings!$C$5+P16*Settings!$C$6+R16*Settings!$C$7+S16*Settings!$C$8+U16*Settings!$C$9+L16*Settings!$C$10+V16*Settings!$C$11*0.5)/F16*16,0))</f>
        <v>171</v>
      </c>
      <c r="AB16" s="70">
        <f>IF(F16&lt;Settings!$H$3,"",AA16*Settings!$F$7)</f>
        <v>171</v>
      </c>
      <c r="AC16" s="67"/>
      <c r="AD16" s="67"/>
      <c r="AE16" s="67"/>
      <c r="AF16" s="67">
        <f>IF(F16&lt;Settings!$H$3,"",RANK(AA16,$AA$4:$AA$104,0)+COUNTIF($AA$4:AA16,AA16)-1)</f>
        <v>26</v>
      </c>
      <c r="AG16" s="68"/>
      <c r="AI16" s="62">
        <f t="shared" si="0"/>
        <v>13</v>
      </c>
      <c r="AJ16" s="71">
        <f>(INDEX($AB$4:$AB$104,MATCH(AI16,$AF$4:$AF$104,0))+INDEX($AB$106:$AB$205,MATCH(AI16,$AF$106:$AF$205,0))+INDEX($AB$207:$AB$306,MATCH(AI16,$AF$207:$AF$306,0))+INDEX($AB$308:$AB$407,MATCH(AI16,$AF$308:$AF$407,0))+INDEX($AB$409:$AB$508,MATCH(AI16,$AF$409:$AF$508,0)))/SUM(Settings!$F$3:$F$7)</f>
        <v>235.69668246445497</v>
      </c>
    </row>
    <row r="17" spans="1:36" ht="15" thickBot="1" x14ac:dyDescent="0.4">
      <c r="A17" s="66"/>
      <c r="B17" s="2" t="s">
        <v>499</v>
      </c>
      <c r="C17" s="2" t="s">
        <v>24</v>
      </c>
      <c r="D17" s="67" t="s">
        <v>167</v>
      </c>
      <c r="E17" s="67">
        <v>28</v>
      </c>
      <c r="F17" s="67">
        <v>16</v>
      </c>
      <c r="G17" s="67">
        <v>10</v>
      </c>
      <c r="H17" s="67">
        <v>0</v>
      </c>
      <c r="I17" s="67">
        <v>1</v>
      </c>
      <c r="J17" s="67">
        <v>0</v>
      </c>
      <c r="K17" s="67">
        <v>0</v>
      </c>
      <c r="L17" s="67">
        <v>0</v>
      </c>
      <c r="M17" s="67">
        <v>239</v>
      </c>
      <c r="N17" s="67">
        <v>1089</v>
      </c>
      <c r="O17" s="67">
        <v>4.5599999999999996</v>
      </c>
      <c r="P17" s="67">
        <v>3</v>
      </c>
      <c r="Q17" s="67">
        <v>53</v>
      </c>
      <c r="R17" s="67">
        <v>40</v>
      </c>
      <c r="S17" s="67">
        <v>328</v>
      </c>
      <c r="T17" s="67">
        <v>8.1999999999999993</v>
      </c>
      <c r="U17" s="67">
        <v>0</v>
      </c>
      <c r="V17" s="67">
        <v>3</v>
      </c>
      <c r="W17" s="67">
        <v>3</v>
      </c>
      <c r="X17" s="67">
        <v>3</v>
      </c>
      <c r="Y17" s="67">
        <v>1</v>
      </c>
      <c r="Z17" s="67"/>
      <c r="AA17" s="67">
        <f>IF(F17&lt;Settings!$H$3,"",ROUND((J17*Settings!$C$3+K17*Settings!$C$4+N17*Settings!$C$5+P17*Settings!$C$6+R17*Settings!$C$7+S17*Settings!$C$8+U17*Settings!$C$9+L17*Settings!$C$10+V17*Settings!$C$11*0.5)/F17*16,0))</f>
        <v>197</v>
      </c>
      <c r="AB17" s="70">
        <f>IF(F17&lt;Settings!$H$3,"",AA17*Settings!$F$7)</f>
        <v>197</v>
      </c>
      <c r="AC17" s="67"/>
      <c r="AD17" s="67"/>
      <c r="AE17" s="67"/>
      <c r="AF17" s="67">
        <f>IF(F17&lt;Settings!$H$3,"",RANK(AA17,$AA$4:$AA$104,0)+COUNTIF($AA$4:AA17,AA17)-1)</f>
        <v>17</v>
      </c>
      <c r="AG17" s="68"/>
      <c r="AI17" s="62">
        <f t="shared" si="0"/>
        <v>14</v>
      </c>
      <c r="AJ17" s="71">
        <f>(INDEX($AB$4:$AB$104,MATCH(AI17,$AF$4:$AF$104,0))+INDEX($AB$106:$AB$205,MATCH(AI17,$AF$106:$AF$205,0))+INDEX($AB$207:$AB$306,MATCH(AI17,$AF$207:$AF$306,0))+INDEX($AB$308:$AB$407,MATCH(AI17,$AF$308:$AF$407,0))+INDEX($AB$409:$AB$508,MATCH(AI17,$AF$409:$AF$508,0)))/SUM(Settings!$F$3:$F$7)</f>
        <v>232.17535545023696</v>
      </c>
    </row>
    <row r="18" spans="1:36" ht="15" thickBot="1" x14ac:dyDescent="0.4">
      <c r="A18" s="66"/>
      <c r="B18" s="2" t="s">
        <v>204</v>
      </c>
      <c r="C18" s="2" t="s">
        <v>16</v>
      </c>
      <c r="D18" s="67" t="s">
        <v>167</v>
      </c>
      <c r="E18" s="67">
        <v>26</v>
      </c>
      <c r="F18" s="67">
        <v>12</v>
      </c>
      <c r="G18" s="67">
        <v>10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166</v>
      </c>
      <c r="N18" s="67">
        <v>769</v>
      </c>
      <c r="O18" s="67">
        <v>4.63</v>
      </c>
      <c r="P18" s="67">
        <v>6</v>
      </c>
      <c r="Q18" s="67">
        <v>60</v>
      </c>
      <c r="R18" s="67">
        <v>50</v>
      </c>
      <c r="S18" s="67">
        <v>405</v>
      </c>
      <c r="T18" s="67">
        <v>8.1</v>
      </c>
      <c r="U18" s="67">
        <v>0</v>
      </c>
      <c r="V18" s="67">
        <v>2</v>
      </c>
      <c r="W18" s="67">
        <v>1</v>
      </c>
      <c r="X18" s="67">
        <v>6</v>
      </c>
      <c r="Y18" s="67">
        <v>1</v>
      </c>
      <c r="Z18" s="67"/>
      <c r="AA18" s="67">
        <f>IF(F18&lt;Settings!$H$3,"",ROUND((J18*Settings!$C$3+K18*Settings!$C$4+N18*Settings!$C$5+P18*Settings!$C$6+R18*Settings!$C$7+S18*Settings!$C$8+U18*Settings!$C$9+L18*Settings!$C$10+V18*Settings!$C$11*0.5)/F18*16,0))</f>
        <v>269</v>
      </c>
      <c r="AB18" s="70">
        <f>IF(F18&lt;Settings!$H$3,"",AA18*Settings!$F$7)</f>
        <v>269</v>
      </c>
      <c r="AC18" s="67"/>
      <c r="AD18" s="67"/>
      <c r="AE18" s="67"/>
      <c r="AF18" s="67">
        <f>IF(F18&lt;Settings!$H$3,"",RANK(AA18,$AA$4:$AA$104,0)+COUNTIF($AA$4:AA18,AA18)-1)</f>
        <v>2</v>
      </c>
      <c r="AG18" s="68"/>
      <c r="AI18" s="62">
        <f t="shared" si="0"/>
        <v>15</v>
      </c>
      <c r="AJ18" s="71">
        <f>(INDEX($AB$4:$AB$104,MATCH(AI18,$AF$4:$AF$104,0))+INDEX($AB$106:$AB$205,MATCH(AI18,$AF$106:$AF$205,0))+INDEX($AB$207:$AB$306,MATCH(AI18,$AF$207:$AF$306,0))+INDEX($AB$308:$AB$407,MATCH(AI18,$AF$308:$AF$407,0))+INDEX($AB$409:$AB$508,MATCH(AI18,$AF$409:$AF$508,0)))/SUM(Settings!$F$3:$F$7)</f>
        <v>227.00947867298578</v>
      </c>
    </row>
    <row r="19" spans="1:36" ht="15" thickBot="1" x14ac:dyDescent="0.4">
      <c r="A19" s="66"/>
      <c r="B19" s="2" t="s">
        <v>500</v>
      </c>
      <c r="C19" s="2" t="s">
        <v>8</v>
      </c>
      <c r="D19" s="67" t="s">
        <v>167</v>
      </c>
      <c r="E19" s="67">
        <v>28</v>
      </c>
      <c r="F19" s="67">
        <v>13</v>
      </c>
      <c r="G19" s="67">
        <v>13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242</v>
      </c>
      <c r="N19" s="67">
        <v>989</v>
      </c>
      <c r="O19" s="67">
        <v>4.09</v>
      </c>
      <c r="P19" s="67">
        <v>6</v>
      </c>
      <c r="Q19" s="67">
        <v>21</v>
      </c>
      <c r="R19" s="67">
        <v>16</v>
      </c>
      <c r="S19" s="67">
        <v>99</v>
      </c>
      <c r="T19" s="67">
        <v>6.19</v>
      </c>
      <c r="U19" s="67">
        <v>1</v>
      </c>
      <c r="V19" s="67">
        <v>3</v>
      </c>
      <c r="W19" s="67">
        <v>2</v>
      </c>
      <c r="X19" s="67">
        <v>7</v>
      </c>
      <c r="Y19" s="67"/>
      <c r="Z19" s="67"/>
      <c r="AA19" s="67">
        <f>IF(F19&lt;Settings!$H$3,"",ROUND((J19*Settings!$C$3+K19*Settings!$C$4+N19*Settings!$C$5+P19*Settings!$C$6+R19*Settings!$C$7+S19*Settings!$C$8+U19*Settings!$C$9+L19*Settings!$C$10+V19*Settings!$C$11*0.5)/F19*16,0))</f>
        <v>202</v>
      </c>
      <c r="AB19" s="70">
        <f>IF(F19&lt;Settings!$H$3,"",AA19*Settings!$F$7)</f>
        <v>202</v>
      </c>
      <c r="AC19" s="67"/>
      <c r="AD19" s="67"/>
      <c r="AE19" s="67"/>
      <c r="AF19" s="67">
        <f>IF(F19&lt;Settings!$H$3,"",RANK(AA19,$AA$4:$AA$104,0)+COUNTIF($AA$4:AA19,AA19)-1)</f>
        <v>15</v>
      </c>
      <c r="AG19" s="68"/>
      <c r="AI19" s="62">
        <f t="shared" si="0"/>
        <v>16</v>
      </c>
      <c r="AJ19" s="71">
        <f>(INDEX($AB$4:$AB$104,MATCH(AI19,$AF$4:$AF$104,0))+INDEX($AB$106:$AB$205,MATCH(AI19,$AF$106:$AF$205,0))+INDEX($AB$207:$AB$306,MATCH(AI19,$AF$207:$AF$306,0))+INDEX($AB$308:$AB$407,MATCH(AI19,$AF$308:$AF$407,0))+INDEX($AB$409:$AB$508,MATCH(AI19,$AF$409:$AF$508,0)))/SUM(Settings!$F$3:$F$7)</f>
        <v>223.81042654028437</v>
      </c>
    </row>
    <row r="20" spans="1:36" ht="15" thickBot="1" x14ac:dyDescent="0.4">
      <c r="A20" s="66"/>
      <c r="B20" s="2" t="s">
        <v>501</v>
      </c>
      <c r="C20" s="2" t="s">
        <v>38</v>
      </c>
      <c r="D20" s="67" t="s">
        <v>167</v>
      </c>
      <c r="E20" s="67">
        <v>27</v>
      </c>
      <c r="F20" s="67">
        <v>12</v>
      </c>
      <c r="G20" s="67">
        <v>12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203</v>
      </c>
      <c r="N20" s="67">
        <v>895</v>
      </c>
      <c r="O20" s="67">
        <v>4.41</v>
      </c>
      <c r="P20" s="67">
        <v>3</v>
      </c>
      <c r="Q20" s="67">
        <v>50</v>
      </c>
      <c r="R20" s="67">
        <v>32</v>
      </c>
      <c r="S20" s="67">
        <v>292</v>
      </c>
      <c r="T20" s="67">
        <v>9.1300000000000008</v>
      </c>
      <c r="U20" s="67">
        <v>2</v>
      </c>
      <c r="V20" s="67">
        <v>2</v>
      </c>
      <c r="W20" s="67">
        <v>2</v>
      </c>
      <c r="X20" s="67">
        <v>5</v>
      </c>
      <c r="Y20" s="67">
        <v>1</v>
      </c>
      <c r="Z20" s="67"/>
      <c r="AA20" s="67">
        <f>IF(F20&lt;Settings!$H$3,"",ROUND((J20*Settings!$C$3+K20*Settings!$C$4+N20*Settings!$C$5+P20*Settings!$C$6+R20*Settings!$C$7+S20*Settings!$C$8+U20*Settings!$C$9+L20*Settings!$C$10+V20*Settings!$C$11*0.5)/F20*16,0))</f>
        <v>238</v>
      </c>
      <c r="AB20" s="70">
        <f>IF(F20&lt;Settings!$H$3,"",AA20*Settings!$F$7)</f>
        <v>238</v>
      </c>
      <c r="AC20" s="67"/>
      <c r="AD20" s="67"/>
      <c r="AE20" s="67"/>
      <c r="AF20" s="67">
        <f>IF(F20&lt;Settings!$H$3,"",RANK(AA20,$AA$4:$AA$104,0)+COUNTIF($AA$4:AA20,AA20)-1)</f>
        <v>7</v>
      </c>
      <c r="AG20" s="68"/>
      <c r="AI20" s="62">
        <f t="shared" si="0"/>
        <v>17</v>
      </c>
      <c r="AJ20" s="71">
        <f>(INDEX($AB$4:$AB$104,MATCH(AI20,$AF$4:$AF$104,0))+INDEX($AB$106:$AB$205,MATCH(AI20,$AF$106:$AF$205,0))+INDEX($AB$207:$AB$306,MATCH(AI20,$AF$207:$AF$306,0))+INDEX($AB$308:$AB$407,MATCH(AI20,$AF$308:$AF$407,0))+INDEX($AB$409:$AB$508,MATCH(AI20,$AF$409:$AF$508,0)))/SUM(Settings!$F$3:$F$7)</f>
        <v>221.65402843601896</v>
      </c>
    </row>
    <row r="21" spans="1:36" ht="15" thickBot="1" x14ac:dyDescent="0.4">
      <c r="A21" s="66"/>
      <c r="B21" s="2" t="s">
        <v>502</v>
      </c>
      <c r="C21" s="2" t="s">
        <v>20</v>
      </c>
      <c r="D21" s="67" t="s">
        <v>167</v>
      </c>
      <c r="E21" s="67">
        <v>27</v>
      </c>
      <c r="F21" s="67">
        <v>15</v>
      </c>
      <c r="G21" s="67">
        <v>8</v>
      </c>
      <c r="H21" s="67">
        <v>0</v>
      </c>
      <c r="I21" s="67">
        <v>0</v>
      </c>
      <c r="J21" s="67">
        <v>0</v>
      </c>
      <c r="K21" s="67">
        <v>0</v>
      </c>
      <c r="L21" s="67">
        <v>0</v>
      </c>
      <c r="M21" s="67">
        <v>193</v>
      </c>
      <c r="N21" s="67">
        <v>702</v>
      </c>
      <c r="O21" s="67">
        <v>3.64</v>
      </c>
      <c r="P21" s="67">
        <v>6</v>
      </c>
      <c r="Q21" s="67">
        <v>55</v>
      </c>
      <c r="R21" s="67">
        <v>44</v>
      </c>
      <c r="S21" s="67">
        <v>322</v>
      </c>
      <c r="T21" s="67">
        <v>7.32</v>
      </c>
      <c r="U21" s="67">
        <v>1</v>
      </c>
      <c r="V21" s="67">
        <v>2</v>
      </c>
      <c r="W21" s="67">
        <v>2</v>
      </c>
      <c r="X21" s="67">
        <v>7</v>
      </c>
      <c r="Y21" s="67"/>
      <c r="Z21" s="67"/>
      <c r="AA21" s="67">
        <f>IF(F21&lt;Settings!$H$3,"",ROUND((J21*Settings!$C$3+K21*Settings!$C$4+N21*Settings!$C$5+P21*Settings!$C$6+R21*Settings!$C$7+S21*Settings!$C$8+U21*Settings!$C$9+L21*Settings!$C$10+V21*Settings!$C$11*0.5)/F21*16,0))</f>
        <v>199</v>
      </c>
      <c r="AB21" s="70">
        <f>IF(F21&lt;Settings!$H$3,"",AA21*Settings!$F$7)</f>
        <v>199</v>
      </c>
      <c r="AC21" s="67"/>
      <c r="AD21" s="67"/>
      <c r="AE21" s="67"/>
      <c r="AF21" s="67">
        <f>IF(F21&lt;Settings!$H$3,"",RANK(AA21,$AA$4:$AA$104,0)+COUNTIF($AA$4:AA21,AA21)-1)</f>
        <v>16</v>
      </c>
      <c r="AG21" s="68"/>
      <c r="AI21" s="62">
        <f t="shared" si="0"/>
        <v>18</v>
      </c>
      <c r="AJ21" s="71">
        <f>(INDEX($AB$4:$AB$104,MATCH(AI21,$AF$4:$AF$104,0))+INDEX($AB$106:$AB$205,MATCH(AI21,$AF$106:$AF$205,0))+INDEX($AB$207:$AB$306,MATCH(AI21,$AF$207:$AF$306,0))+INDEX($AB$308:$AB$407,MATCH(AI21,$AF$308:$AF$407,0))+INDEX($AB$409:$AB$508,MATCH(AI21,$AF$409:$AF$508,0)))/SUM(Settings!$F$3:$F$7)</f>
        <v>217.24170616113744</v>
      </c>
    </row>
    <row r="22" spans="1:36" ht="15" thickBot="1" x14ac:dyDescent="0.4">
      <c r="A22" s="66"/>
      <c r="B22" s="2" t="s">
        <v>503</v>
      </c>
      <c r="C22" s="2" t="s">
        <v>41</v>
      </c>
      <c r="D22" s="67" t="s">
        <v>167</v>
      </c>
      <c r="E22" s="67">
        <v>24</v>
      </c>
      <c r="F22" s="67">
        <v>16</v>
      </c>
      <c r="G22" s="67">
        <v>11</v>
      </c>
      <c r="H22" s="67">
        <v>0</v>
      </c>
      <c r="I22" s="67">
        <v>0</v>
      </c>
      <c r="J22" s="67">
        <v>0</v>
      </c>
      <c r="K22" s="67">
        <v>0</v>
      </c>
      <c r="L22" s="67">
        <v>0</v>
      </c>
      <c r="M22" s="67">
        <v>207</v>
      </c>
      <c r="N22" s="67">
        <v>863</v>
      </c>
      <c r="O22" s="67">
        <v>4.17</v>
      </c>
      <c r="P22" s="67">
        <v>7</v>
      </c>
      <c r="Q22" s="67">
        <v>35</v>
      </c>
      <c r="R22" s="67">
        <v>24</v>
      </c>
      <c r="S22" s="67">
        <v>111</v>
      </c>
      <c r="T22" s="67">
        <v>4.63</v>
      </c>
      <c r="U22" s="67">
        <v>0</v>
      </c>
      <c r="V22" s="67">
        <v>3</v>
      </c>
      <c r="W22" s="67">
        <v>1</v>
      </c>
      <c r="X22" s="67">
        <v>7</v>
      </c>
      <c r="Y22" s="67"/>
      <c r="Z22" s="67"/>
      <c r="AA22" s="67">
        <f>IF(F22&lt;Settings!$H$3,"",ROUND((J22*Settings!$C$3+K22*Settings!$C$4+N22*Settings!$C$5+P22*Settings!$C$6+R22*Settings!$C$7+S22*Settings!$C$8+U22*Settings!$C$9+L22*Settings!$C$10+V22*Settings!$C$11*0.5)/F22*16,0))</f>
        <v>160</v>
      </c>
      <c r="AB22" s="70">
        <f>IF(F22&lt;Settings!$H$3,"",AA22*Settings!$F$7)</f>
        <v>160</v>
      </c>
      <c r="AC22" s="67"/>
      <c r="AD22" s="67"/>
      <c r="AE22" s="67"/>
      <c r="AF22" s="67">
        <f>IF(F22&lt;Settings!$H$3,"",RANK(AA22,$AA$4:$AA$104,0)+COUNTIF($AA$4:AA22,AA22)-1)</f>
        <v>31</v>
      </c>
      <c r="AG22" s="68"/>
      <c r="AI22" s="62">
        <f t="shared" si="0"/>
        <v>19</v>
      </c>
      <c r="AJ22" s="71">
        <f>(INDEX($AB$4:$AB$104,MATCH(AI22,$AF$4:$AF$104,0))+INDEX($AB$106:$AB$205,MATCH(AI22,$AF$106:$AF$205,0))+INDEX($AB$207:$AB$306,MATCH(AI22,$AF$207:$AF$306,0))+INDEX($AB$308:$AB$407,MATCH(AI22,$AF$308:$AF$407,0))+INDEX($AB$409:$AB$508,MATCH(AI22,$AF$409:$AF$508,0)))/SUM(Settings!$F$3:$F$7)</f>
        <v>214.64928909952607</v>
      </c>
    </row>
    <row r="23" spans="1:36" ht="15" thickBot="1" x14ac:dyDescent="0.4">
      <c r="A23" s="66"/>
      <c r="B23" s="2" t="s">
        <v>504</v>
      </c>
      <c r="C23" s="2" t="s">
        <v>111</v>
      </c>
      <c r="D23" s="67" t="s">
        <v>167</v>
      </c>
      <c r="E23" s="67">
        <v>30</v>
      </c>
      <c r="F23" s="67">
        <v>16</v>
      </c>
      <c r="G23" s="67">
        <v>16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195</v>
      </c>
      <c r="N23" s="67">
        <v>863</v>
      </c>
      <c r="O23" s="67">
        <v>4.43</v>
      </c>
      <c r="P23" s="67">
        <v>3</v>
      </c>
      <c r="Q23" s="67">
        <v>40</v>
      </c>
      <c r="R23" s="67">
        <v>29</v>
      </c>
      <c r="S23" s="67">
        <v>296</v>
      </c>
      <c r="T23" s="67">
        <v>10.210000000000001</v>
      </c>
      <c r="U23" s="67">
        <v>1</v>
      </c>
      <c r="V23" s="67">
        <v>2</v>
      </c>
      <c r="W23" s="67">
        <v>2</v>
      </c>
      <c r="X23" s="67">
        <v>4</v>
      </c>
      <c r="Y23" s="67"/>
      <c r="Z23" s="67"/>
      <c r="AA23" s="67">
        <f>IF(F23&lt;Settings!$H$3,"",ROUND((J23*Settings!$C$3+K23*Settings!$C$4+N23*Settings!$C$5+P23*Settings!$C$6+R23*Settings!$C$7+S23*Settings!$C$8+U23*Settings!$C$9+L23*Settings!$C$10+V23*Settings!$C$11*0.5)/F23*16,0))</f>
        <v>167</v>
      </c>
      <c r="AB23" s="70">
        <f>IF(F23&lt;Settings!$H$3,"",AA23*Settings!$F$7)</f>
        <v>167</v>
      </c>
      <c r="AC23" s="67"/>
      <c r="AD23" s="67"/>
      <c r="AE23" s="67"/>
      <c r="AF23" s="67">
        <f>IF(F23&lt;Settings!$H$3,"",RANK(AA23,$AA$4:$AA$104,0)+COUNTIF($AA$4:AA23,AA23)-1)</f>
        <v>27</v>
      </c>
      <c r="AG23" s="68"/>
      <c r="AI23" s="62">
        <f t="shared" si="0"/>
        <v>20</v>
      </c>
      <c r="AJ23" s="71">
        <f>(INDEX($AB$4:$AB$104,MATCH(AI23,$AF$4:$AF$104,0))+INDEX($AB$106:$AB$205,MATCH(AI23,$AF$106:$AF$205,0))+INDEX($AB$207:$AB$306,MATCH(AI23,$AF$207:$AF$306,0))+INDEX($AB$308:$AB$407,MATCH(AI23,$AF$308:$AF$407,0)))/SUM(Settings!$F$4:$F$7)</f>
        <v>198.06153846153848</v>
      </c>
    </row>
    <row r="24" spans="1:36" ht="15" thickBot="1" x14ac:dyDescent="0.4">
      <c r="A24" s="66"/>
      <c r="B24" s="2" t="s">
        <v>505</v>
      </c>
      <c r="C24" s="2" t="s">
        <v>12</v>
      </c>
      <c r="D24" s="67" t="s">
        <v>167</v>
      </c>
      <c r="E24" s="67">
        <v>24</v>
      </c>
      <c r="F24" s="67">
        <v>16</v>
      </c>
      <c r="G24" s="67">
        <v>1</v>
      </c>
      <c r="H24" s="67">
        <v>0</v>
      </c>
      <c r="I24" s="67">
        <v>0</v>
      </c>
      <c r="J24" s="67">
        <v>0</v>
      </c>
      <c r="K24" s="67">
        <v>0</v>
      </c>
      <c r="L24" s="67">
        <v>0</v>
      </c>
      <c r="M24" s="67">
        <v>154</v>
      </c>
      <c r="N24" s="67">
        <v>730</v>
      </c>
      <c r="O24" s="67">
        <v>4.74</v>
      </c>
      <c r="P24" s="67">
        <v>2</v>
      </c>
      <c r="Q24" s="67">
        <v>66</v>
      </c>
      <c r="R24" s="67">
        <v>49</v>
      </c>
      <c r="S24" s="67">
        <v>472</v>
      </c>
      <c r="T24" s="67">
        <v>9.6300000000000008</v>
      </c>
      <c r="U24" s="67">
        <v>0</v>
      </c>
      <c r="V24" s="67">
        <v>1</v>
      </c>
      <c r="W24" s="67">
        <v>0</v>
      </c>
      <c r="X24" s="67">
        <v>2</v>
      </c>
      <c r="Y24" s="67"/>
      <c r="Z24" s="67"/>
      <c r="AA24" s="67">
        <f>IF(F24&lt;Settings!$H$3,"",ROUND((J24*Settings!$C$3+K24*Settings!$C$4+N24*Settings!$C$5+P24*Settings!$C$6+R24*Settings!$C$7+S24*Settings!$C$8+U24*Settings!$C$9+L24*Settings!$C$10+V24*Settings!$C$11*0.5)/F24*16,0))</f>
        <v>180</v>
      </c>
      <c r="AB24" s="70">
        <f>IF(F24&lt;Settings!$H$3,"",AA24*Settings!$F$7)</f>
        <v>180</v>
      </c>
      <c r="AC24" s="67"/>
      <c r="AD24" s="67"/>
      <c r="AE24" s="67"/>
      <c r="AF24" s="67">
        <f>IF(F24&lt;Settings!$H$3,"",RANK(AA24,$AA$4:$AA$104,0)+COUNTIF($AA$4:AA24,AA24)-1)</f>
        <v>23</v>
      </c>
      <c r="AG24" s="68"/>
      <c r="AI24" s="62">
        <f t="shared" si="0"/>
        <v>21</v>
      </c>
      <c r="AJ24" s="71">
        <f>(INDEX($AB$4:$AB$104,MATCH(AI24,$AF$4:$AF$104,0))+INDEX($AB$106:$AB$205,MATCH(AI24,$AF$106:$AF$205,0))+INDEX($AB$207:$AB$306,MATCH(AI24,$AF$207:$AF$306,0))+INDEX($AB$308:$AB$407,MATCH(AI24,$AF$308:$AF$407,0)))/SUM(Settings!$F$4:$F$7)</f>
        <v>192.15384615384616</v>
      </c>
    </row>
    <row r="25" spans="1:36" ht="15" thickBot="1" x14ac:dyDescent="0.4">
      <c r="A25" s="66"/>
      <c r="B25" s="2" t="s">
        <v>506</v>
      </c>
      <c r="C25" s="2" t="s">
        <v>49</v>
      </c>
      <c r="D25" s="67" t="s">
        <v>167</v>
      </c>
      <c r="E25" s="67">
        <v>25</v>
      </c>
      <c r="F25" s="67">
        <v>16</v>
      </c>
      <c r="G25" s="67">
        <v>0</v>
      </c>
      <c r="H25" s="67">
        <v>0</v>
      </c>
      <c r="I25" s="67">
        <v>0</v>
      </c>
      <c r="J25" s="67">
        <v>0</v>
      </c>
      <c r="K25" s="67">
        <v>0</v>
      </c>
      <c r="L25" s="67">
        <v>0</v>
      </c>
      <c r="M25" s="67">
        <v>107</v>
      </c>
      <c r="N25" s="67">
        <v>529</v>
      </c>
      <c r="O25" s="67">
        <v>4.9400000000000004</v>
      </c>
      <c r="P25" s="67">
        <v>0</v>
      </c>
      <c r="Q25" s="67">
        <v>70</v>
      </c>
      <c r="R25" s="67">
        <v>51</v>
      </c>
      <c r="S25" s="67">
        <v>561</v>
      </c>
      <c r="T25" s="67">
        <v>11</v>
      </c>
      <c r="U25" s="67">
        <v>4</v>
      </c>
      <c r="V25" s="67">
        <v>2</v>
      </c>
      <c r="W25" s="67">
        <v>2</v>
      </c>
      <c r="X25" s="67">
        <v>4</v>
      </c>
      <c r="Y25" s="67"/>
      <c r="Z25" s="67"/>
      <c r="AA25" s="67">
        <f>IF(F25&lt;Settings!$H$3,"",ROUND((J25*Settings!$C$3+K25*Settings!$C$4+N25*Settings!$C$5+P25*Settings!$C$6+R25*Settings!$C$7+S25*Settings!$C$8+U25*Settings!$C$9+L25*Settings!$C$10+V25*Settings!$C$11*0.5)/F25*16,0))</f>
        <v>182</v>
      </c>
      <c r="AB25" s="70">
        <f>IF(F25&lt;Settings!$H$3,"",AA25*Settings!$F$7)</f>
        <v>182</v>
      </c>
      <c r="AC25" s="67"/>
      <c r="AD25" s="67"/>
      <c r="AE25" s="67"/>
      <c r="AF25" s="67">
        <f>IF(F25&lt;Settings!$H$3,"",RANK(AA25,$AA$4:$AA$104,0)+COUNTIF($AA$4:AA25,AA25)-1)</f>
        <v>21</v>
      </c>
      <c r="AG25" s="68"/>
      <c r="AI25" s="62">
        <f t="shared" si="0"/>
        <v>22</v>
      </c>
      <c r="AJ25" s="71">
        <f>(INDEX($AB$4:$AB$104,MATCH(AI25,$AF$4:$AF$104,0))+INDEX($AB$106:$AB$205,MATCH(AI25,$AF$106:$AF$205,0))+INDEX($AB$207:$AB$306,MATCH(AI25,$AF$207:$AF$306,0))+INDEX($AB$308:$AB$407,MATCH(AI25,$AF$308:$AF$407,0)))/SUM(Settings!$F$4:$F$7)</f>
        <v>190.32307692307691</v>
      </c>
    </row>
    <row r="26" spans="1:36" ht="15" thickBot="1" x14ac:dyDescent="0.4">
      <c r="A26" s="66"/>
      <c r="B26" s="2" t="s">
        <v>507</v>
      </c>
      <c r="C26" s="2" t="s">
        <v>34</v>
      </c>
      <c r="D26" s="67" t="s">
        <v>167</v>
      </c>
      <c r="E26" s="67">
        <v>24</v>
      </c>
      <c r="F26" s="67">
        <v>16</v>
      </c>
      <c r="G26" s="67">
        <v>2</v>
      </c>
      <c r="H26" s="67">
        <v>0</v>
      </c>
      <c r="I26" s="67">
        <v>0</v>
      </c>
      <c r="J26" s="67">
        <v>0</v>
      </c>
      <c r="K26" s="67">
        <v>0</v>
      </c>
      <c r="L26" s="67">
        <v>0</v>
      </c>
      <c r="M26" s="67">
        <v>148</v>
      </c>
      <c r="N26" s="67">
        <v>537</v>
      </c>
      <c r="O26" s="67">
        <v>3.63</v>
      </c>
      <c r="P26" s="67">
        <v>6</v>
      </c>
      <c r="Q26" s="67">
        <v>42</v>
      </c>
      <c r="R26" s="67">
        <v>22</v>
      </c>
      <c r="S26" s="67">
        <v>279</v>
      </c>
      <c r="T26" s="67">
        <v>12.68</v>
      </c>
      <c r="U26" s="67">
        <v>1</v>
      </c>
      <c r="V26" s="67">
        <v>0</v>
      </c>
      <c r="W26" s="67">
        <v>0</v>
      </c>
      <c r="X26" s="67">
        <v>7</v>
      </c>
      <c r="Y26" s="67">
        <v>1</v>
      </c>
      <c r="Z26" s="67"/>
      <c r="AA26" s="67">
        <f>IF(F26&lt;Settings!$H$3,"",ROUND((J26*Settings!$C$3+K26*Settings!$C$4+N26*Settings!$C$5+P26*Settings!$C$6+R26*Settings!$C$7+S26*Settings!$C$8+U26*Settings!$C$9+L26*Settings!$C$10+V26*Settings!$C$11*0.5)/F26*16,0))</f>
        <v>146</v>
      </c>
      <c r="AB26" s="70">
        <f>IF(F26&lt;Settings!$H$3,"",AA26*Settings!$F$7)</f>
        <v>146</v>
      </c>
      <c r="AC26" s="67"/>
      <c r="AD26" s="67"/>
      <c r="AE26" s="67"/>
      <c r="AF26" s="67">
        <f>IF(F26&lt;Settings!$H$3,"",RANK(AA26,$AA$4:$AA$104,0)+COUNTIF($AA$4:AA26,AA26)-1)</f>
        <v>39</v>
      </c>
      <c r="AG26" s="68"/>
      <c r="AI26" s="62">
        <f t="shared" si="0"/>
        <v>23</v>
      </c>
      <c r="AJ26" s="71">
        <f>(INDEX($AB$4:$AB$104,MATCH(AI26,$AF$4:$AF$104,0))+INDEX($AB$106:$AB$205,MATCH(AI26,$AF$106:$AF$205,0))+INDEX($AB$207:$AB$306,MATCH(AI26,$AF$207:$AF$306,0))+INDEX($AB$308:$AB$407,MATCH(AI26,$AF$308:$AF$407,0)))/SUM(Settings!$F$4:$F$7)</f>
        <v>187.84615384615384</v>
      </c>
    </row>
    <row r="27" spans="1:36" ht="15" thickBot="1" x14ac:dyDescent="0.4">
      <c r="A27" s="66"/>
      <c r="B27" s="2" t="s">
        <v>508</v>
      </c>
      <c r="C27" s="2" t="s">
        <v>18</v>
      </c>
      <c r="D27" s="67" t="s">
        <v>167</v>
      </c>
      <c r="E27" s="67">
        <v>29</v>
      </c>
      <c r="F27" s="67">
        <v>16</v>
      </c>
      <c r="G27" s="67">
        <v>4</v>
      </c>
      <c r="H27" s="67">
        <v>0</v>
      </c>
      <c r="I27" s="67">
        <v>0</v>
      </c>
      <c r="J27" s="67">
        <v>0</v>
      </c>
      <c r="K27" s="67">
        <v>0</v>
      </c>
      <c r="L27" s="67">
        <v>0</v>
      </c>
      <c r="M27" s="67">
        <v>148</v>
      </c>
      <c r="N27" s="67">
        <v>601</v>
      </c>
      <c r="O27" s="67">
        <v>4.0599999999999996</v>
      </c>
      <c r="P27" s="67">
        <v>2</v>
      </c>
      <c r="Q27" s="67">
        <v>53</v>
      </c>
      <c r="R27" s="67">
        <v>43</v>
      </c>
      <c r="S27" s="67">
        <v>392</v>
      </c>
      <c r="T27" s="67">
        <v>9.1199999999999992</v>
      </c>
      <c r="U27" s="67">
        <v>3</v>
      </c>
      <c r="V27" s="67">
        <v>5</v>
      </c>
      <c r="W27" s="67">
        <v>3</v>
      </c>
      <c r="X27" s="67">
        <v>5</v>
      </c>
      <c r="Y27" s="67"/>
      <c r="Z27" s="67"/>
      <c r="AA27" s="67">
        <f>IF(F27&lt;Settings!$H$3,"",ROUND((J27*Settings!$C$3+K27*Settings!$C$4+N27*Settings!$C$5+P27*Settings!$C$6+R27*Settings!$C$7+S27*Settings!$C$8+U27*Settings!$C$9+L27*Settings!$C$10+V27*Settings!$C$11*0.5)/F27*16,0))</f>
        <v>167</v>
      </c>
      <c r="AB27" s="70">
        <f>IF(F27&lt;Settings!$H$3,"",AA27*Settings!$F$7)</f>
        <v>167</v>
      </c>
      <c r="AC27" s="67"/>
      <c r="AD27" s="67"/>
      <c r="AE27" s="67"/>
      <c r="AF27" s="67">
        <f>IF(F27&lt;Settings!$H$3,"",RANK(AA27,$AA$4:$AA$104,0)+COUNTIF($AA$4:AA27,AA27)-1)</f>
        <v>28</v>
      </c>
      <c r="AG27" s="68"/>
      <c r="AI27" s="62">
        <f t="shared" si="0"/>
        <v>24</v>
      </c>
      <c r="AJ27" s="71">
        <f>(INDEX($AB$4:$AB$104,MATCH(AI27,$AF$4:$AF$104,0))+INDEX($AB$106:$AB$205,MATCH(AI27,$AF$106:$AF$205,0))+INDEX($AB$207:$AB$306,MATCH(AI27,$AF$207:$AF$306,0))+INDEX($AB$308:$AB$407,MATCH(AI27,$AF$308:$AF$407,0)))/SUM(Settings!$F$4:$F$7)</f>
        <v>184.75384615384615</v>
      </c>
    </row>
    <row r="28" spans="1:36" ht="15" thickBot="1" x14ac:dyDescent="0.4">
      <c r="A28" s="66"/>
      <c r="B28" s="2" t="s">
        <v>509</v>
      </c>
      <c r="C28" s="2" t="s">
        <v>18</v>
      </c>
      <c r="D28" s="67" t="s">
        <v>167</v>
      </c>
      <c r="E28" s="67">
        <v>25</v>
      </c>
      <c r="F28" s="67">
        <v>15</v>
      </c>
      <c r="G28" s="67">
        <v>12</v>
      </c>
      <c r="H28" s="67">
        <v>0</v>
      </c>
      <c r="I28" s="67">
        <v>0</v>
      </c>
      <c r="J28" s="67">
        <v>0</v>
      </c>
      <c r="K28" s="67">
        <v>0</v>
      </c>
      <c r="L28" s="67">
        <v>0</v>
      </c>
      <c r="M28" s="67">
        <v>187</v>
      </c>
      <c r="N28" s="67">
        <v>758</v>
      </c>
      <c r="O28" s="67">
        <v>4.05</v>
      </c>
      <c r="P28" s="67">
        <v>3</v>
      </c>
      <c r="Q28" s="67">
        <v>28</v>
      </c>
      <c r="R28" s="67">
        <v>20</v>
      </c>
      <c r="S28" s="67">
        <v>188</v>
      </c>
      <c r="T28" s="67">
        <v>9.4</v>
      </c>
      <c r="U28" s="67">
        <v>2</v>
      </c>
      <c r="V28" s="67">
        <v>4</v>
      </c>
      <c r="W28" s="67">
        <v>2</v>
      </c>
      <c r="X28" s="67">
        <v>5</v>
      </c>
      <c r="Y28" s="67"/>
      <c r="Z28" s="67"/>
      <c r="AA28" s="67">
        <f>IF(F28&lt;Settings!$H$3,"",ROUND((J28*Settings!$C$3+K28*Settings!$C$4+N28*Settings!$C$5+P28*Settings!$C$6+R28*Settings!$C$7+S28*Settings!$C$8+U28*Settings!$C$9+L28*Settings!$C$10+V28*Settings!$C$11*0.5)/F28*16,0))</f>
        <v>150</v>
      </c>
      <c r="AB28" s="70">
        <f>IF(F28&lt;Settings!$H$3,"",AA28*Settings!$F$7)</f>
        <v>150</v>
      </c>
      <c r="AC28" s="67"/>
      <c r="AD28" s="67"/>
      <c r="AE28" s="67"/>
      <c r="AF28" s="67">
        <f>IF(F28&lt;Settings!$H$3,"",RANK(AA28,$AA$4:$AA$104,0)+COUNTIF($AA$4:AA28,AA28)-1)</f>
        <v>37</v>
      </c>
      <c r="AG28" s="68"/>
      <c r="AI28" s="62">
        <f t="shared" si="0"/>
        <v>25</v>
      </c>
      <c r="AJ28" s="71">
        <f>(INDEX($AB$4:$AB$104,MATCH(AI28,$AF$4:$AF$104,0))+INDEX($AB$106:$AB$205,MATCH(AI28,$AF$106:$AF$205,0))+INDEX($AB$207:$AB$306,MATCH(AI28,$AF$207:$AF$306,0))+INDEX($AB$308:$AB$407,MATCH(AI28,$AF$308:$AF$407,0)))/SUM(Settings!$F$4:$F$7)</f>
        <v>182.09230769230768</v>
      </c>
    </row>
    <row r="29" spans="1:36" ht="15" thickBot="1" x14ac:dyDescent="0.4">
      <c r="A29" s="66"/>
      <c r="B29" s="2" t="s">
        <v>510</v>
      </c>
      <c r="C29" s="2" t="s">
        <v>32</v>
      </c>
      <c r="D29" s="67" t="s">
        <v>167</v>
      </c>
      <c r="E29" s="67">
        <v>22</v>
      </c>
      <c r="F29" s="67">
        <v>13</v>
      </c>
      <c r="G29" s="67">
        <v>7</v>
      </c>
      <c r="H29" s="67">
        <v>0</v>
      </c>
      <c r="I29" s="67">
        <v>0</v>
      </c>
      <c r="J29" s="67">
        <v>0</v>
      </c>
      <c r="K29" s="67">
        <v>0</v>
      </c>
      <c r="L29" s="67">
        <v>0</v>
      </c>
      <c r="M29" s="67">
        <v>147</v>
      </c>
      <c r="N29" s="67">
        <v>830</v>
      </c>
      <c r="O29" s="67">
        <v>5.65</v>
      </c>
      <c r="P29" s="67">
        <v>4</v>
      </c>
      <c r="Q29" s="67">
        <v>11</v>
      </c>
      <c r="R29" s="67">
        <v>9</v>
      </c>
      <c r="S29" s="67">
        <v>76</v>
      </c>
      <c r="T29" s="67">
        <v>8.44</v>
      </c>
      <c r="U29" s="67">
        <v>1</v>
      </c>
      <c r="V29" s="67">
        <v>1</v>
      </c>
      <c r="W29" s="67">
        <v>1</v>
      </c>
      <c r="X29" s="67">
        <v>5</v>
      </c>
      <c r="Y29" s="67"/>
      <c r="Z29" s="67"/>
      <c r="AA29" s="67">
        <f>IF(F29&lt;Settings!$H$3,"",ROUND((J29*Settings!$C$3+K29*Settings!$C$4+N29*Settings!$C$5+P29*Settings!$C$6+R29*Settings!$C$7+S29*Settings!$C$8+U29*Settings!$C$9+L29*Settings!$C$10+V29*Settings!$C$11*0.5)/F29*16,0))</f>
        <v>158</v>
      </c>
      <c r="AB29" s="70">
        <f>IF(F29&lt;Settings!$H$3,"",AA29*Settings!$F$7)</f>
        <v>158</v>
      </c>
      <c r="AC29" s="67"/>
      <c r="AD29" s="67"/>
      <c r="AE29" s="67"/>
      <c r="AF29" s="67">
        <f>IF(F29&lt;Settings!$H$3,"",RANK(AA29,$AA$4:$AA$104,0)+COUNTIF($AA$4:AA29,AA29)-1)</f>
        <v>33</v>
      </c>
      <c r="AG29" s="68"/>
      <c r="AI29" s="62">
        <f t="shared" si="0"/>
        <v>26</v>
      </c>
      <c r="AJ29" s="71">
        <f>(INDEX($AB$4:$AB$104,MATCH(AI29,$AF$4:$AF$104,0))+INDEX($AB$106:$AB$205,MATCH(AI29,$AF$106:$AF$205,0))+INDEX($AB$207:$AB$306,MATCH(AI29,$AF$207:$AF$306,0))+INDEX($AB$308:$AB$407,MATCH(AI29,$AF$308:$AF$407,0)))/SUM(Settings!$F$4:$F$7)</f>
        <v>178.8923076923077</v>
      </c>
    </row>
    <row r="30" spans="1:36" ht="15" thickBot="1" x14ac:dyDescent="0.4">
      <c r="A30" s="66"/>
      <c r="B30" s="2" t="s">
        <v>301</v>
      </c>
      <c r="C30" s="2" t="s">
        <v>30</v>
      </c>
      <c r="D30" s="67" t="s">
        <v>167</v>
      </c>
      <c r="E30" s="67">
        <v>22</v>
      </c>
      <c r="F30" s="67">
        <v>12</v>
      </c>
      <c r="G30" s="67">
        <v>12</v>
      </c>
      <c r="H30" s="67">
        <v>0</v>
      </c>
      <c r="I30" s="67">
        <v>0</v>
      </c>
      <c r="J30" s="67">
        <v>0</v>
      </c>
      <c r="K30" s="67">
        <v>0</v>
      </c>
      <c r="L30" s="67">
        <v>0</v>
      </c>
      <c r="M30" s="67">
        <v>182</v>
      </c>
      <c r="N30" s="67">
        <v>740</v>
      </c>
      <c r="O30" s="67">
        <v>4.07</v>
      </c>
      <c r="P30" s="67">
        <v>2</v>
      </c>
      <c r="Q30" s="67">
        <v>46</v>
      </c>
      <c r="R30" s="67">
        <v>36</v>
      </c>
      <c r="S30" s="67">
        <v>279</v>
      </c>
      <c r="T30" s="67">
        <v>7.75</v>
      </c>
      <c r="U30" s="67">
        <v>1</v>
      </c>
      <c r="V30" s="67">
        <v>0</v>
      </c>
      <c r="W30" s="67">
        <v>0</v>
      </c>
      <c r="X30" s="67">
        <v>3</v>
      </c>
      <c r="Y30" s="67"/>
      <c r="Z30" s="67"/>
      <c r="AA30" s="67">
        <f>IF(F30&lt;Settings!$H$3,"",ROUND((J30*Settings!$C$3+K30*Settings!$C$4+N30*Settings!$C$5+P30*Settings!$C$6+R30*Settings!$C$7+S30*Settings!$C$8+U30*Settings!$C$9+L30*Settings!$C$10+V30*Settings!$C$11*0.5)/F30*16,0))</f>
        <v>208</v>
      </c>
      <c r="AB30" s="70">
        <f>IF(F30&lt;Settings!$H$3,"",AA30*Settings!$F$7)</f>
        <v>208</v>
      </c>
      <c r="AC30" s="67"/>
      <c r="AD30" s="67"/>
      <c r="AE30" s="67"/>
      <c r="AF30" s="67">
        <f>IF(F30&lt;Settings!$H$3,"",RANK(AA30,$AA$4:$AA$104,0)+COUNTIF($AA$4:AA30,AA30)-1)</f>
        <v>13</v>
      </c>
      <c r="AG30" s="68"/>
      <c r="AI30" s="62">
        <f t="shared" si="0"/>
        <v>27</v>
      </c>
      <c r="AJ30" s="71">
        <f>(INDEX($AB$4:$AB$104,MATCH(AI30,$AF$4:$AF$104,0))+INDEX($AB$106:$AB$205,MATCH(AI30,$AF$106:$AF$205,0))+INDEX($AB$207:$AB$306,MATCH(AI30,$AF$207:$AF$306,0))+INDEX($AB$308:$AB$407,MATCH(AI30,$AF$308:$AF$407,0)))/SUM(Settings!$F$4:$F$7)</f>
        <v>176.55384615384617</v>
      </c>
    </row>
    <row r="31" spans="1:36" ht="15" thickBot="1" x14ac:dyDescent="0.4">
      <c r="A31" s="66"/>
      <c r="B31" s="2" t="s">
        <v>511</v>
      </c>
      <c r="C31" s="2" t="s">
        <v>4</v>
      </c>
      <c r="D31" s="67" t="s">
        <v>167</v>
      </c>
      <c r="E31" s="67">
        <v>22</v>
      </c>
      <c r="F31" s="67">
        <v>16</v>
      </c>
      <c r="G31" s="67">
        <v>9</v>
      </c>
      <c r="H31" s="67">
        <v>0</v>
      </c>
      <c r="I31" s="67">
        <v>0</v>
      </c>
      <c r="J31" s="67">
        <v>0</v>
      </c>
      <c r="K31" s="67">
        <v>0</v>
      </c>
      <c r="L31" s="67">
        <v>0</v>
      </c>
      <c r="M31" s="67">
        <v>185</v>
      </c>
      <c r="N31" s="67">
        <v>706</v>
      </c>
      <c r="O31" s="67">
        <v>3.82</v>
      </c>
      <c r="P31" s="67">
        <v>4</v>
      </c>
      <c r="Q31" s="67">
        <v>22</v>
      </c>
      <c r="R31" s="67">
        <v>19</v>
      </c>
      <c r="S31" s="67">
        <v>182</v>
      </c>
      <c r="T31" s="67">
        <v>9.58</v>
      </c>
      <c r="U31" s="67">
        <v>1</v>
      </c>
      <c r="V31" s="67">
        <v>0</v>
      </c>
      <c r="W31" s="67">
        <v>0</v>
      </c>
      <c r="X31" s="67">
        <v>5</v>
      </c>
      <c r="Y31" s="67"/>
      <c r="Z31" s="67"/>
      <c r="AA31" s="67">
        <f>IF(F31&lt;Settings!$H$3,"",ROUND((J31*Settings!$C$3+K31*Settings!$C$4+N31*Settings!$C$5+P31*Settings!$C$6+R31*Settings!$C$7+S31*Settings!$C$8+U31*Settings!$C$9+L31*Settings!$C$10+V31*Settings!$C$11*0.5)/F31*16,0))</f>
        <v>138</v>
      </c>
      <c r="AB31" s="70">
        <f>IF(F31&lt;Settings!$H$3,"",AA31*Settings!$F$7)</f>
        <v>138</v>
      </c>
      <c r="AC31" s="67"/>
      <c r="AD31" s="67"/>
      <c r="AE31" s="67"/>
      <c r="AF31" s="67">
        <f>IF(F31&lt;Settings!$H$3,"",RANK(AA31,$AA$4:$AA$104,0)+COUNTIF($AA$4:AA31,AA31)-1)</f>
        <v>44</v>
      </c>
      <c r="AG31" s="68"/>
      <c r="AI31" s="62">
        <f t="shared" si="0"/>
        <v>28</v>
      </c>
      <c r="AJ31" s="71">
        <f>(INDEX($AB$4:$AB$104,MATCH(AI31,$AF$4:$AF$104,0))+INDEX($AB$106:$AB$205,MATCH(AI31,$AF$106:$AF$205,0))+INDEX($AB$207:$AB$306,MATCH(AI31,$AF$207:$AF$306,0))+INDEX($AB$308:$AB$407,MATCH(AI31,$AF$308:$AF$407,0)))/SUM(Settings!$F$4:$F$7)</f>
        <v>175.67692307692309</v>
      </c>
    </row>
    <row r="32" spans="1:36" ht="15" thickBot="1" x14ac:dyDescent="0.4">
      <c r="A32" s="66"/>
      <c r="B32" s="2" t="s">
        <v>242</v>
      </c>
      <c r="C32" s="2" t="s">
        <v>1</v>
      </c>
      <c r="D32" s="67" t="s">
        <v>167</v>
      </c>
      <c r="E32" s="67">
        <v>29</v>
      </c>
      <c r="F32" s="67">
        <v>12</v>
      </c>
      <c r="G32" s="67">
        <v>6</v>
      </c>
      <c r="H32" s="67">
        <v>0</v>
      </c>
      <c r="I32" s="67">
        <v>0</v>
      </c>
      <c r="J32" s="67">
        <v>0</v>
      </c>
      <c r="K32" s="67">
        <v>0</v>
      </c>
      <c r="L32" s="67">
        <v>0</v>
      </c>
      <c r="M32" s="67">
        <v>165</v>
      </c>
      <c r="N32" s="67">
        <v>703</v>
      </c>
      <c r="O32" s="67">
        <v>4.26</v>
      </c>
      <c r="P32" s="67">
        <v>6</v>
      </c>
      <c r="Q32" s="67">
        <v>7</v>
      </c>
      <c r="R32" s="67">
        <v>6</v>
      </c>
      <c r="S32" s="67">
        <v>43</v>
      </c>
      <c r="T32" s="67">
        <v>7.17</v>
      </c>
      <c r="U32" s="67">
        <v>1</v>
      </c>
      <c r="V32" s="67">
        <v>1</v>
      </c>
      <c r="W32" s="67">
        <v>0</v>
      </c>
      <c r="X32" s="67">
        <v>7</v>
      </c>
      <c r="Y32" s="67"/>
      <c r="Z32" s="67"/>
      <c r="AA32" s="67">
        <f>IF(F32&lt;Settings!$H$3,"",ROUND((J32*Settings!$C$3+K32*Settings!$C$4+N32*Settings!$C$5+P32*Settings!$C$6+R32*Settings!$C$7+S32*Settings!$C$8+U32*Settings!$C$9+L32*Settings!$C$10+V32*Settings!$C$11*0.5)/F32*16,0))</f>
        <v>162</v>
      </c>
      <c r="AB32" s="70">
        <f>IF(F32&lt;Settings!$H$3,"",AA32*Settings!$F$7)</f>
        <v>162</v>
      </c>
      <c r="AC32" s="67"/>
      <c r="AD32" s="67"/>
      <c r="AE32" s="67"/>
      <c r="AF32" s="67">
        <f>IF(F32&lt;Settings!$H$3,"",RANK(AA32,$AA$4:$AA$104,0)+COUNTIF($AA$4:AA32,AA32)-1)</f>
        <v>30</v>
      </c>
      <c r="AG32" s="68"/>
      <c r="AI32" s="62">
        <f t="shared" si="0"/>
        <v>29</v>
      </c>
      <c r="AJ32" s="71">
        <f>(INDEX($AB$4:$AB$104,MATCH(AI32,$AF$4:$AF$104,0))+INDEX($AB$106:$AB$205,MATCH(AI32,$AF$106:$AF$205,0))+INDEX($AB$207:$AB$306,MATCH(AI32,$AF$207:$AF$306,0))+INDEX($AB$308:$AB$407,MATCH(AI32,$AF$308:$AF$407,0)))/SUM(Settings!$F$4:$F$7)</f>
        <v>172.41538461538462</v>
      </c>
    </row>
    <row r="33" spans="1:36" ht="15" thickBot="1" x14ac:dyDescent="0.4">
      <c r="A33" s="66"/>
      <c r="B33" s="2" t="s">
        <v>512</v>
      </c>
      <c r="C33" s="2" t="s">
        <v>41</v>
      </c>
      <c r="D33" s="67" t="s">
        <v>167</v>
      </c>
      <c r="E33" s="67">
        <v>24</v>
      </c>
      <c r="F33" s="67">
        <v>15</v>
      </c>
      <c r="G33" s="67">
        <v>6</v>
      </c>
      <c r="H33" s="67">
        <v>0</v>
      </c>
      <c r="I33" s="67">
        <v>0</v>
      </c>
      <c r="J33" s="67">
        <v>0</v>
      </c>
      <c r="K33" s="67">
        <v>0</v>
      </c>
      <c r="L33" s="67">
        <v>0</v>
      </c>
      <c r="M33" s="67">
        <v>152</v>
      </c>
      <c r="N33" s="67">
        <v>720</v>
      </c>
      <c r="O33" s="67">
        <v>4.74</v>
      </c>
      <c r="P33" s="67">
        <v>5</v>
      </c>
      <c r="Q33" s="67">
        <v>36</v>
      </c>
      <c r="R33" s="67">
        <v>25</v>
      </c>
      <c r="S33" s="67">
        <v>183</v>
      </c>
      <c r="T33" s="67">
        <v>7.32</v>
      </c>
      <c r="U33" s="67">
        <v>0</v>
      </c>
      <c r="V33" s="67">
        <v>2</v>
      </c>
      <c r="W33" s="67">
        <v>2</v>
      </c>
      <c r="X33" s="67">
        <v>5</v>
      </c>
      <c r="Y33" s="67"/>
      <c r="Z33" s="67"/>
      <c r="AA33" s="67">
        <f>IF(F33&lt;Settings!$H$3,"",ROUND((J33*Settings!$C$3+K33*Settings!$C$4+N33*Settings!$C$5+P33*Settings!$C$6+R33*Settings!$C$7+S33*Settings!$C$8+U33*Settings!$C$9+L33*Settings!$C$10+V33*Settings!$C$11*0.5)/F33*16,0))</f>
        <v>153</v>
      </c>
      <c r="AB33" s="70">
        <f>IF(F33&lt;Settings!$H$3,"",AA33*Settings!$F$7)</f>
        <v>153</v>
      </c>
      <c r="AC33" s="67"/>
      <c r="AD33" s="67"/>
      <c r="AE33" s="67"/>
      <c r="AF33" s="67">
        <f>IF(F33&lt;Settings!$H$3,"",RANK(AA33,$AA$4:$AA$104,0)+COUNTIF($AA$4:AA33,AA33)-1)</f>
        <v>36</v>
      </c>
      <c r="AG33" s="68"/>
      <c r="AI33" s="59">
        <f t="shared" si="0"/>
        <v>30</v>
      </c>
      <c r="AJ33" s="71">
        <f>(INDEX($AB$4:$AB$104,MATCH(AI33,$AF$4:$AF$104,0))+INDEX($AB$106:$AB$205,MATCH(AI33,$AF$106:$AF$205,0))+INDEX($AB$207:$AB$306,MATCH(AI33,$AF$207:$AF$306,0))+INDEX($AB$308:$AB$407,MATCH(AI33,$AF$308:$AF$407,0)))/SUM(Settings!$F$4:$F$7)</f>
        <v>169.1076923076923</v>
      </c>
    </row>
    <row r="34" spans="1:36" ht="15" thickBot="1" x14ac:dyDescent="0.4">
      <c r="A34" s="66"/>
      <c r="B34" s="2" t="s">
        <v>513</v>
      </c>
      <c r="C34" s="2" t="s">
        <v>14</v>
      </c>
      <c r="D34" s="67" t="s">
        <v>167</v>
      </c>
      <c r="E34" s="67">
        <v>24</v>
      </c>
      <c r="F34" s="67">
        <v>15</v>
      </c>
      <c r="G34" s="67">
        <v>9</v>
      </c>
      <c r="H34" s="67">
        <v>0</v>
      </c>
      <c r="I34" s="67">
        <v>0</v>
      </c>
      <c r="J34" s="67">
        <v>0</v>
      </c>
      <c r="K34" s="67">
        <v>0</v>
      </c>
      <c r="L34" s="67">
        <v>0</v>
      </c>
      <c r="M34" s="67">
        <v>160</v>
      </c>
      <c r="N34" s="67">
        <v>634</v>
      </c>
      <c r="O34" s="67">
        <v>3.96</v>
      </c>
      <c r="P34" s="67">
        <v>4</v>
      </c>
      <c r="Q34" s="67">
        <v>34</v>
      </c>
      <c r="R34" s="67">
        <v>20</v>
      </c>
      <c r="S34" s="67">
        <v>214</v>
      </c>
      <c r="T34" s="67">
        <v>10.7</v>
      </c>
      <c r="U34" s="67">
        <v>1</v>
      </c>
      <c r="V34" s="67">
        <v>1</v>
      </c>
      <c r="W34" s="67">
        <v>1</v>
      </c>
      <c r="X34" s="67">
        <v>5</v>
      </c>
      <c r="Y34" s="67"/>
      <c r="Z34" s="67"/>
      <c r="AA34" s="67">
        <f>IF(F34&lt;Settings!$H$3,"",ROUND((J34*Settings!$C$3+K34*Settings!$C$4+N34*Settings!$C$5+P34*Settings!$C$6+R34*Settings!$C$7+S34*Settings!$C$8+U34*Settings!$C$9+L34*Settings!$C$10+V34*Settings!$C$11*0.5)/F34*16,0))</f>
        <v>143</v>
      </c>
      <c r="AB34" s="70">
        <f>IF(F34&lt;Settings!$H$3,"",AA34*Settings!$F$7)</f>
        <v>143</v>
      </c>
      <c r="AC34" s="67"/>
      <c r="AD34" s="67"/>
      <c r="AE34" s="67"/>
      <c r="AF34" s="67">
        <f>IF(F34&lt;Settings!$H$3,"",RANK(AA34,$AA$4:$AA$104,0)+COUNTIF($AA$4:AA34,AA34)-1)</f>
        <v>41</v>
      </c>
      <c r="AG34" s="68"/>
      <c r="AI34" s="59">
        <f t="shared" si="0"/>
        <v>31</v>
      </c>
      <c r="AJ34" s="71">
        <f>(INDEX($AB$4:$AB$104,MATCH(AI34,$AF$4:$AF$104,0))+INDEX($AB$106:$AB$205,MATCH(AI34,$AF$106:$AF$205,0))+INDEX($AB$207:$AB$306,MATCH(AI34,$AF$207:$AF$306,0))+INDEX($AB$308:$AB$407,MATCH(AI34,$AF$308:$AF$407,0)))/SUM(Settings!$F$4:$F$7)</f>
        <v>167.15384615384616</v>
      </c>
    </row>
    <row r="35" spans="1:36" ht="15" thickBot="1" x14ac:dyDescent="0.4">
      <c r="A35" s="66"/>
      <c r="B35" s="2" t="s">
        <v>514</v>
      </c>
      <c r="C35" s="2" t="s">
        <v>38</v>
      </c>
      <c r="D35" s="67" t="s">
        <v>167</v>
      </c>
      <c r="E35" s="67">
        <v>22</v>
      </c>
      <c r="F35" s="67">
        <v>11</v>
      </c>
      <c r="G35" s="67">
        <v>3</v>
      </c>
      <c r="H35" s="67">
        <v>0</v>
      </c>
      <c r="I35" s="67">
        <v>0</v>
      </c>
      <c r="J35" s="67">
        <v>0</v>
      </c>
      <c r="K35" s="67">
        <v>0</v>
      </c>
      <c r="L35" s="67">
        <v>0</v>
      </c>
      <c r="M35" s="67">
        <v>93</v>
      </c>
      <c r="N35" s="67">
        <v>517</v>
      </c>
      <c r="O35" s="67">
        <v>5.56</v>
      </c>
      <c r="P35" s="67">
        <v>7</v>
      </c>
      <c r="Q35" s="67">
        <v>14</v>
      </c>
      <c r="R35" s="67">
        <v>11</v>
      </c>
      <c r="S35" s="67">
        <v>96</v>
      </c>
      <c r="T35" s="67">
        <v>8.73</v>
      </c>
      <c r="U35" s="67">
        <v>2</v>
      </c>
      <c r="V35" s="67">
        <v>2</v>
      </c>
      <c r="W35" s="67">
        <v>1</v>
      </c>
      <c r="X35" s="67">
        <v>9</v>
      </c>
      <c r="Y35" s="67"/>
      <c r="Z35" s="67"/>
      <c r="AA35" s="67">
        <f>IF(F35&lt;Settings!$H$3,"",ROUND((J35*Settings!$C$3+K35*Settings!$C$4+N35*Settings!$C$5+P35*Settings!$C$6+R35*Settings!$C$7+S35*Settings!$C$8+U35*Settings!$C$9+L35*Settings!$C$10+V35*Settings!$C$11*0.5)/F35*16,0))</f>
        <v>181</v>
      </c>
      <c r="AB35" s="70">
        <f>IF(F35&lt;Settings!$H$3,"",AA35*Settings!$F$7)</f>
        <v>181</v>
      </c>
      <c r="AC35" s="67"/>
      <c r="AD35" s="67"/>
      <c r="AE35" s="67"/>
      <c r="AF35" s="67">
        <f>IF(F35&lt;Settings!$H$3,"",RANK(AA35,$AA$4:$AA$104,0)+COUNTIF($AA$4:AA35,AA35)-1)</f>
        <v>22</v>
      </c>
      <c r="AG35" s="68"/>
      <c r="AI35" s="59">
        <f t="shared" si="0"/>
        <v>32</v>
      </c>
      <c r="AJ35" s="71">
        <f>(INDEX($AB$4:$AB$104,MATCH(AI35,$AF$4:$AF$104,0))+INDEX($AB$106:$AB$205,MATCH(AI35,$AF$106:$AF$205,0))+INDEX($AB$207:$AB$306,MATCH(AI35,$AF$207:$AF$306,0))+INDEX($AB$308:$AB$407,MATCH(AI35,$AF$308:$AF$407,0)))/SUM(Settings!$F$4:$F$7)</f>
        <v>164.4</v>
      </c>
    </row>
    <row r="36" spans="1:36" ht="15" thickBot="1" x14ac:dyDescent="0.4">
      <c r="A36" s="66"/>
      <c r="B36" s="2" t="s">
        <v>515</v>
      </c>
      <c r="C36" s="2" t="s">
        <v>20</v>
      </c>
      <c r="D36" s="67" t="s">
        <v>167</v>
      </c>
      <c r="E36" s="67">
        <v>28</v>
      </c>
      <c r="F36" s="67">
        <v>13</v>
      </c>
      <c r="G36" s="67">
        <v>6</v>
      </c>
      <c r="H36" s="67">
        <v>0</v>
      </c>
      <c r="I36" s="67">
        <v>0</v>
      </c>
      <c r="J36" s="67">
        <v>0</v>
      </c>
      <c r="K36" s="67">
        <v>0</v>
      </c>
      <c r="L36" s="67">
        <v>0</v>
      </c>
      <c r="M36" s="67">
        <v>106</v>
      </c>
      <c r="N36" s="67">
        <v>539</v>
      </c>
      <c r="O36" s="67">
        <v>5.08</v>
      </c>
      <c r="P36" s="67">
        <v>6</v>
      </c>
      <c r="Q36" s="67">
        <v>28</v>
      </c>
      <c r="R36" s="67">
        <v>20</v>
      </c>
      <c r="S36" s="67">
        <v>146</v>
      </c>
      <c r="T36" s="67">
        <v>7.3</v>
      </c>
      <c r="U36" s="67">
        <v>1</v>
      </c>
      <c r="V36" s="67">
        <v>3</v>
      </c>
      <c r="W36" s="67">
        <v>3</v>
      </c>
      <c r="X36" s="67">
        <v>7</v>
      </c>
      <c r="Y36" s="67"/>
      <c r="Z36" s="67"/>
      <c r="AA36" s="67">
        <f>IF(F36&lt;Settings!$H$3,"",ROUND((J36*Settings!$C$3+K36*Settings!$C$4+N36*Settings!$C$5+P36*Settings!$C$6+R36*Settings!$C$7+S36*Settings!$C$8+U36*Settings!$C$9+L36*Settings!$C$10+V36*Settings!$C$11*0.5)/F36*16,0))</f>
        <v>157</v>
      </c>
      <c r="AB36" s="70">
        <f>IF(F36&lt;Settings!$H$3,"",AA36*Settings!$F$7)</f>
        <v>157</v>
      </c>
      <c r="AC36" s="67"/>
      <c r="AD36" s="67"/>
      <c r="AE36" s="67"/>
      <c r="AF36" s="67">
        <f>IF(F36&lt;Settings!$H$3,"",RANK(AA36,$AA$4:$AA$104,0)+COUNTIF($AA$4:AA36,AA36)-1)</f>
        <v>35</v>
      </c>
      <c r="AG36" s="68"/>
      <c r="AI36" s="59">
        <f t="shared" si="0"/>
        <v>33</v>
      </c>
      <c r="AJ36" s="71">
        <f>(INDEX($AB$4:$AB$104,MATCH(AI36,$AF$4:$AF$104,0))+INDEX($AB$106:$AB$205,MATCH(AI36,$AF$106:$AF$205,0))+INDEX($AB$207:$AB$306,MATCH(AI36,$AF$207:$AF$306,0))+INDEX($AB$308:$AB$407,MATCH(AI36,$AF$308:$AF$407,0)))/SUM(Settings!$F$4:$F$7)</f>
        <v>161.36923076923077</v>
      </c>
    </row>
    <row r="37" spans="1:36" ht="15" thickBot="1" x14ac:dyDescent="0.4">
      <c r="A37" s="66"/>
      <c r="B37" s="2" t="s">
        <v>307</v>
      </c>
      <c r="C37" s="2" t="s">
        <v>4</v>
      </c>
      <c r="D37" s="67" t="s">
        <v>167</v>
      </c>
      <c r="E37" s="67">
        <v>22</v>
      </c>
      <c r="F37" s="67">
        <v>16</v>
      </c>
      <c r="G37" s="67">
        <v>7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104</v>
      </c>
      <c r="N37" s="67">
        <v>379</v>
      </c>
      <c r="O37" s="67">
        <v>3.64</v>
      </c>
      <c r="P37" s="67">
        <v>0</v>
      </c>
      <c r="Q37" s="67">
        <v>74</v>
      </c>
      <c r="R37" s="67">
        <v>61</v>
      </c>
      <c r="S37" s="67">
        <v>534</v>
      </c>
      <c r="T37" s="67">
        <v>8.75</v>
      </c>
      <c r="U37" s="67">
        <v>2</v>
      </c>
      <c r="V37" s="67">
        <v>1</v>
      </c>
      <c r="W37" s="67">
        <v>0</v>
      </c>
      <c r="X37" s="67">
        <v>2</v>
      </c>
      <c r="Y37" s="67"/>
      <c r="Z37" s="67"/>
      <c r="AA37" s="67">
        <f>IF(F37&lt;Settings!$H$3,"",ROUND((J37*Settings!$C$3+K37*Settings!$C$4+N37*Settings!$C$5+P37*Settings!$C$6+R37*Settings!$C$7+S37*Settings!$C$8+U37*Settings!$C$9+L37*Settings!$C$10+V37*Settings!$C$11*0.5)/F37*16,0))</f>
        <v>163</v>
      </c>
      <c r="AB37" s="70">
        <f>IF(F37&lt;Settings!$H$3,"",AA37*Settings!$F$7)</f>
        <v>163</v>
      </c>
      <c r="AC37" s="67"/>
      <c r="AD37" s="67"/>
      <c r="AE37" s="67"/>
      <c r="AF37" s="67">
        <f>IF(F37&lt;Settings!$H$3,"",RANK(AA37,$AA$4:$AA$104,0)+COUNTIF($AA$4:AA37,AA37)-1)</f>
        <v>29</v>
      </c>
      <c r="AG37" s="68"/>
      <c r="AI37" s="59">
        <f t="shared" si="0"/>
        <v>34</v>
      </c>
      <c r="AJ37" s="71">
        <f>(INDEX($AB$4:$AB$104,MATCH(AI37,$AF$4:$AF$104,0))+INDEX($AB$106:$AB$205,MATCH(AI37,$AF$106:$AF$205,0))+INDEX($AB$207:$AB$306,MATCH(AI37,$AF$207:$AF$306,0))+INDEX($AB$308:$AB$407,MATCH(AI37,$AF$308:$AF$407,0)))/SUM(Settings!$F$4:$F$7)</f>
        <v>160.30769230769232</v>
      </c>
    </row>
    <row r="38" spans="1:36" ht="15" thickBot="1" x14ac:dyDescent="0.4">
      <c r="A38" s="66"/>
      <c r="B38" s="2" t="s">
        <v>313</v>
      </c>
      <c r="C38" s="2" t="s">
        <v>45</v>
      </c>
      <c r="D38" s="67" t="s">
        <v>167</v>
      </c>
      <c r="E38" s="67">
        <v>24</v>
      </c>
      <c r="F38" s="67">
        <v>16</v>
      </c>
      <c r="G38" s="67">
        <v>6</v>
      </c>
      <c r="H38" s="67">
        <v>0</v>
      </c>
      <c r="I38" s="67">
        <v>0</v>
      </c>
      <c r="J38" s="67">
        <v>0</v>
      </c>
      <c r="K38" s="67">
        <v>0</v>
      </c>
      <c r="L38" s="67">
        <v>0</v>
      </c>
      <c r="M38" s="67">
        <v>137</v>
      </c>
      <c r="N38" s="67">
        <v>514</v>
      </c>
      <c r="O38" s="67">
        <v>3.75</v>
      </c>
      <c r="P38" s="67">
        <v>1</v>
      </c>
      <c r="Q38" s="67">
        <v>62</v>
      </c>
      <c r="R38" s="67">
        <v>45</v>
      </c>
      <c r="S38" s="67">
        <v>353</v>
      </c>
      <c r="T38" s="67">
        <v>7.84</v>
      </c>
      <c r="U38" s="67">
        <v>2</v>
      </c>
      <c r="V38" s="67">
        <v>2</v>
      </c>
      <c r="W38" s="67">
        <v>2</v>
      </c>
      <c r="X38" s="67">
        <v>3</v>
      </c>
      <c r="Y38" s="67"/>
      <c r="Z38" s="67"/>
      <c r="AA38" s="67">
        <f>IF(F38&lt;Settings!$H$3,"",ROUND((J38*Settings!$C$3+K38*Settings!$C$4+N38*Settings!$C$5+P38*Settings!$C$6+R38*Settings!$C$7+S38*Settings!$C$8+U38*Settings!$C$9+L38*Settings!$C$10+V38*Settings!$C$11*0.5)/F38*16,0))</f>
        <v>148</v>
      </c>
      <c r="AB38" s="70">
        <f>IF(F38&lt;Settings!$H$3,"",AA38*Settings!$F$7)</f>
        <v>148</v>
      </c>
      <c r="AC38" s="67"/>
      <c r="AD38" s="67"/>
      <c r="AE38" s="67"/>
      <c r="AF38" s="67">
        <f>IF(F38&lt;Settings!$H$3,"",RANK(AA38,$AA$4:$AA$104,0)+COUNTIF($AA$4:AA38,AA38)-1)</f>
        <v>38</v>
      </c>
      <c r="AG38" s="68"/>
      <c r="AI38" s="59">
        <f t="shared" si="0"/>
        <v>35</v>
      </c>
      <c r="AJ38" s="71">
        <f>(INDEX($AB$4:$AB$104,MATCH(AI38,$AF$4:$AF$104,0))+INDEX($AB$106:$AB$205,MATCH(AI38,$AF$106:$AF$205,0))+INDEX($AB$207:$AB$306,MATCH(AI38,$AF$207:$AF$306,0))+INDEX($AB$308:$AB$407,MATCH(AI38,$AF$308:$AF$407,0)))/SUM(Settings!$F$4:$F$7)</f>
        <v>153.90769230769232</v>
      </c>
    </row>
    <row r="39" spans="1:36" ht="15" thickBot="1" x14ac:dyDescent="0.4">
      <c r="A39" s="66"/>
      <c r="B39" s="2" t="s">
        <v>516</v>
      </c>
      <c r="C39" s="2" t="s">
        <v>56</v>
      </c>
      <c r="D39" s="67" t="s">
        <v>167</v>
      </c>
      <c r="E39" s="67">
        <v>30</v>
      </c>
      <c r="F39" s="67">
        <v>11</v>
      </c>
      <c r="G39" s="67">
        <v>9</v>
      </c>
      <c r="H39" s="67">
        <v>0</v>
      </c>
      <c r="I39" s="67">
        <v>0</v>
      </c>
      <c r="J39" s="67">
        <v>0</v>
      </c>
      <c r="K39" s="67">
        <v>0</v>
      </c>
      <c r="L39" s="67">
        <v>0</v>
      </c>
      <c r="M39" s="67">
        <v>196</v>
      </c>
      <c r="N39" s="67">
        <v>814</v>
      </c>
      <c r="O39" s="67">
        <v>4.1500000000000004</v>
      </c>
      <c r="P39" s="67">
        <v>3</v>
      </c>
      <c r="Q39" s="67">
        <v>13</v>
      </c>
      <c r="R39" s="67">
        <v>6</v>
      </c>
      <c r="S39" s="67">
        <v>58</v>
      </c>
      <c r="T39" s="67">
        <v>9.67</v>
      </c>
      <c r="U39" s="67">
        <v>0</v>
      </c>
      <c r="V39" s="67">
        <v>2</v>
      </c>
      <c r="W39" s="67">
        <v>2</v>
      </c>
      <c r="X39" s="67">
        <v>3</v>
      </c>
      <c r="Y39" s="67"/>
      <c r="Z39" s="67"/>
      <c r="AA39" s="67">
        <f>IF(F39&lt;Settings!$H$3,"",ROUND((J39*Settings!$C$3+K39*Settings!$C$4+N39*Settings!$C$5+P39*Settings!$C$6+R39*Settings!$C$7+S39*Settings!$C$8+U39*Settings!$C$9+L39*Settings!$C$10+V39*Settings!$C$11*0.5)/F39*16,0))</f>
        <v>159</v>
      </c>
      <c r="AB39" s="70">
        <f>IF(F39&lt;Settings!$H$3,"",AA39*Settings!$F$7)</f>
        <v>159</v>
      </c>
      <c r="AC39" s="67"/>
      <c r="AD39" s="67"/>
      <c r="AE39" s="67"/>
      <c r="AF39" s="67">
        <f>IF(F39&lt;Settings!$H$3,"",RANK(AA39,$AA$4:$AA$104,0)+COUNTIF($AA$4:AA39,AA39)-1)</f>
        <v>32</v>
      </c>
      <c r="AG39" s="68"/>
      <c r="AI39" s="59">
        <f t="shared" si="0"/>
        <v>36</v>
      </c>
      <c r="AJ39" s="71">
        <f>(INDEX($AB$4:$AB$104,MATCH(AI39,$AF$4:$AF$104,0))+INDEX($AB$106:$AB$205,MATCH(AI39,$AF$106:$AF$205,0))+INDEX($AB$207:$AB$306,MATCH(AI39,$AF$207:$AF$306,0))+INDEX($AB$308:$AB$407,MATCH(AI39,$AF$308:$AF$407,0)))/SUM(Settings!$F$4:$F$7)</f>
        <v>152.12307692307692</v>
      </c>
    </row>
    <row r="40" spans="1:36" ht="15" thickBot="1" x14ac:dyDescent="0.4">
      <c r="A40" s="66"/>
      <c r="B40" s="2" t="s">
        <v>517</v>
      </c>
      <c r="C40" s="2" t="s">
        <v>111</v>
      </c>
      <c r="D40" s="67" t="s">
        <v>167</v>
      </c>
      <c r="E40" s="67">
        <v>26</v>
      </c>
      <c r="F40" s="67">
        <v>16</v>
      </c>
      <c r="G40" s="67">
        <v>0</v>
      </c>
      <c r="H40" s="67">
        <v>0</v>
      </c>
      <c r="I40" s="67">
        <v>0</v>
      </c>
      <c r="J40" s="67">
        <v>0</v>
      </c>
      <c r="K40" s="67">
        <v>0</v>
      </c>
      <c r="L40" s="67">
        <v>0</v>
      </c>
      <c r="M40" s="67">
        <v>61</v>
      </c>
      <c r="N40" s="67">
        <v>260</v>
      </c>
      <c r="O40" s="67">
        <v>4.26</v>
      </c>
      <c r="P40" s="67">
        <v>0</v>
      </c>
      <c r="Q40" s="67">
        <v>81</v>
      </c>
      <c r="R40" s="67">
        <v>59</v>
      </c>
      <c r="S40" s="67">
        <v>495</v>
      </c>
      <c r="T40" s="67">
        <v>8.39</v>
      </c>
      <c r="U40" s="67">
        <v>4</v>
      </c>
      <c r="V40" s="67">
        <v>1</v>
      </c>
      <c r="W40" s="67">
        <v>0</v>
      </c>
      <c r="X40" s="67">
        <v>4</v>
      </c>
      <c r="Y40" s="67"/>
      <c r="Z40" s="67"/>
      <c r="AA40" s="67">
        <f>IF(F40&lt;Settings!$H$3,"",ROUND((J40*Settings!$C$3+K40*Settings!$C$4+N40*Settings!$C$5+P40*Settings!$C$6+R40*Settings!$C$7+S40*Settings!$C$8+U40*Settings!$C$9+L40*Settings!$C$10+V40*Settings!$C$11*0.5)/F40*16,0))</f>
        <v>158</v>
      </c>
      <c r="AB40" s="70">
        <f>IF(F40&lt;Settings!$H$3,"",AA40*Settings!$F$7)</f>
        <v>158</v>
      </c>
      <c r="AC40" s="67"/>
      <c r="AD40" s="67"/>
      <c r="AE40" s="67"/>
      <c r="AF40" s="67">
        <f>IF(F40&lt;Settings!$H$3,"",RANK(AA40,$AA$4:$AA$104,0)+COUNTIF($AA$4:AA40,AA40)-1)</f>
        <v>34</v>
      </c>
      <c r="AG40" s="68"/>
      <c r="AI40" s="59">
        <f t="shared" si="0"/>
        <v>37</v>
      </c>
      <c r="AJ40" s="71">
        <f>(INDEX($AB$4:$AB$104,MATCH(AI40,$AF$4:$AF$104,0))+INDEX($AB$106:$AB$205,MATCH(AI40,$AF$106:$AF$205,0))+INDEX($AB$207:$AB$306,MATCH(AI40,$AF$207:$AF$306,0))+INDEX($AB$308:$AB$407,MATCH(AI40,$AF$308:$AF$407,0)))/SUM(Settings!$F$4:$F$7)</f>
        <v>150.46153846153845</v>
      </c>
    </row>
    <row r="41" spans="1:36" ht="15" thickBot="1" x14ac:dyDescent="0.4">
      <c r="A41" s="66"/>
      <c r="B41" s="2" t="s">
        <v>518</v>
      </c>
      <c r="C41" s="2" t="s">
        <v>26</v>
      </c>
      <c r="D41" s="67" t="s">
        <v>167</v>
      </c>
      <c r="E41" s="67">
        <v>24</v>
      </c>
      <c r="F41" s="67">
        <v>16</v>
      </c>
      <c r="G41" s="67">
        <v>1</v>
      </c>
      <c r="H41" s="67">
        <v>0</v>
      </c>
      <c r="I41" s="67">
        <v>0</v>
      </c>
      <c r="J41" s="67">
        <v>0</v>
      </c>
      <c r="K41" s="67">
        <v>0</v>
      </c>
      <c r="L41" s="67">
        <v>0</v>
      </c>
      <c r="M41" s="67">
        <v>43</v>
      </c>
      <c r="N41" s="67">
        <v>133</v>
      </c>
      <c r="O41" s="67">
        <v>3.09</v>
      </c>
      <c r="P41" s="67">
        <v>0</v>
      </c>
      <c r="Q41" s="67">
        <v>99</v>
      </c>
      <c r="R41" s="67">
        <v>80</v>
      </c>
      <c r="S41" s="67">
        <v>697</v>
      </c>
      <c r="T41" s="67">
        <v>8.7100000000000009</v>
      </c>
      <c r="U41" s="67">
        <v>3</v>
      </c>
      <c r="V41" s="67">
        <v>1</v>
      </c>
      <c r="W41" s="67">
        <v>1</v>
      </c>
      <c r="X41" s="67">
        <v>3</v>
      </c>
      <c r="Y41" s="67"/>
      <c r="Z41" s="67"/>
      <c r="AA41" s="67">
        <f>IF(F41&lt;Settings!$H$3,"",ROUND((J41*Settings!$C$3+K41*Settings!$C$4+N41*Settings!$C$5+P41*Settings!$C$6+R41*Settings!$C$7+S41*Settings!$C$8+U41*Settings!$C$9+L41*Settings!$C$10+V41*Settings!$C$11*0.5)/F41*16,0))</f>
        <v>180</v>
      </c>
      <c r="AB41" s="70">
        <f>IF(F41&lt;Settings!$H$3,"",AA41*Settings!$F$7)</f>
        <v>180</v>
      </c>
      <c r="AC41" s="67"/>
      <c r="AD41" s="67"/>
      <c r="AE41" s="67"/>
      <c r="AF41" s="67">
        <f>IF(F41&lt;Settings!$H$3,"",RANK(AA41,$AA$4:$AA$104,0)+COUNTIF($AA$4:AA41,AA41)-1)</f>
        <v>24</v>
      </c>
      <c r="AG41" s="68"/>
      <c r="AI41" s="59">
        <f t="shared" si="0"/>
        <v>38</v>
      </c>
      <c r="AJ41" s="71">
        <f>(INDEX($AB$4:$AB$104,MATCH(AI41,$AF$4:$AF$104,0))+INDEX($AB$106:$AB$205,MATCH(AI41,$AF$106:$AF$205,0))+INDEX($AB$207:$AB$306,MATCH(AI41,$AF$207:$AF$306,0))+INDEX($AB$308:$AB$407,MATCH(AI41,$AF$308:$AF$407,0)))/SUM(Settings!$F$4:$F$7)</f>
        <v>147.30769230769232</v>
      </c>
    </row>
    <row r="42" spans="1:36" ht="15" thickBot="1" x14ac:dyDescent="0.4">
      <c r="A42" s="66"/>
      <c r="B42" s="2" t="s">
        <v>519</v>
      </c>
      <c r="C42" s="2" t="s">
        <v>97</v>
      </c>
      <c r="D42" s="67" t="s">
        <v>167</v>
      </c>
      <c r="E42" s="67">
        <v>24</v>
      </c>
      <c r="F42" s="67">
        <v>15</v>
      </c>
      <c r="G42" s="67">
        <v>9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183</v>
      </c>
      <c r="N42" s="67">
        <v>698</v>
      </c>
      <c r="O42" s="67">
        <v>3.81</v>
      </c>
      <c r="P42" s="67">
        <v>2</v>
      </c>
      <c r="Q42" s="67">
        <v>16</v>
      </c>
      <c r="R42" s="67">
        <v>15</v>
      </c>
      <c r="S42" s="67">
        <v>109</v>
      </c>
      <c r="T42" s="67">
        <v>7.27</v>
      </c>
      <c r="U42" s="67">
        <v>1</v>
      </c>
      <c r="V42" s="67">
        <v>2</v>
      </c>
      <c r="W42" s="67">
        <v>1</v>
      </c>
      <c r="X42" s="67">
        <v>3</v>
      </c>
      <c r="Y42" s="67"/>
      <c r="Z42" s="67"/>
      <c r="AA42" s="67">
        <f>IF(F42&lt;Settings!$H$3,"",ROUND((J42*Settings!$C$3+K42*Settings!$C$4+N42*Settings!$C$5+P42*Settings!$C$6+R42*Settings!$C$7+S42*Settings!$C$8+U42*Settings!$C$9+L42*Settings!$C$10+V42*Settings!$C$11*0.5)/F42*16,0))</f>
        <v>119</v>
      </c>
      <c r="AB42" s="70">
        <f>IF(F42&lt;Settings!$H$3,"",AA42*Settings!$F$7)</f>
        <v>119</v>
      </c>
      <c r="AC42" s="67"/>
      <c r="AD42" s="67"/>
      <c r="AE42" s="67"/>
      <c r="AF42" s="67">
        <f>IF(F42&lt;Settings!$H$3,"",RANK(AA42,$AA$4:$AA$104,0)+COUNTIF($AA$4:AA42,AA42)-1)</f>
        <v>50</v>
      </c>
      <c r="AG42" s="68"/>
      <c r="AI42" s="59">
        <f t="shared" si="0"/>
        <v>39</v>
      </c>
      <c r="AJ42" s="71">
        <f>(INDEX($AB$4:$AB$104,MATCH(AI42,$AF$4:$AF$104,0))+INDEX($AB$106:$AB$205,MATCH(AI42,$AF$106:$AF$205,0))+INDEX($AB$207:$AB$306,MATCH(AI42,$AF$207:$AF$306,0))+INDEX($AB$308:$AB$407,MATCH(AI42,$AF$308:$AF$407,0)))/SUM(Settings!$F$4:$F$7)</f>
        <v>144.52307692307693</v>
      </c>
    </row>
    <row r="43" spans="1:36" ht="15" thickBot="1" x14ac:dyDescent="0.4">
      <c r="A43" s="66"/>
      <c r="B43" s="2" t="s">
        <v>520</v>
      </c>
      <c r="C43" s="2" t="s">
        <v>6</v>
      </c>
      <c r="D43" s="67" t="s">
        <v>167</v>
      </c>
      <c r="E43" s="67">
        <v>22</v>
      </c>
      <c r="F43" s="67">
        <v>13</v>
      </c>
      <c r="G43" s="67">
        <v>0</v>
      </c>
      <c r="H43" s="67">
        <v>0</v>
      </c>
      <c r="I43" s="67">
        <v>0</v>
      </c>
      <c r="J43" s="67">
        <v>0</v>
      </c>
      <c r="K43" s="67">
        <v>0</v>
      </c>
      <c r="L43" s="67">
        <v>0</v>
      </c>
      <c r="M43" s="67">
        <v>144</v>
      </c>
      <c r="N43" s="67">
        <v>490</v>
      </c>
      <c r="O43" s="67">
        <v>3.4</v>
      </c>
      <c r="P43" s="67">
        <v>3</v>
      </c>
      <c r="Q43" s="67">
        <v>25</v>
      </c>
      <c r="R43" s="67">
        <v>19</v>
      </c>
      <c r="S43" s="67">
        <v>304</v>
      </c>
      <c r="T43" s="67">
        <v>16</v>
      </c>
      <c r="U43" s="67">
        <v>1</v>
      </c>
      <c r="V43" s="67">
        <v>5</v>
      </c>
      <c r="W43" s="67">
        <v>4</v>
      </c>
      <c r="X43" s="67">
        <v>4</v>
      </c>
      <c r="Y43" s="67"/>
      <c r="Z43" s="67"/>
      <c r="AA43" s="67">
        <f>IF(F43&lt;Settings!$H$3,"",ROUND((J43*Settings!$C$3+K43*Settings!$C$4+N43*Settings!$C$5+P43*Settings!$C$6+R43*Settings!$C$7+S43*Settings!$C$8+U43*Settings!$C$9+L43*Settings!$C$10+V43*Settings!$C$11*0.5)/F43*16,0))</f>
        <v>144</v>
      </c>
      <c r="AB43" s="70">
        <f>IF(F43&lt;Settings!$H$3,"",AA43*Settings!$F$7)</f>
        <v>144</v>
      </c>
      <c r="AC43" s="67"/>
      <c r="AD43" s="67"/>
      <c r="AE43" s="67"/>
      <c r="AF43" s="67">
        <f>IF(F43&lt;Settings!$H$3,"",RANK(AA43,$AA$4:$AA$104,0)+COUNTIF($AA$4:AA43,AA43)-1)</f>
        <v>40</v>
      </c>
      <c r="AG43" s="68"/>
      <c r="AI43" s="59">
        <f t="shared" si="0"/>
        <v>40</v>
      </c>
      <c r="AJ43" s="71">
        <f>(INDEX($AB$4:$AB$104,MATCH(AI43,$AF$4:$AF$104,0))+INDEX($AB$106:$AB$205,MATCH(AI43,$AF$106:$AF$205,0))+INDEX($AB$207:$AB$306,MATCH(AI43,$AF$207:$AF$306,0))+INDEX($AB$308:$AB$407,MATCH(AI43,$AF$308:$AF$407,0)))/SUM(Settings!$F$4:$F$7)</f>
        <v>143.30769230769232</v>
      </c>
    </row>
    <row r="44" spans="1:36" ht="15" thickBot="1" x14ac:dyDescent="0.4">
      <c r="A44" s="66"/>
      <c r="B44" s="2" t="s">
        <v>521</v>
      </c>
      <c r="C44" s="2" t="s">
        <v>45</v>
      </c>
      <c r="D44" s="67" t="s">
        <v>167</v>
      </c>
      <c r="E44" s="67">
        <v>30</v>
      </c>
      <c r="F44" s="67">
        <v>10</v>
      </c>
      <c r="G44" s="67">
        <v>10</v>
      </c>
      <c r="H44" s="67">
        <v>0</v>
      </c>
      <c r="I44" s="67">
        <v>0</v>
      </c>
      <c r="J44" s="67">
        <v>0</v>
      </c>
      <c r="K44" s="67">
        <v>0</v>
      </c>
      <c r="L44" s="67">
        <v>0</v>
      </c>
      <c r="M44" s="67">
        <v>151</v>
      </c>
      <c r="N44" s="67">
        <v>641</v>
      </c>
      <c r="O44" s="67">
        <v>4.25</v>
      </c>
      <c r="P44" s="67">
        <v>2</v>
      </c>
      <c r="Q44" s="67">
        <v>41</v>
      </c>
      <c r="R44" s="67">
        <v>31</v>
      </c>
      <c r="S44" s="67">
        <v>153</v>
      </c>
      <c r="T44" s="67">
        <v>4.9400000000000004</v>
      </c>
      <c r="U44" s="67">
        <v>0</v>
      </c>
      <c r="V44" s="67">
        <v>0</v>
      </c>
      <c r="W44" s="67">
        <v>0</v>
      </c>
      <c r="X44" s="67">
        <v>2</v>
      </c>
      <c r="Y44" s="67"/>
      <c r="Z44" s="67"/>
      <c r="AA44" s="67">
        <f>IF(F44&lt;Settings!$H$3,"",ROUND((J44*Settings!$C$3+K44*Settings!$C$4+N44*Settings!$C$5+P44*Settings!$C$6+R44*Settings!$C$7+S44*Settings!$C$8+U44*Settings!$C$9+L44*Settings!$C$10+V44*Settings!$C$11*0.5)/F44*16,0))</f>
        <v>196</v>
      </c>
      <c r="AB44" s="70">
        <f>IF(F44&lt;Settings!$H$3,"",AA44*Settings!$F$7)</f>
        <v>196</v>
      </c>
      <c r="AC44" s="67"/>
      <c r="AD44" s="67"/>
      <c r="AE44" s="67"/>
      <c r="AF44" s="67">
        <f>IF(F44&lt;Settings!$H$3,"",RANK(AA44,$AA$4:$AA$104,0)+COUNTIF($AA$4:AA44,AA44)-1)</f>
        <v>18</v>
      </c>
      <c r="AG44" s="68"/>
      <c r="AI44" s="59">
        <f t="shared" si="0"/>
        <v>41</v>
      </c>
      <c r="AJ44" s="71">
        <f>(INDEX($AB$4:$AB$104,MATCH(AI44,$AF$4:$AF$104,0))+INDEX($AB$106:$AB$205,MATCH(AI44,$AF$106:$AF$205,0))+INDEX($AB$207:$AB$306,MATCH(AI44,$AF$207:$AF$306,0))+INDEX($AB$308:$AB$407,MATCH(AI44,$AF$308:$AF$407,0)))/SUM(Settings!$F$4:$F$7)</f>
        <v>142.26153846153846</v>
      </c>
    </row>
    <row r="45" spans="1:36" ht="15" thickBot="1" x14ac:dyDescent="0.4">
      <c r="A45" s="66"/>
      <c r="B45" s="2" t="s">
        <v>329</v>
      </c>
      <c r="C45" s="2" t="s">
        <v>26</v>
      </c>
      <c r="D45" s="67" t="s">
        <v>167</v>
      </c>
      <c r="E45" s="67">
        <v>22</v>
      </c>
      <c r="F45" s="67">
        <v>16</v>
      </c>
      <c r="G45" s="67">
        <v>9</v>
      </c>
      <c r="H45" s="67">
        <v>0</v>
      </c>
      <c r="I45" s="67">
        <v>0</v>
      </c>
      <c r="J45" s="67">
        <v>0</v>
      </c>
      <c r="K45" s="67">
        <v>0</v>
      </c>
      <c r="L45" s="67">
        <v>0</v>
      </c>
      <c r="M45" s="67">
        <v>143</v>
      </c>
      <c r="N45" s="67">
        <v>597</v>
      </c>
      <c r="O45" s="67">
        <v>4.17</v>
      </c>
      <c r="P45" s="67">
        <v>2</v>
      </c>
      <c r="Q45" s="67">
        <v>38</v>
      </c>
      <c r="R45" s="67">
        <v>25</v>
      </c>
      <c r="S45" s="67">
        <v>183</v>
      </c>
      <c r="T45" s="67">
        <v>7.32</v>
      </c>
      <c r="U45" s="67">
        <v>1</v>
      </c>
      <c r="V45" s="67">
        <v>5</v>
      </c>
      <c r="W45" s="67">
        <v>2</v>
      </c>
      <c r="X45" s="67">
        <v>3</v>
      </c>
      <c r="Y45" s="67"/>
      <c r="Z45" s="67"/>
      <c r="AA45" s="67">
        <f>IF(F45&lt;Settings!$H$3,"",ROUND((J45*Settings!$C$3+K45*Settings!$C$4+N45*Settings!$C$5+P45*Settings!$C$6+R45*Settings!$C$7+S45*Settings!$C$8+U45*Settings!$C$9+L45*Settings!$C$10+V45*Settings!$C$11*0.5)/F45*16,0))</f>
        <v>116</v>
      </c>
      <c r="AB45" s="70">
        <f>IF(F45&lt;Settings!$H$3,"",AA45*Settings!$F$7)</f>
        <v>116</v>
      </c>
      <c r="AC45" s="67"/>
      <c r="AD45" s="67"/>
      <c r="AE45" s="67"/>
      <c r="AF45" s="67">
        <f>IF(F45&lt;Settings!$H$3,"",RANK(AA45,$AA$4:$AA$104,0)+COUNTIF($AA$4:AA45,AA45)-1)</f>
        <v>51</v>
      </c>
      <c r="AG45" s="68"/>
      <c r="AI45" s="59">
        <f t="shared" si="0"/>
        <v>42</v>
      </c>
      <c r="AJ45" s="71">
        <f>(INDEX($AB$4:$AB$104,MATCH(AI45,$AF$4:$AF$104,0))+INDEX($AB$106:$AB$205,MATCH(AI45,$AF$106:$AF$205,0))+INDEX($AB$207:$AB$306,MATCH(AI45,$AF$207:$AF$306,0))+INDEX($AB$308:$AB$407,MATCH(AI45,$AF$308:$AF$407,0)))/SUM(Settings!$F$4:$F$7)</f>
        <v>134.63076923076923</v>
      </c>
    </row>
    <row r="46" spans="1:36" ht="15" thickBot="1" x14ac:dyDescent="0.4">
      <c r="A46" s="66"/>
      <c r="B46" s="2" t="s">
        <v>522</v>
      </c>
      <c r="C46" s="2" t="s">
        <v>10</v>
      </c>
      <c r="D46" s="67" t="s">
        <v>167</v>
      </c>
      <c r="E46" s="67">
        <v>23</v>
      </c>
      <c r="F46" s="67">
        <v>14</v>
      </c>
      <c r="G46" s="67">
        <v>10</v>
      </c>
      <c r="H46" s="67">
        <v>1</v>
      </c>
      <c r="I46" s="67">
        <v>1</v>
      </c>
      <c r="J46" s="67">
        <v>41</v>
      </c>
      <c r="K46" s="67">
        <v>1</v>
      </c>
      <c r="L46" s="67">
        <v>0</v>
      </c>
      <c r="M46" s="67">
        <v>143</v>
      </c>
      <c r="N46" s="67">
        <v>520</v>
      </c>
      <c r="O46" s="67">
        <v>3.64</v>
      </c>
      <c r="P46" s="67">
        <v>3</v>
      </c>
      <c r="Q46" s="67">
        <v>29</v>
      </c>
      <c r="R46" s="67">
        <v>21</v>
      </c>
      <c r="S46" s="67">
        <v>174</v>
      </c>
      <c r="T46" s="67">
        <v>8.2899999999999991</v>
      </c>
      <c r="U46" s="67">
        <v>0</v>
      </c>
      <c r="V46" s="67">
        <v>1</v>
      </c>
      <c r="W46" s="67">
        <v>1</v>
      </c>
      <c r="X46" s="67">
        <v>3</v>
      </c>
      <c r="Y46" s="67"/>
      <c r="Z46" s="67"/>
      <c r="AA46" s="67">
        <f>IF(F46&lt;Settings!$H$3,"",ROUND((J46*Settings!$C$3+K46*Settings!$C$4+N46*Settings!$C$5+P46*Settings!$C$6+R46*Settings!$C$7+S46*Settings!$C$8+U46*Settings!$C$9+L46*Settings!$C$10+V46*Settings!$C$11*0.5)/F46*16,0))</f>
        <v>129</v>
      </c>
      <c r="AB46" s="70">
        <f>IF(F46&lt;Settings!$H$3,"",AA46*Settings!$F$7)</f>
        <v>129</v>
      </c>
      <c r="AC46" s="67"/>
      <c r="AD46" s="67"/>
      <c r="AE46" s="67"/>
      <c r="AF46" s="67">
        <f>IF(F46&lt;Settings!$H$3,"",RANK(AA46,$AA$4:$AA$104,0)+COUNTIF($AA$4:AA46,AA46)-1)</f>
        <v>45</v>
      </c>
      <c r="AG46" s="68"/>
      <c r="AI46" s="59">
        <f t="shared" si="0"/>
        <v>43</v>
      </c>
      <c r="AJ46" s="71">
        <f>(INDEX($AB$4:$AB$104,MATCH(AI46,$AF$4:$AF$104,0))+INDEX($AB$106:$AB$205,MATCH(AI46,$AF$106:$AF$205,0))+INDEX($AB$207:$AB$306,MATCH(AI46,$AF$207:$AF$306,0))+INDEX($AB$308:$AB$407,MATCH(AI46,$AF$308:$AF$407,0)))/SUM(Settings!$F$4:$F$7)</f>
        <v>131.41538461538462</v>
      </c>
    </row>
    <row r="47" spans="1:36" ht="15" thickBot="1" x14ac:dyDescent="0.4">
      <c r="A47" s="66"/>
      <c r="B47" s="2" t="s">
        <v>245</v>
      </c>
      <c r="C47" s="2" t="s">
        <v>125</v>
      </c>
      <c r="D47" s="67" t="s">
        <v>167</v>
      </c>
      <c r="E47" s="67">
        <v>27</v>
      </c>
      <c r="F47" s="67">
        <v>11</v>
      </c>
      <c r="G47" s="67">
        <v>2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70</v>
      </c>
      <c r="N47" s="67">
        <v>313</v>
      </c>
      <c r="O47" s="67">
        <v>4.47</v>
      </c>
      <c r="P47" s="67">
        <v>1</v>
      </c>
      <c r="Q47" s="67">
        <v>63</v>
      </c>
      <c r="R47" s="67">
        <v>47</v>
      </c>
      <c r="S47" s="67">
        <v>388</v>
      </c>
      <c r="T47" s="67">
        <v>8.26</v>
      </c>
      <c r="U47" s="67">
        <v>2</v>
      </c>
      <c r="V47" s="67">
        <v>2</v>
      </c>
      <c r="W47" s="67">
        <v>0</v>
      </c>
      <c r="X47" s="67">
        <v>3</v>
      </c>
      <c r="Y47" s="67"/>
      <c r="Z47" s="67"/>
      <c r="AA47" s="67">
        <f>IF(F47&lt;Settings!$H$3,"",ROUND((J47*Settings!$C$3+K47*Settings!$C$4+N47*Settings!$C$5+P47*Settings!$C$6+R47*Settings!$C$7+S47*Settings!$C$8+U47*Settings!$C$9+L47*Settings!$C$10+V47*Settings!$C$11*0.5)/F47*16,0))</f>
        <v>194</v>
      </c>
      <c r="AB47" s="70">
        <f>IF(F47&lt;Settings!$H$3,"",AA47*Settings!$F$7)</f>
        <v>194</v>
      </c>
      <c r="AC47" s="67"/>
      <c r="AD47" s="67"/>
      <c r="AE47" s="67"/>
      <c r="AF47" s="67">
        <f>IF(F47&lt;Settings!$H$3,"",RANK(AA47,$AA$4:$AA$104,0)+COUNTIF($AA$4:AA47,AA47)-1)</f>
        <v>20</v>
      </c>
      <c r="AG47" s="68"/>
      <c r="AI47" s="59">
        <f t="shared" si="0"/>
        <v>44</v>
      </c>
      <c r="AJ47" s="71">
        <f>(INDEX($AB$4:$AB$104,MATCH(AI47,$AF$4:$AF$104,0))+INDEX($AB$106:$AB$205,MATCH(AI47,$AF$106:$AF$205,0))+INDEX($AB$207:$AB$306,MATCH(AI47,$AF$207:$AF$306,0))+INDEX($AB$308:$AB$407,MATCH(AI47,$AF$308:$AF$407,0)))/SUM(Settings!$F$4:$F$7)</f>
        <v>130.33846153846153</v>
      </c>
    </row>
    <row r="48" spans="1:36" ht="15" thickBot="1" x14ac:dyDescent="0.4">
      <c r="A48" s="66"/>
      <c r="B48" s="2" t="s">
        <v>523</v>
      </c>
      <c r="C48" s="2" t="s">
        <v>43</v>
      </c>
      <c r="D48" s="67" t="s">
        <v>167</v>
      </c>
      <c r="E48" s="67">
        <v>23</v>
      </c>
      <c r="F48" s="67">
        <v>6</v>
      </c>
      <c r="G48" s="67">
        <v>6</v>
      </c>
      <c r="H48" s="67">
        <v>0</v>
      </c>
      <c r="I48" s="67">
        <v>0</v>
      </c>
      <c r="J48" s="67">
        <v>0</v>
      </c>
      <c r="K48" s="67">
        <v>0</v>
      </c>
      <c r="L48" s="67">
        <v>0</v>
      </c>
      <c r="M48" s="67">
        <v>113</v>
      </c>
      <c r="N48" s="67">
        <v>556</v>
      </c>
      <c r="O48" s="67">
        <v>4.92</v>
      </c>
      <c r="P48" s="67">
        <v>3</v>
      </c>
      <c r="Q48" s="67">
        <v>26</v>
      </c>
      <c r="R48" s="67">
        <v>24</v>
      </c>
      <c r="S48" s="67">
        <v>136</v>
      </c>
      <c r="T48" s="67">
        <v>5.67</v>
      </c>
      <c r="U48" s="67">
        <v>0</v>
      </c>
      <c r="V48" s="67">
        <v>0</v>
      </c>
      <c r="W48" s="67">
        <v>0</v>
      </c>
      <c r="X48" s="67">
        <v>3</v>
      </c>
      <c r="Y48" s="67"/>
      <c r="Z48" s="67"/>
      <c r="AA48" s="67" t="str">
        <f>IF(F48&lt;Settings!$H$3,"",ROUND((J48*Settings!$C$3+K48*Settings!$C$4+N48*Settings!$C$5+P48*Settings!$C$6+R48*Settings!$C$7+S48*Settings!$C$8+U48*Settings!$C$9+L48*Settings!$C$10+V48*Settings!$C$11*0.5)/F48*16,0))</f>
        <v/>
      </c>
      <c r="AB48" s="70" t="str">
        <f>IF(F48&lt;Settings!$H$3,"",AA48*Settings!$F$7)</f>
        <v/>
      </c>
      <c r="AC48" s="67"/>
      <c r="AD48" s="67"/>
      <c r="AE48" s="67"/>
      <c r="AF48" s="67" t="str">
        <f>IF(F48&lt;Settings!$H$3,"",RANK(AA48,$AA$4:$AA$104,0)+COUNTIF($AA$4:AA48,AA48)-1)</f>
        <v/>
      </c>
      <c r="AG48" s="68"/>
      <c r="AI48" s="59">
        <f t="shared" si="0"/>
        <v>45</v>
      </c>
      <c r="AJ48" s="71">
        <f>(INDEX($AB$4:$AB$104,MATCH(AI48,$AF$4:$AF$104,0))+INDEX($AB$106:$AB$205,MATCH(AI48,$AF$106:$AF$205,0))+INDEX($AB$207:$AB$306,MATCH(AI48,$AF$207:$AF$306,0))+INDEX($AB$308:$AB$407,MATCH(AI48,$AF$308:$AF$407,0)))/SUM(Settings!$F$4:$F$7)</f>
        <v>129.04615384615386</v>
      </c>
    </row>
    <row r="49" spans="1:36" ht="15" thickBot="1" x14ac:dyDescent="0.4">
      <c r="A49" s="66"/>
      <c r="B49" s="2" t="s">
        <v>244</v>
      </c>
      <c r="C49" s="2" t="s">
        <v>6</v>
      </c>
      <c r="D49" s="67" t="s">
        <v>167</v>
      </c>
      <c r="E49" s="67">
        <v>27</v>
      </c>
      <c r="F49" s="67">
        <v>16</v>
      </c>
      <c r="G49" s="67">
        <v>16</v>
      </c>
      <c r="H49" s="67">
        <v>0</v>
      </c>
      <c r="I49" s="67">
        <v>0</v>
      </c>
      <c r="J49" s="67">
        <v>0</v>
      </c>
      <c r="K49" s="67">
        <v>0</v>
      </c>
      <c r="L49" s="67">
        <v>0</v>
      </c>
      <c r="M49" s="67">
        <v>202</v>
      </c>
      <c r="N49" s="67">
        <v>751</v>
      </c>
      <c r="O49" s="67">
        <v>3.72</v>
      </c>
      <c r="P49" s="67">
        <v>1</v>
      </c>
      <c r="Q49" s="67">
        <v>13</v>
      </c>
      <c r="R49" s="67">
        <v>10</v>
      </c>
      <c r="S49" s="67">
        <v>55</v>
      </c>
      <c r="T49" s="67">
        <v>5.5</v>
      </c>
      <c r="U49" s="67">
        <v>0</v>
      </c>
      <c r="V49" s="67">
        <v>0</v>
      </c>
      <c r="W49" s="67">
        <v>0</v>
      </c>
      <c r="X49" s="67">
        <v>1</v>
      </c>
      <c r="Y49" s="67"/>
      <c r="Z49" s="67"/>
      <c r="AA49" s="67">
        <f>IF(F49&lt;Settings!$H$3,"",ROUND((J49*Settings!$C$3+K49*Settings!$C$4+N49*Settings!$C$5+P49*Settings!$C$6+R49*Settings!$C$7+S49*Settings!$C$8+U49*Settings!$C$9+L49*Settings!$C$10+V49*Settings!$C$11*0.5)/F49*16,0))</f>
        <v>97</v>
      </c>
      <c r="AB49" s="70">
        <f>IF(F49&lt;Settings!$H$3,"",AA49*Settings!$F$7)</f>
        <v>97</v>
      </c>
      <c r="AC49" s="67"/>
      <c r="AD49" s="67"/>
      <c r="AE49" s="67"/>
      <c r="AF49" s="67">
        <f>IF(F49&lt;Settings!$H$3,"",RANK(AA49,$AA$4:$AA$104,0)+COUNTIF($AA$4:AA49,AA49)-1)</f>
        <v>56</v>
      </c>
      <c r="AG49" s="68"/>
      <c r="AI49" s="59">
        <f t="shared" si="0"/>
        <v>46</v>
      </c>
      <c r="AJ49" s="71">
        <f>(INDEX($AB$4:$AB$104,MATCH(AI49,$AF$4:$AF$104,0))+INDEX($AB$106:$AB$205,MATCH(AI49,$AF$106:$AF$205,0))+INDEX($AB$207:$AB$306,MATCH(AI49,$AF$207:$AF$306,0))+INDEX($AB$308:$AB$407,MATCH(AI49,$AF$308:$AF$407,0)))/SUM(Settings!$F$4:$F$7)</f>
        <v>126.41538461538461</v>
      </c>
    </row>
    <row r="50" spans="1:36" ht="15" thickBot="1" x14ac:dyDescent="0.4">
      <c r="A50" s="66"/>
      <c r="B50" s="2" t="s">
        <v>524</v>
      </c>
      <c r="C50" s="2" t="s">
        <v>26</v>
      </c>
      <c r="D50" s="67" t="s">
        <v>167</v>
      </c>
      <c r="E50" s="67">
        <v>29</v>
      </c>
      <c r="F50" s="67">
        <v>13</v>
      </c>
      <c r="G50" s="67">
        <v>5</v>
      </c>
      <c r="H50" s="67">
        <v>0</v>
      </c>
      <c r="I50" s="67">
        <v>0</v>
      </c>
      <c r="J50" s="67">
        <v>0</v>
      </c>
      <c r="K50" s="67">
        <v>0</v>
      </c>
      <c r="L50" s="67">
        <v>0</v>
      </c>
      <c r="M50" s="67">
        <v>90</v>
      </c>
      <c r="N50" s="67">
        <v>311</v>
      </c>
      <c r="O50" s="67">
        <v>3.46</v>
      </c>
      <c r="P50" s="67">
        <v>4</v>
      </c>
      <c r="Q50" s="67">
        <v>27</v>
      </c>
      <c r="R50" s="67">
        <v>22</v>
      </c>
      <c r="S50" s="67">
        <v>286</v>
      </c>
      <c r="T50" s="67">
        <v>13</v>
      </c>
      <c r="U50" s="67">
        <v>0</v>
      </c>
      <c r="V50" s="67">
        <v>1</v>
      </c>
      <c r="W50" s="67">
        <v>0</v>
      </c>
      <c r="X50" s="67">
        <v>4</v>
      </c>
      <c r="Y50" s="67"/>
      <c r="Z50" s="67"/>
      <c r="AA50" s="67">
        <f>IF(F50&lt;Settings!$H$3,"",ROUND((J50*Settings!$C$3+K50*Settings!$C$4+N50*Settings!$C$5+P50*Settings!$C$6+R50*Settings!$C$7+S50*Settings!$C$8+U50*Settings!$C$9+L50*Settings!$C$10+V50*Settings!$C$11*0.5)/F50*16,0))</f>
        <v>129</v>
      </c>
      <c r="AB50" s="70">
        <f>IF(F50&lt;Settings!$H$3,"",AA50*Settings!$F$7)</f>
        <v>129</v>
      </c>
      <c r="AC50" s="67"/>
      <c r="AD50" s="67"/>
      <c r="AE50" s="67"/>
      <c r="AF50" s="67">
        <f>IF(F50&lt;Settings!$H$3,"",RANK(AA50,$AA$4:$AA$104,0)+COUNTIF($AA$4:AA50,AA50)-1)</f>
        <v>46</v>
      </c>
      <c r="AG50" s="68"/>
      <c r="AI50" s="59">
        <f t="shared" si="0"/>
        <v>47</v>
      </c>
      <c r="AJ50" s="71">
        <f>(INDEX($AB$4:$AB$104,MATCH(AI50,$AF$4:$AF$104,0))+INDEX($AB$106:$AB$205,MATCH(AI50,$AF$106:$AF$205,0))+INDEX($AB$207:$AB$306,MATCH(AI50,$AF$207:$AF$306,0))+INDEX($AB$308:$AB$407,MATCH(AI50,$AF$308:$AF$407,0)))/SUM(Settings!$F$4:$F$7)</f>
        <v>121.24615384615385</v>
      </c>
    </row>
    <row r="51" spans="1:36" ht="15" thickBot="1" x14ac:dyDescent="0.4">
      <c r="A51" s="66"/>
      <c r="B51" s="2" t="s">
        <v>303</v>
      </c>
      <c r="C51" s="2" t="s">
        <v>1</v>
      </c>
      <c r="D51" s="67" t="s">
        <v>167</v>
      </c>
      <c r="E51" s="67">
        <v>25</v>
      </c>
      <c r="F51" s="67">
        <v>7</v>
      </c>
      <c r="G51" s="67">
        <v>6</v>
      </c>
      <c r="H51" s="67">
        <v>0</v>
      </c>
      <c r="I51" s="67">
        <v>0</v>
      </c>
      <c r="J51" s="67">
        <v>0</v>
      </c>
      <c r="K51" s="67">
        <v>0</v>
      </c>
      <c r="L51" s="67">
        <v>0</v>
      </c>
      <c r="M51" s="67">
        <v>49</v>
      </c>
      <c r="N51" s="67">
        <v>234</v>
      </c>
      <c r="O51" s="67">
        <v>4.78</v>
      </c>
      <c r="P51" s="67">
        <v>2</v>
      </c>
      <c r="Q51" s="67">
        <v>50</v>
      </c>
      <c r="R51" s="67">
        <v>36</v>
      </c>
      <c r="S51" s="67">
        <v>388</v>
      </c>
      <c r="T51" s="67">
        <v>10.78</v>
      </c>
      <c r="U51" s="67">
        <v>2</v>
      </c>
      <c r="V51" s="67">
        <v>2</v>
      </c>
      <c r="W51" s="67">
        <v>1</v>
      </c>
      <c r="X51" s="67">
        <v>4</v>
      </c>
      <c r="Y51" s="67"/>
      <c r="Z51" s="67"/>
      <c r="AA51" s="67" t="str">
        <f>IF(F51&lt;Settings!$H$3,"",ROUND((J51*Settings!$C$3+K51*Settings!$C$4+N51*Settings!$C$5+P51*Settings!$C$6+R51*Settings!$C$7+S51*Settings!$C$8+U51*Settings!$C$9+L51*Settings!$C$10+V51*Settings!$C$11*0.5)/F51*16,0))</f>
        <v/>
      </c>
      <c r="AB51" s="70" t="str">
        <f>IF(F51&lt;Settings!$H$3,"",AA51*Settings!$F$7)</f>
        <v/>
      </c>
      <c r="AC51" s="67"/>
      <c r="AD51" s="67"/>
      <c r="AE51" s="67"/>
      <c r="AF51" s="67" t="str">
        <f>IF(F51&lt;Settings!$H$3,"",RANK(AA51,$AA$4:$AA$104,0)+COUNTIF($AA$4:AA51,AA51)-1)</f>
        <v/>
      </c>
      <c r="AG51" s="68"/>
      <c r="AI51" s="59">
        <f t="shared" si="0"/>
        <v>48</v>
      </c>
      <c r="AJ51" s="71">
        <f>(INDEX($AB$4:$AB$104,MATCH(AI51,$AF$4:$AF$104,0))+INDEX($AB$106:$AB$205,MATCH(AI51,$AF$106:$AF$205,0))+INDEX($AB$207:$AB$306,MATCH(AI51,$AF$207:$AF$306,0))+INDEX($AB$308:$AB$407,MATCH(AI51,$AF$308:$AF$407,0)))/SUM(Settings!$F$4:$F$7)</f>
        <v>117.30769230769231</v>
      </c>
    </row>
    <row r="52" spans="1:36" ht="15" thickBot="1" x14ac:dyDescent="0.4">
      <c r="A52" s="66"/>
      <c r="B52" s="2" t="s">
        <v>525</v>
      </c>
      <c r="C52" s="2" t="s">
        <v>1</v>
      </c>
      <c r="D52" s="67" t="s">
        <v>167</v>
      </c>
      <c r="E52" s="67">
        <v>23</v>
      </c>
      <c r="F52" s="67">
        <v>14</v>
      </c>
      <c r="G52" s="67">
        <v>1</v>
      </c>
      <c r="H52" s="67">
        <v>0</v>
      </c>
      <c r="I52" s="67">
        <v>0</v>
      </c>
      <c r="J52" s="67">
        <v>0</v>
      </c>
      <c r="K52" s="67">
        <v>0</v>
      </c>
      <c r="L52" s="67">
        <v>0</v>
      </c>
      <c r="M52" s="67">
        <v>22</v>
      </c>
      <c r="N52" s="67">
        <v>56</v>
      </c>
      <c r="O52" s="67">
        <v>2.5499999999999998</v>
      </c>
      <c r="P52" s="67">
        <v>2</v>
      </c>
      <c r="Q52" s="67">
        <v>54</v>
      </c>
      <c r="R52" s="67">
        <v>40</v>
      </c>
      <c r="S52" s="67">
        <v>410</v>
      </c>
      <c r="T52" s="67">
        <v>10.25</v>
      </c>
      <c r="U52" s="67">
        <v>4</v>
      </c>
      <c r="V52" s="67">
        <v>0</v>
      </c>
      <c r="W52" s="67">
        <v>0</v>
      </c>
      <c r="X52" s="67">
        <v>6</v>
      </c>
      <c r="Y52" s="67"/>
      <c r="Z52" s="67"/>
      <c r="AA52" s="67">
        <f>IF(F52&lt;Settings!$H$3,"",ROUND((J52*Settings!$C$3+K52*Settings!$C$4+N52*Settings!$C$5+P52*Settings!$C$6+R52*Settings!$C$7+S52*Settings!$C$8+U52*Settings!$C$9+L52*Settings!$C$10+V52*Settings!$C$11*0.5)/F52*16,0))</f>
        <v>140</v>
      </c>
      <c r="AB52" s="70">
        <f>IF(F52&lt;Settings!$H$3,"",AA52*Settings!$F$7)</f>
        <v>140</v>
      </c>
      <c r="AC52" s="67"/>
      <c r="AD52" s="67"/>
      <c r="AE52" s="67"/>
      <c r="AF52" s="67">
        <f>IF(F52&lt;Settings!$H$3,"",RANK(AA52,$AA$4:$AA$104,0)+COUNTIF($AA$4:AA52,AA52)-1)</f>
        <v>43</v>
      </c>
      <c r="AG52" s="68"/>
      <c r="AI52" s="59">
        <f t="shared" si="0"/>
        <v>49</v>
      </c>
      <c r="AJ52" s="71">
        <f>(INDEX($AB$4:$AB$104,MATCH(AI52,$AF$4:$AF$104,0))+INDEX($AB$106:$AB$205,MATCH(AI52,$AF$106:$AF$205,0))+INDEX($AB$207:$AB$306,MATCH(AI52,$AF$207:$AF$306,0))+INDEX($AB$308:$AB$407,MATCH(AI52,$AF$308:$AF$407,0)))/SUM(Settings!$F$4:$F$7)</f>
        <v>116.21538461538462</v>
      </c>
    </row>
    <row r="53" spans="1:36" ht="15" thickBot="1" x14ac:dyDescent="0.4">
      <c r="A53" s="66"/>
      <c r="B53" s="2" t="s">
        <v>526</v>
      </c>
      <c r="C53" s="2" t="s">
        <v>14</v>
      </c>
      <c r="D53" s="67" t="s">
        <v>167</v>
      </c>
      <c r="E53" s="67">
        <v>29</v>
      </c>
      <c r="F53" s="67">
        <v>5</v>
      </c>
      <c r="G53" s="67">
        <v>5</v>
      </c>
      <c r="H53" s="67">
        <v>0</v>
      </c>
      <c r="I53" s="67">
        <v>0</v>
      </c>
      <c r="J53" s="67">
        <v>0</v>
      </c>
      <c r="K53" s="67">
        <v>0</v>
      </c>
      <c r="L53" s="67">
        <v>0</v>
      </c>
      <c r="M53" s="67">
        <v>71</v>
      </c>
      <c r="N53" s="67">
        <v>364</v>
      </c>
      <c r="O53" s="67">
        <v>5.13</v>
      </c>
      <c r="P53" s="67">
        <v>4</v>
      </c>
      <c r="Q53" s="67">
        <v>29</v>
      </c>
      <c r="R53" s="67">
        <v>21</v>
      </c>
      <c r="S53" s="67">
        <v>177</v>
      </c>
      <c r="T53" s="67">
        <v>8.43</v>
      </c>
      <c r="U53" s="67">
        <v>1</v>
      </c>
      <c r="V53" s="67">
        <v>2</v>
      </c>
      <c r="W53" s="67">
        <v>2</v>
      </c>
      <c r="X53" s="67">
        <v>5</v>
      </c>
      <c r="Y53" s="67"/>
      <c r="Z53" s="67"/>
      <c r="AA53" s="67" t="str">
        <f>IF(F53&lt;Settings!$H$3,"",ROUND((J53*Settings!$C$3+K53*Settings!$C$4+N53*Settings!$C$5+P53*Settings!$C$6+R53*Settings!$C$7+S53*Settings!$C$8+U53*Settings!$C$9+L53*Settings!$C$10+V53*Settings!$C$11*0.5)/F53*16,0))</f>
        <v/>
      </c>
      <c r="AB53" s="70" t="str">
        <f>IF(F53&lt;Settings!$H$3,"",AA53*Settings!$F$7)</f>
        <v/>
      </c>
      <c r="AC53" s="67"/>
      <c r="AD53" s="67"/>
      <c r="AE53" s="67"/>
      <c r="AF53" s="67" t="str">
        <f>IF(F53&lt;Settings!$H$3,"",RANK(AA53,$AA$4:$AA$104,0)+COUNTIF($AA$4:AA53,AA53)-1)</f>
        <v/>
      </c>
      <c r="AG53" s="68"/>
      <c r="AI53" s="59">
        <f t="shared" si="0"/>
        <v>50</v>
      </c>
      <c r="AJ53" s="71">
        <f>(INDEX($AB$4:$AB$104,MATCH(AI53,$AF$4:$AF$104,0))+INDEX($AB$106:$AB$205,MATCH(AI53,$AF$106:$AF$205,0))+INDEX($AB$207:$AB$306,MATCH(AI53,$AF$207:$AF$306,0))+INDEX($AB$308:$AB$407,MATCH(AI53,$AF$308:$AF$407,0)))/SUM(Settings!$F$4:$F$7)</f>
        <v>115.12307692307692</v>
      </c>
    </row>
    <row r="54" spans="1:36" ht="15" thickBot="1" x14ac:dyDescent="0.4">
      <c r="A54" s="66"/>
      <c r="B54" s="2" t="s">
        <v>527</v>
      </c>
      <c r="C54" s="2" t="s">
        <v>14</v>
      </c>
      <c r="D54" s="67" t="s">
        <v>167</v>
      </c>
      <c r="E54" s="67">
        <v>24</v>
      </c>
      <c r="F54" s="67">
        <v>11</v>
      </c>
      <c r="G54" s="67">
        <v>2</v>
      </c>
      <c r="H54" s="67">
        <v>0</v>
      </c>
      <c r="I54" s="67">
        <v>0</v>
      </c>
      <c r="J54" s="67">
        <v>0</v>
      </c>
      <c r="K54" s="67">
        <v>0</v>
      </c>
      <c r="L54" s="67">
        <v>0</v>
      </c>
      <c r="M54" s="67">
        <v>72</v>
      </c>
      <c r="N54" s="67">
        <v>403</v>
      </c>
      <c r="O54" s="67">
        <v>5.6</v>
      </c>
      <c r="P54" s="67">
        <v>6</v>
      </c>
      <c r="Q54" s="67">
        <v>6</v>
      </c>
      <c r="R54" s="67">
        <v>6</v>
      </c>
      <c r="S54" s="67">
        <v>5</v>
      </c>
      <c r="T54" s="67">
        <v>0.83</v>
      </c>
      <c r="U54" s="67">
        <v>0</v>
      </c>
      <c r="V54" s="67">
        <v>0</v>
      </c>
      <c r="W54" s="67">
        <v>0</v>
      </c>
      <c r="X54" s="67">
        <v>6</v>
      </c>
      <c r="Y54" s="67"/>
      <c r="Z54" s="67"/>
      <c r="AA54" s="67">
        <f>IF(F54&lt;Settings!$H$3,"",ROUND((J54*Settings!$C$3+K54*Settings!$C$4+N54*Settings!$C$5+P54*Settings!$C$6+R54*Settings!$C$7+S54*Settings!$C$8+U54*Settings!$C$9+L54*Settings!$C$10+V54*Settings!$C$11*0.5)/F54*16,0))</f>
        <v>120</v>
      </c>
      <c r="AB54" s="70">
        <f>IF(F54&lt;Settings!$H$3,"",AA54*Settings!$F$7)</f>
        <v>120</v>
      </c>
      <c r="AC54" s="67"/>
      <c r="AD54" s="67"/>
      <c r="AE54" s="67"/>
      <c r="AF54" s="67">
        <f>IF(F54&lt;Settings!$H$3,"",RANK(AA54,$AA$4:$AA$104,0)+COUNTIF($AA$4:AA54,AA54)-1)</f>
        <v>49</v>
      </c>
      <c r="AG54" s="68"/>
      <c r="AI54" s="59">
        <f t="shared" si="0"/>
        <v>51</v>
      </c>
      <c r="AJ54" s="71">
        <f>(INDEX($AB$4:$AB$104,MATCH(AI54,$AF$4:$AF$104,0))+INDEX($AB$106:$AB$205,MATCH(AI54,$AF$106:$AF$205,0))+INDEX($AB$207:$AB$306,MATCH(AI54,$AF$207:$AF$306,0))+INDEX($AB$308:$AB$407,MATCH(AI54,$AF$308:$AF$407,0)))/SUM(Settings!$F$4:$F$7)</f>
        <v>112.95384615384616</v>
      </c>
    </row>
    <row r="55" spans="1:36" ht="15" thickBot="1" x14ac:dyDescent="0.4">
      <c r="A55" s="66"/>
      <c r="B55" s="2" t="s">
        <v>528</v>
      </c>
      <c r="C55" s="2" t="s">
        <v>22</v>
      </c>
      <c r="D55" s="67" t="s">
        <v>167</v>
      </c>
      <c r="E55" s="67">
        <v>22</v>
      </c>
      <c r="F55" s="67">
        <v>14</v>
      </c>
      <c r="G55" s="67">
        <v>13</v>
      </c>
      <c r="H55" s="67">
        <v>0</v>
      </c>
      <c r="I55" s="67">
        <v>0</v>
      </c>
      <c r="J55" s="67">
        <v>0</v>
      </c>
      <c r="K55" s="67">
        <v>0</v>
      </c>
      <c r="L55" s="67">
        <v>0</v>
      </c>
      <c r="M55" s="67">
        <v>184</v>
      </c>
      <c r="N55" s="67">
        <v>641</v>
      </c>
      <c r="O55" s="67">
        <v>3.48</v>
      </c>
      <c r="P55" s="67">
        <v>0</v>
      </c>
      <c r="Q55" s="67">
        <v>37</v>
      </c>
      <c r="R55" s="67">
        <v>33</v>
      </c>
      <c r="S55" s="67">
        <v>192</v>
      </c>
      <c r="T55" s="67">
        <v>5.82</v>
      </c>
      <c r="U55" s="67">
        <v>0</v>
      </c>
      <c r="V55" s="67">
        <v>6</v>
      </c>
      <c r="W55" s="67">
        <v>4</v>
      </c>
      <c r="X55" s="67">
        <v>0</v>
      </c>
      <c r="Y55" s="67"/>
      <c r="Z55" s="67"/>
      <c r="AA55" s="67">
        <f>IF(F55&lt;Settings!$H$3,"",ROUND((J55*Settings!$C$3+K55*Settings!$C$4+N55*Settings!$C$5+P55*Settings!$C$6+R55*Settings!$C$7+S55*Settings!$C$8+U55*Settings!$C$9+L55*Settings!$C$10+V55*Settings!$C$11*0.5)/F55*16,0))</f>
        <v>126</v>
      </c>
      <c r="AB55" s="70">
        <f>IF(F55&lt;Settings!$H$3,"",AA55*Settings!$F$7)</f>
        <v>126</v>
      </c>
      <c r="AC55" s="67"/>
      <c r="AD55" s="67"/>
      <c r="AE55" s="67"/>
      <c r="AF55" s="67">
        <f>IF(F55&lt;Settings!$H$3,"",RANK(AA55,$AA$4:$AA$104,0)+COUNTIF($AA$4:AA55,AA55)-1)</f>
        <v>47</v>
      </c>
      <c r="AG55" s="68"/>
      <c r="AI55" s="59">
        <f t="shared" si="0"/>
        <v>52</v>
      </c>
      <c r="AJ55" s="71">
        <f>(INDEX($AB$4:$AB$104,MATCH(AI55,$AF$4:$AF$104,0))+INDEX($AB$106:$AB$205,MATCH(AI55,$AF$106:$AF$205,0))+INDEX($AB$207:$AB$306,MATCH(AI55,$AF$207:$AF$306,0))+INDEX($AB$308:$AB$407,MATCH(AI55,$AF$308:$AF$407,0)))/SUM(Settings!$F$4:$F$7)</f>
        <v>111.35384615384615</v>
      </c>
    </row>
    <row r="56" spans="1:36" ht="15" thickBot="1" x14ac:dyDescent="0.4">
      <c r="A56" s="66"/>
      <c r="B56" s="2" t="s">
        <v>529</v>
      </c>
      <c r="C56" s="2" t="s">
        <v>16</v>
      </c>
      <c r="D56" s="67" t="s">
        <v>167</v>
      </c>
      <c r="E56" s="67">
        <v>29</v>
      </c>
      <c r="F56" s="67">
        <v>8</v>
      </c>
      <c r="G56" s="67">
        <v>3</v>
      </c>
      <c r="H56" s="67">
        <v>0</v>
      </c>
      <c r="I56" s="67">
        <v>0</v>
      </c>
      <c r="J56" s="67">
        <v>0</v>
      </c>
      <c r="K56" s="67">
        <v>0</v>
      </c>
      <c r="L56" s="67">
        <v>0</v>
      </c>
      <c r="M56" s="67">
        <v>96</v>
      </c>
      <c r="N56" s="67">
        <v>375</v>
      </c>
      <c r="O56" s="67">
        <v>3.91</v>
      </c>
      <c r="P56" s="67">
        <v>4</v>
      </c>
      <c r="Q56" s="67">
        <v>13</v>
      </c>
      <c r="R56" s="67">
        <v>12</v>
      </c>
      <c r="S56" s="67">
        <v>129</v>
      </c>
      <c r="T56" s="67">
        <v>10.75</v>
      </c>
      <c r="U56" s="67">
        <v>0</v>
      </c>
      <c r="V56" s="67">
        <v>0</v>
      </c>
      <c r="W56" s="67">
        <v>0</v>
      </c>
      <c r="X56" s="67">
        <v>4</v>
      </c>
      <c r="Y56" s="67"/>
      <c r="Z56" s="67"/>
      <c r="AA56" s="67">
        <f>IF(F56&lt;Settings!$H$3,"",ROUND((J56*Settings!$C$3+K56*Settings!$C$4+N56*Settings!$C$5+P56*Settings!$C$6+R56*Settings!$C$7+S56*Settings!$C$8+U56*Settings!$C$9+L56*Settings!$C$10+V56*Settings!$C$11*0.5)/F56*16,0))</f>
        <v>173</v>
      </c>
      <c r="AB56" s="70">
        <f>IF(F56&lt;Settings!$H$3,"",AA56*Settings!$F$7)</f>
        <v>173</v>
      </c>
      <c r="AC56" s="67"/>
      <c r="AD56" s="67"/>
      <c r="AE56" s="67"/>
      <c r="AF56" s="67">
        <f>IF(F56&lt;Settings!$H$3,"",RANK(AA56,$AA$4:$AA$104,0)+COUNTIF($AA$4:AA56,AA56)-1)</f>
        <v>25</v>
      </c>
      <c r="AG56" s="68"/>
      <c r="AI56" s="59">
        <f t="shared" si="0"/>
        <v>53</v>
      </c>
      <c r="AJ56" s="71">
        <f>(INDEX($AB$4:$AB$104,MATCH(AI56,$AF$4:$AF$104,0))+INDEX($AB$106:$AB$205,MATCH(AI56,$AF$106:$AF$205,0))+INDEX($AB$207:$AB$306,MATCH(AI56,$AF$207:$AF$306,0))+INDEX($AB$308:$AB$407,MATCH(AI56,$AF$308:$AF$407,0)))/SUM(Settings!$F$4:$F$7)</f>
        <v>110.24615384615385</v>
      </c>
    </row>
    <row r="57" spans="1:36" ht="15" thickBot="1" x14ac:dyDescent="0.4">
      <c r="A57" s="66"/>
      <c r="B57" s="2" t="s">
        <v>241</v>
      </c>
      <c r="C57" s="2" t="s">
        <v>103</v>
      </c>
      <c r="D57" s="67" t="s">
        <v>167</v>
      </c>
      <c r="E57" s="67">
        <v>25</v>
      </c>
      <c r="F57" s="67">
        <v>7</v>
      </c>
      <c r="G57" s="67">
        <v>7</v>
      </c>
      <c r="H57" s="67">
        <v>0</v>
      </c>
      <c r="I57" s="67">
        <v>0</v>
      </c>
      <c r="J57" s="67">
        <v>0</v>
      </c>
      <c r="K57" s="67">
        <v>0</v>
      </c>
      <c r="L57" s="67">
        <v>0</v>
      </c>
      <c r="M57" s="67">
        <v>115</v>
      </c>
      <c r="N57" s="67">
        <v>470</v>
      </c>
      <c r="O57" s="67">
        <v>4.09</v>
      </c>
      <c r="P57" s="67">
        <v>3</v>
      </c>
      <c r="Q57" s="67">
        <v>15</v>
      </c>
      <c r="R57" s="67">
        <v>11</v>
      </c>
      <c r="S57" s="67">
        <v>53</v>
      </c>
      <c r="T57" s="67">
        <v>4.82</v>
      </c>
      <c r="U57" s="67">
        <v>0</v>
      </c>
      <c r="V57" s="67">
        <v>1</v>
      </c>
      <c r="W57" s="67">
        <v>0</v>
      </c>
      <c r="X57" s="67">
        <v>3</v>
      </c>
      <c r="Y57" s="67"/>
      <c r="Z57" s="67"/>
      <c r="AA57" s="67" t="str">
        <f>IF(F57&lt;Settings!$H$3,"",ROUND((J57*Settings!$C$3+K57*Settings!$C$4+N57*Settings!$C$5+P57*Settings!$C$6+R57*Settings!$C$7+S57*Settings!$C$8+U57*Settings!$C$9+L57*Settings!$C$10+V57*Settings!$C$11*0.5)/F57*16,0))</f>
        <v/>
      </c>
      <c r="AB57" s="70" t="str">
        <f>IF(F57&lt;Settings!$H$3,"",AA57*Settings!$F$7)</f>
        <v/>
      </c>
      <c r="AC57" s="67"/>
      <c r="AD57" s="67"/>
      <c r="AE57" s="67"/>
      <c r="AF57" s="67" t="str">
        <f>IF(F57&lt;Settings!$H$3,"",RANK(AA57,$AA$4:$AA$104,0)+COUNTIF($AA$4:AA57,AA57)-1)</f>
        <v/>
      </c>
      <c r="AG57" s="68"/>
      <c r="AI57" s="59">
        <f t="shared" si="0"/>
        <v>54</v>
      </c>
      <c r="AJ57" s="71">
        <f>(INDEX($AB$4:$AB$104,MATCH(AI57,$AF$4:$AF$104,0))+INDEX($AB$106:$AB$205,MATCH(AI57,$AF$106:$AF$205,0))+INDEX($AB$207:$AB$306,MATCH(AI57,$AF$207:$AF$306,0))+INDEX($AB$308:$AB$407,MATCH(AI57,$AF$308:$AF$407,0)))/SUM(Settings!$F$4:$F$7)</f>
        <v>108.1076923076923</v>
      </c>
    </row>
    <row r="58" spans="1:36" ht="15" thickBot="1" x14ac:dyDescent="0.4">
      <c r="A58" s="66"/>
      <c r="B58" s="2" t="s">
        <v>530</v>
      </c>
      <c r="C58" s="2" t="s">
        <v>32</v>
      </c>
      <c r="D58" s="67" t="s">
        <v>167</v>
      </c>
      <c r="E58" s="67">
        <v>29</v>
      </c>
      <c r="F58" s="67">
        <v>7</v>
      </c>
      <c r="G58" s="67">
        <v>6</v>
      </c>
      <c r="H58" s="67">
        <v>0</v>
      </c>
      <c r="I58" s="67">
        <v>0</v>
      </c>
      <c r="J58" s="67">
        <v>0</v>
      </c>
      <c r="K58" s="67">
        <v>0</v>
      </c>
      <c r="L58" s="67">
        <v>0</v>
      </c>
      <c r="M58" s="67">
        <v>111</v>
      </c>
      <c r="N58" s="67">
        <v>417</v>
      </c>
      <c r="O58" s="67">
        <v>3.76</v>
      </c>
      <c r="P58" s="67">
        <v>3</v>
      </c>
      <c r="Q58" s="67">
        <v>21</v>
      </c>
      <c r="R58" s="67">
        <v>13</v>
      </c>
      <c r="S58" s="67">
        <v>80</v>
      </c>
      <c r="T58" s="67">
        <v>6.15</v>
      </c>
      <c r="U58" s="67">
        <v>0</v>
      </c>
      <c r="V58" s="67">
        <v>0</v>
      </c>
      <c r="W58" s="67">
        <v>0</v>
      </c>
      <c r="X58" s="67">
        <v>3</v>
      </c>
      <c r="Y58" s="67">
        <v>1</v>
      </c>
      <c r="Z58" s="67"/>
      <c r="AA58" s="67" t="str">
        <f>IF(F58&lt;Settings!$H$3,"",ROUND((J58*Settings!$C$3+K58*Settings!$C$4+N58*Settings!$C$5+P58*Settings!$C$6+R58*Settings!$C$7+S58*Settings!$C$8+U58*Settings!$C$9+L58*Settings!$C$10+V58*Settings!$C$11*0.5)/F58*16,0))</f>
        <v/>
      </c>
      <c r="AB58" s="70" t="str">
        <f>IF(F58&lt;Settings!$H$3,"",AA58*Settings!$F$7)</f>
        <v/>
      </c>
      <c r="AC58" s="67"/>
      <c r="AD58" s="67"/>
      <c r="AE58" s="67"/>
      <c r="AF58" s="67" t="str">
        <f>IF(F58&lt;Settings!$H$3,"",RANK(AA58,$AA$4:$AA$104,0)+COUNTIF($AA$4:AA58,AA58)-1)</f>
        <v/>
      </c>
      <c r="AG58" s="68"/>
      <c r="AI58" s="59">
        <f t="shared" si="0"/>
        <v>55</v>
      </c>
      <c r="AJ58" s="71">
        <f>(INDEX($AB$4:$AB$104,MATCH(AI58,$AF$4:$AF$104,0))+INDEX($AB$106:$AB$205,MATCH(AI58,$AF$106:$AF$205,0))+INDEX($AB$207:$AB$306,MATCH(AI58,$AF$207:$AF$306,0))+INDEX($AB$308:$AB$407,MATCH(AI58,$AF$308:$AF$407,0)))/SUM(Settings!$F$4:$F$7)</f>
        <v>105.73846153846154</v>
      </c>
    </row>
    <row r="59" spans="1:36" ht="15" thickBot="1" x14ac:dyDescent="0.4">
      <c r="A59" s="66"/>
      <c r="B59" s="2" t="s">
        <v>531</v>
      </c>
      <c r="C59" s="2" t="s">
        <v>8</v>
      </c>
      <c r="D59" s="67" t="s">
        <v>167</v>
      </c>
      <c r="E59" s="67">
        <v>30</v>
      </c>
      <c r="F59" s="67">
        <v>16</v>
      </c>
      <c r="G59" s="67">
        <v>3</v>
      </c>
      <c r="H59" s="67">
        <v>0</v>
      </c>
      <c r="I59" s="67">
        <v>0</v>
      </c>
      <c r="J59" s="67">
        <v>0</v>
      </c>
      <c r="K59" s="67">
        <v>0</v>
      </c>
      <c r="L59" s="67">
        <v>0</v>
      </c>
      <c r="M59" s="67">
        <v>62</v>
      </c>
      <c r="N59" s="67">
        <v>256</v>
      </c>
      <c r="O59" s="67">
        <v>4.13</v>
      </c>
      <c r="P59" s="67">
        <v>1</v>
      </c>
      <c r="Q59" s="67">
        <v>23</v>
      </c>
      <c r="R59" s="67">
        <v>18</v>
      </c>
      <c r="S59" s="67">
        <v>154</v>
      </c>
      <c r="T59" s="67">
        <v>8.56</v>
      </c>
      <c r="U59" s="67">
        <v>3</v>
      </c>
      <c r="V59" s="67">
        <v>0</v>
      </c>
      <c r="W59" s="67">
        <v>0</v>
      </c>
      <c r="X59" s="67">
        <v>4</v>
      </c>
      <c r="Y59" s="67"/>
      <c r="Z59" s="67"/>
      <c r="AA59" s="67">
        <f>IF(F59&lt;Settings!$H$3,"",ROUND((J59*Settings!$C$3+K59*Settings!$C$4+N59*Settings!$C$5+P59*Settings!$C$6+R59*Settings!$C$7+S59*Settings!$C$8+U59*Settings!$C$9+L59*Settings!$C$10+V59*Settings!$C$11*0.5)/F59*16,0))</f>
        <v>83</v>
      </c>
      <c r="AB59" s="70">
        <f>IF(F59&lt;Settings!$H$3,"",AA59*Settings!$F$7)</f>
        <v>83</v>
      </c>
      <c r="AC59" s="67"/>
      <c r="AD59" s="67"/>
      <c r="AE59" s="67"/>
      <c r="AF59" s="67">
        <f>IF(F59&lt;Settings!$H$3,"",RANK(AA59,$AA$4:$AA$104,0)+COUNTIF($AA$4:AA59,AA59)-1)</f>
        <v>60</v>
      </c>
      <c r="AG59" s="68"/>
      <c r="AI59" s="59">
        <f t="shared" si="0"/>
        <v>56</v>
      </c>
      <c r="AJ59" s="71">
        <f>(INDEX($AB$4:$AB$104,MATCH(AI59,$AF$4:$AF$104,0))+INDEX($AB$106:$AB$205,MATCH(AI59,$AF$106:$AF$205,0))+INDEX($AB$207:$AB$306,MATCH(AI59,$AF$207:$AF$306,0))+INDEX($AB$308:$AB$407,MATCH(AI59,$AF$308:$AF$407,0)))/SUM(Settings!$F$4:$F$7)</f>
        <v>104.8923076923077</v>
      </c>
    </row>
    <row r="60" spans="1:36" ht="15" thickBot="1" x14ac:dyDescent="0.4">
      <c r="A60" s="66"/>
      <c r="B60" s="2" t="s">
        <v>234</v>
      </c>
      <c r="C60" s="2" t="s">
        <v>111</v>
      </c>
      <c r="D60" s="67" t="s">
        <v>167</v>
      </c>
      <c r="E60" s="67">
        <v>28</v>
      </c>
      <c r="F60" s="67">
        <v>15</v>
      </c>
      <c r="G60" s="67">
        <v>6</v>
      </c>
      <c r="H60" s="67">
        <v>0</v>
      </c>
      <c r="I60" s="67">
        <v>0</v>
      </c>
      <c r="J60" s="67">
        <v>0</v>
      </c>
      <c r="K60" s="67">
        <v>0</v>
      </c>
      <c r="L60" s="67">
        <v>0</v>
      </c>
      <c r="M60" s="67">
        <v>2</v>
      </c>
      <c r="N60" s="67">
        <v>12</v>
      </c>
      <c r="O60" s="67">
        <v>6</v>
      </c>
      <c r="P60" s="67">
        <v>0</v>
      </c>
      <c r="Q60" s="67">
        <v>57</v>
      </c>
      <c r="R60" s="67">
        <v>36</v>
      </c>
      <c r="S60" s="67">
        <v>396</v>
      </c>
      <c r="T60" s="67">
        <v>11</v>
      </c>
      <c r="U60" s="67">
        <v>4</v>
      </c>
      <c r="V60" s="67">
        <v>3</v>
      </c>
      <c r="W60" s="67">
        <v>0</v>
      </c>
      <c r="X60" s="67">
        <v>6</v>
      </c>
      <c r="Y60" s="67"/>
      <c r="Z60" s="67"/>
      <c r="AA60" s="67">
        <f>IF(F60&lt;Settings!$H$3,"",ROUND((J60*Settings!$C$3+K60*Settings!$C$4+N60*Settings!$C$5+P60*Settings!$C$6+R60*Settings!$C$7+S60*Settings!$C$8+U60*Settings!$C$9+L60*Settings!$C$10+V60*Settings!$C$11*0.5)/F60*16,0))</f>
        <v>104</v>
      </c>
      <c r="AB60" s="70">
        <f>IF(F60&lt;Settings!$H$3,"",AA60*Settings!$F$7)</f>
        <v>104</v>
      </c>
      <c r="AC60" s="67"/>
      <c r="AD60" s="67"/>
      <c r="AE60" s="67"/>
      <c r="AF60" s="67">
        <f>IF(F60&lt;Settings!$H$3,"",RANK(AA60,$AA$4:$AA$104,0)+COUNTIF($AA$4:AA60,AA60)-1)</f>
        <v>54</v>
      </c>
      <c r="AG60" s="68"/>
      <c r="AI60" s="59">
        <f t="shared" si="0"/>
        <v>57</v>
      </c>
      <c r="AJ60" s="71">
        <f>(INDEX($AB$4:$AB$104,MATCH(AI60,$AF$4:$AF$104,0))+INDEX($AB$106:$AB$205,MATCH(AI60,$AF$106:$AF$205,0))+INDEX($AB$207:$AB$306,MATCH(AI60,$AF$207:$AF$306,0))+INDEX($AB$308:$AB$407,MATCH(AI60,$AF$308:$AF$407,0)))/SUM(Settings!$F$4:$F$7)</f>
        <v>100.87692307692308</v>
      </c>
    </row>
    <row r="61" spans="1:36" ht="15" thickBot="1" x14ac:dyDescent="0.4">
      <c r="A61" s="66"/>
      <c r="B61" s="2" t="s">
        <v>532</v>
      </c>
      <c r="C61" s="2" t="s">
        <v>24</v>
      </c>
      <c r="D61" s="67" t="s">
        <v>167</v>
      </c>
      <c r="E61" s="67">
        <v>24</v>
      </c>
      <c r="F61" s="67">
        <v>6</v>
      </c>
      <c r="G61" s="67">
        <v>6</v>
      </c>
      <c r="H61" s="67">
        <v>0</v>
      </c>
      <c r="I61" s="67">
        <v>0</v>
      </c>
      <c r="J61" s="67">
        <v>0</v>
      </c>
      <c r="K61" s="67">
        <v>0</v>
      </c>
      <c r="L61" s="67">
        <v>0</v>
      </c>
      <c r="M61" s="67">
        <v>76</v>
      </c>
      <c r="N61" s="67">
        <v>315</v>
      </c>
      <c r="O61" s="67">
        <v>4.1399999999999997</v>
      </c>
      <c r="P61" s="67">
        <v>4</v>
      </c>
      <c r="Q61" s="67">
        <v>10</v>
      </c>
      <c r="R61" s="67">
        <v>10</v>
      </c>
      <c r="S61" s="67">
        <v>86</v>
      </c>
      <c r="T61" s="67">
        <v>8.6</v>
      </c>
      <c r="U61" s="67">
        <v>0</v>
      </c>
      <c r="V61" s="67">
        <v>1</v>
      </c>
      <c r="W61" s="67">
        <v>0</v>
      </c>
      <c r="X61" s="67">
        <v>4</v>
      </c>
      <c r="Y61" s="67"/>
      <c r="Z61" s="67"/>
      <c r="AA61" s="67" t="str">
        <f>IF(F61&lt;Settings!$H$3,"",ROUND((J61*Settings!$C$3+K61*Settings!$C$4+N61*Settings!$C$5+P61*Settings!$C$6+R61*Settings!$C$7+S61*Settings!$C$8+U61*Settings!$C$9+L61*Settings!$C$10+V61*Settings!$C$11*0.5)/F61*16,0))</f>
        <v/>
      </c>
      <c r="AB61" s="70" t="str">
        <f>IF(F61&lt;Settings!$H$3,"",AA61*Settings!$F$7)</f>
        <v/>
      </c>
      <c r="AC61" s="67"/>
      <c r="AD61" s="67"/>
      <c r="AE61" s="67"/>
      <c r="AF61" s="67" t="str">
        <f>IF(F61&lt;Settings!$H$3,"",RANK(AA61,$AA$4:$AA$104,0)+COUNTIF($AA$4:AA61,AA61)-1)</f>
        <v/>
      </c>
      <c r="AG61" s="68"/>
      <c r="AI61" s="59">
        <f t="shared" si="0"/>
        <v>58</v>
      </c>
      <c r="AJ61" s="71">
        <f>(INDEX($AB$4:$AB$104,MATCH(AI61,$AF$4:$AF$104,0))+INDEX($AB$106:$AB$205,MATCH(AI61,$AF$106:$AF$205,0))+INDEX($AB$207:$AB$306,MATCH(AI61,$AF$207:$AF$306,0))+INDEX($AB$308:$AB$407,MATCH(AI61,$AF$308:$AF$407,0)))/SUM(Settings!$F$4:$F$7)</f>
        <v>99.107692307692304</v>
      </c>
    </row>
    <row r="62" spans="1:36" ht="15" thickBot="1" x14ac:dyDescent="0.4">
      <c r="A62" s="66"/>
      <c r="B62" s="2" t="s">
        <v>533</v>
      </c>
      <c r="C62" s="2" t="s">
        <v>97</v>
      </c>
      <c r="D62" s="67" t="s">
        <v>167</v>
      </c>
      <c r="E62" s="67">
        <v>26</v>
      </c>
      <c r="F62" s="67">
        <v>14</v>
      </c>
      <c r="G62" s="67">
        <v>0</v>
      </c>
      <c r="H62" s="67">
        <v>0</v>
      </c>
      <c r="I62" s="67">
        <v>1</v>
      </c>
      <c r="J62" s="67">
        <v>0</v>
      </c>
      <c r="K62" s="67">
        <v>0</v>
      </c>
      <c r="L62" s="67">
        <v>0</v>
      </c>
      <c r="M62" s="67">
        <v>56</v>
      </c>
      <c r="N62" s="67">
        <v>282</v>
      </c>
      <c r="O62" s="67">
        <v>5.04</v>
      </c>
      <c r="P62" s="67">
        <v>1</v>
      </c>
      <c r="Q62" s="67">
        <v>31</v>
      </c>
      <c r="R62" s="67">
        <v>26</v>
      </c>
      <c r="S62" s="67">
        <v>173</v>
      </c>
      <c r="T62" s="67">
        <v>6.65</v>
      </c>
      <c r="U62" s="67">
        <v>1</v>
      </c>
      <c r="V62" s="67">
        <v>0</v>
      </c>
      <c r="W62" s="67">
        <v>0</v>
      </c>
      <c r="X62" s="67">
        <v>2</v>
      </c>
      <c r="Y62" s="67">
        <v>1</v>
      </c>
      <c r="Z62" s="67"/>
      <c r="AA62" s="67">
        <f>IF(F62&lt;Settings!$H$3,"",ROUND((J62*Settings!$C$3+K62*Settings!$C$4+N62*Settings!$C$5+P62*Settings!$C$6+R62*Settings!$C$7+S62*Settings!$C$8+U62*Settings!$C$9+L62*Settings!$C$10+V62*Settings!$C$11*0.5)/F62*16,0))</f>
        <v>95</v>
      </c>
      <c r="AB62" s="70">
        <f>IF(F62&lt;Settings!$H$3,"",AA62*Settings!$F$7)</f>
        <v>95</v>
      </c>
      <c r="AC62" s="67"/>
      <c r="AD62" s="67"/>
      <c r="AE62" s="67"/>
      <c r="AF62" s="67">
        <f>IF(F62&lt;Settings!$H$3,"",RANK(AA62,$AA$4:$AA$104,0)+COUNTIF($AA$4:AA62,AA62)-1)</f>
        <v>58</v>
      </c>
      <c r="AG62" s="68"/>
      <c r="AI62" s="59">
        <f t="shared" si="0"/>
        <v>59</v>
      </c>
      <c r="AJ62" s="71">
        <f>(INDEX($AB$4:$AB$104,MATCH(AI62,$AF$4:$AF$104,0))+INDEX($AB$106:$AB$205,MATCH(AI62,$AF$106:$AF$205,0))+INDEX($AB$207:$AB$306,MATCH(AI62,$AF$207:$AF$306,0))+INDEX($AB$308:$AB$407,MATCH(AI62,$AF$308:$AF$407,0)))/SUM(Settings!$F$4:$F$7)</f>
        <v>97.15384615384616</v>
      </c>
    </row>
    <row r="63" spans="1:36" ht="15" thickBot="1" x14ac:dyDescent="0.4">
      <c r="A63" s="66"/>
      <c r="B63" s="2" t="s">
        <v>534</v>
      </c>
      <c r="C63" s="2" t="s">
        <v>28</v>
      </c>
      <c r="D63" s="67" t="s">
        <v>167</v>
      </c>
      <c r="E63" s="67">
        <v>23</v>
      </c>
      <c r="F63" s="67">
        <v>16</v>
      </c>
      <c r="G63" s="67">
        <v>0</v>
      </c>
      <c r="H63" s="67">
        <v>0</v>
      </c>
      <c r="I63" s="67">
        <v>0</v>
      </c>
      <c r="J63" s="67">
        <v>0</v>
      </c>
      <c r="K63" s="67">
        <v>0</v>
      </c>
      <c r="L63" s="67">
        <v>0</v>
      </c>
      <c r="M63" s="67">
        <v>52</v>
      </c>
      <c r="N63" s="67">
        <v>271</v>
      </c>
      <c r="O63" s="67">
        <v>5.21</v>
      </c>
      <c r="P63" s="67">
        <v>2</v>
      </c>
      <c r="Q63" s="67">
        <v>29</v>
      </c>
      <c r="R63" s="67">
        <v>21</v>
      </c>
      <c r="S63" s="67">
        <v>173</v>
      </c>
      <c r="T63" s="67">
        <v>8.24</v>
      </c>
      <c r="U63" s="67">
        <v>1</v>
      </c>
      <c r="V63" s="67">
        <v>0</v>
      </c>
      <c r="W63" s="67">
        <v>0</v>
      </c>
      <c r="X63" s="67">
        <v>3</v>
      </c>
      <c r="Y63" s="67"/>
      <c r="Z63" s="67"/>
      <c r="AA63" s="67">
        <f>IF(F63&lt;Settings!$H$3,"",ROUND((J63*Settings!$C$3+K63*Settings!$C$4+N63*Settings!$C$5+P63*Settings!$C$6+R63*Settings!$C$7+S63*Settings!$C$8+U63*Settings!$C$9+L63*Settings!$C$10+V63*Settings!$C$11*0.5)/F63*16,0))</f>
        <v>83</v>
      </c>
      <c r="AB63" s="70">
        <f>IF(F63&lt;Settings!$H$3,"",AA63*Settings!$F$7)</f>
        <v>83</v>
      </c>
      <c r="AC63" s="67"/>
      <c r="AD63" s="67"/>
      <c r="AE63" s="67"/>
      <c r="AF63" s="67">
        <f>IF(F63&lt;Settings!$H$3,"",RANK(AA63,$AA$4:$AA$104,0)+COUNTIF($AA$4:AA63,AA63)-1)</f>
        <v>61</v>
      </c>
      <c r="AG63" s="68"/>
      <c r="AI63" s="59">
        <f t="shared" si="0"/>
        <v>60</v>
      </c>
      <c r="AJ63" s="71">
        <f>(INDEX($AB$4:$AB$104,MATCH(AI63,$AF$4:$AF$104,0))+INDEX($AB$106:$AB$205,MATCH(AI63,$AF$106:$AF$205,0))+INDEX($AB$207:$AB$306,MATCH(AI63,$AF$207:$AF$306,0))+INDEX($AB$308:$AB$407,MATCH(AI63,$AF$308:$AF$407,0)))/SUM(Settings!$F$4:$F$7)</f>
        <v>92.738461538461536</v>
      </c>
    </row>
    <row r="64" spans="1:36" ht="15" thickBot="1" x14ac:dyDescent="0.4">
      <c r="A64" s="66"/>
      <c r="B64" s="2" t="s">
        <v>535</v>
      </c>
      <c r="C64" s="2" t="s">
        <v>56</v>
      </c>
      <c r="D64" s="67" t="s">
        <v>167</v>
      </c>
      <c r="E64" s="67">
        <v>26</v>
      </c>
      <c r="F64" s="67">
        <v>10</v>
      </c>
      <c r="G64" s="67">
        <v>3</v>
      </c>
      <c r="H64" s="67">
        <v>0</v>
      </c>
      <c r="I64" s="67">
        <v>0</v>
      </c>
      <c r="J64" s="67">
        <v>0</v>
      </c>
      <c r="K64" s="67">
        <v>0</v>
      </c>
      <c r="L64" s="67">
        <v>0</v>
      </c>
      <c r="M64" s="67">
        <v>45</v>
      </c>
      <c r="N64" s="67">
        <v>289</v>
      </c>
      <c r="O64" s="67">
        <v>6.42</v>
      </c>
      <c r="P64" s="67">
        <v>3</v>
      </c>
      <c r="Q64" s="67">
        <v>24</v>
      </c>
      <c r="R64" s="67">
        <v>15</v>
      </c>
      <c r="S64" s="67">
        <v>148</v>
      </c>
      <c r="T64" s="67">
        <v>9.8699999999999992</v>
      </c>
      <c r="U64" s="67">
        <v>0</v>
      </c>
      <c r="V64" s="67">
        <v>1</v>
      </c>
      <c r="W64" s="67">
        <v>1</v>
      </c>
      <c r="X64" s="67">
        <v>3</v>
      </c>
      <c r="Y64" s="67"/>
      <c r="Z64" s="67"/>
      <c r="AA64" s="67">
        <f>IF(F64&lt;Settings!$H$3,"",ROUND((J64*Settings!$C$3+K64*Settings!$C$4+N64*Settings!$C$5+P64*Settings!$C$6+R64*Settings!$C$7+S64*Settings!$C$8+U64*Settings!$C$9+L64*Settings!$C$10+V64*Settings!$C$11*0.5)/F64*16,0))</f>
        <v>121</v>
      </c>
      <c r="AB64" s="70">
        <f>IF(F64&lt;Settings!$H$3,"",AA64*Settings!$F$7)</f>
        <v>121</v>
      </c>
      <c r="AC64" s="67"/>
      <c r="AD64" s="67"/>
      <c r="AE64" s="67"/>
      <c r="AF64" s="67">
        <f>IF(F64&lt;Settings!$H$3,"",RANK(AA64,$AA$4:$AA$104,0)+COUNTIF($AA$4:AA64,AA64)-1)</f>
        <v>48</v>
      </c>
      <c r="AG64" s="68"/>
      <c r="AI64" s="59">
        <f t="shared" si="0"/>
        <v>61</v>
      </c>
      <c r="AJ64" s="71">
        <f>(INDEX($AB$4:$AB$104,MATCH(AI64,$AF$4:$AF$104,0))+INDEX($AB$106:$AB$205,MATCH(AI64,$AF$106:$AF$205,0))+INDEX($AB$207:$AB$306,MATCH(AI64,$AF$207:$AF$306,0))+INDEX($AB$308:$AB$407,MATCH(AI64,$AF$308:$AF$407,0)))/SUM(Settings!$F$4:$F$7)</f>
        <v>89.92307692307692</v>
      </c>
    </row>
    <row r="65" spans="1:36" ht="15" thickBot="1" x14ac:dyDescent="0.4">
      <c r="A65" s="66"/>
      <c r="B65" s="2" t="s">
        <v>314</v>
      </c>
      <c r="C65" s="2" t="s">
        <v>6</v>
      </c>
      <c r="D65" s="67" t="s">
        <v>167</v>
      </c>
      <c r="E65" s="67">
        <v>25</v>
      </c>
      <c r="F65" s="67">
        <v>13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35</v>
      </c>
      <c r="N65" s="67">
        <v>216</v>
      </c>
      <c r="O65" s="67">
        <v>6.17</v>
      </c>
      <c r="P65" s="67">
        <v>0</v>
      </c>
      <c r="Q65" s="67">
        <v>48</v>
      </c>
      <c r="R65" s="67">
        <v>35</v>
      </c>
      <c r="S65" s="67">
        <v>240</v>
      </c>
      <c r="T65" s="67">
        <v>6.86</v>
      </c>
      <c r="U65" s="67">
        <v>2</v>
      </c>
      <c r="V65" s="67">
        <v>2</v>
      </c>
      <c r="W65" s="67">
        <v>0</v>
      </c>
      <c r="X65" s="67">
        <v>2</v>
      </c>
      <c r="Y65" s="67"/>
      <c r="Z65" s="67"/>
      <c r="AA65" s="67">
        <f>IF(F65&lt;Settings!$H$3,"",ROUND((J65*Settings!$C$3+K65*Settings!$C$4+N65*Settings!$C$5+P65*Settings!$C$6+R65*Settings!$C$7+S65*Settings!$C$8+U65*Settings!$C$9+L65*Settings!$C$10+V65*Settings!$C$11*0.5)/F65*16,0))</f>
        <v>112</v>
      </c>
      <c r="AB65" s="70">
        <f>IF(F65&lt;Settings!$H$3,"",AA65*Settings!$F$7)</f>
        <v>112</v>
      </c>
      <c r="AC65" s="67"/>
      <c r="AD65" s="67"/>
      <c r="AE65" s="67"/>
      <c r="AF65" s="67">
        <f>IF(F65&lt;Settings!$H$3,"",RANK(AA65,$AA$4:$AA$104,0)+COUNTIF($AA$4:AA65,AA65)-1)</f>
        <v>52</v>
      </c>
      <c r="AG65" s="68"/>
      <c r="AI65" s="59">
        <f t="shared" si="0"/>
        <v>62</v>
      </c>
      <c r="AJ65" s="71">
        <f>(INDEX($AB$4:$AB$104,MATCH(AI65,$AF$4:$AF$104,0))+INDEX($AB$106:$AB$205,MATCH(AI65,$AF$106:$AF$205,0))+INDEX($AB$207:$AB$306,MATCH(AI65,$AF$207:$AF$306,0))+INDEX($AB$308:$AB$407,MATCH(AI65,$AF$308:$AF$407,0)))/SUM(Settings!$F$4:$F$7)</f>
        <v>88.692307692307693</v>
      </c>
    </row>
    <row r="66" spans="1:36" ht="15" thickBot="1" x14ac:dyDescent="0.4">
      <c r="A66" s="66"/>
      <c r="B66" s="2" t="s">
        <v>536</v>
      </c>
      <c r="C66" s="2" t="s">
        <v>45</v>
      </c>
      <c r="D66" s="67" t="s">
        <v>167</v>
      </c>
      <c r="E66" s="67">
        <v>24</v>
      </c>
      <c r="F66" s="67">
        <v>16</v>
      </c>
      <c r="G66" s="67">
        <v>11</v>
      </c>
      <c r="H66" s="67">
        <v>0</v>
      </c>
      <c r="I66" s="67">
        <v>0</v>
      </c>
      <c r="J66" s="67">
        <v>0</v>
      </c>
      <c r="K66" s="67">
        <v>0</v>
      </c>
      <c r="L66" s="67">
        <v>0</v>
      </c>
      <c r="M66" s="67">
        <v>2</v>
      </c>
      <c r="N66" s="67">
        <v>3</v>
      </c>
      <c r="O66" s="67">
        <v>1.5</v>
      </c>
      <c r="P66" s="67">
        <v>0</v>
      </c>
      <c r="Q66" s="67">
        <v>56</v>
      </c>
      <c r="R66" s="67">
        <v>41</v>
      </c>
      <c r="S66" s="67">
        <v>321</v>
      </c>
      <c r="T66" s="67">
        <v>7.83</v>
      </c>
      <c r="U66" s="67">
        <v>4</v>
      </c>
      <c r="V66" s="67">
        <v>0</v>
      </c>
      <c r="W66" s="67">
        <v>0</v>
      </c>
      <c r="X66" s="67">
        <v>4</v>
      </c>
      <c r="Y66" s="67"/>
      <c r="Z66" s="67"/>
      <c r="AA66" s="67">
        <f>IF(F66&lt;Settings!$H$3,"",ROUND((J66*Settings!$C$3+K66*Settings!$C$4+N66*Settings!$C$5+P66*Settings!$C$6+R66*Settings!$C$7+S66*Settings!$C$8+U66*Settings!$C$9+L66*Settings!$C$10+V66*Settings!$C$11*0.5)/F66*16,0))</f>
        <v>97</v>
      </c>
      <c r="AB66" s="70">
        <f>IF(F66&lt;Settings!$H$3,"",AA66*Settings!$F$7)</f>
        <v>97</v>
      </c>
      <c r="AC66" s="67"/>
      <c r="AD66" s="67"/>
      <c r="AE66" s="67"/>
      <c r="AF66" s="67">
        <f>IF(F66&lt;Settings!$H$3,"",RANK(AA66,$AA$4:$AA$104,0)+COUNTIF($AA$4:AA66,AA66)-1)</f>
        <v>57</v>
      </c>
      <c r="AG66" s="68"/>
      <c r="AI66" s="59">
        <f t="shared" si="0"/>
        <v>63</v>
      </c>
      <c r="AJ66" s="71">
        <f>(INDEX($AB$4:$AB$104,MATCH(AI66,$AF$4:$AF$104,0))+INDEX($AB$106:$AB$205,MATCH(AI66,$AF$106:$AF$205,0))+INDEX($AB$207:$AB$306,MATCH(AI66,$AF$207:$AF$306,0))+INDEX($AB$308:$AB$407,MATCH(AI66,$AF$308:$AF$407,0)))/SUM(Settings!$F$4:$F$7)</f>
        <v>87.4</v>
      </c>
    </row>
    <row r="67" spans="1:36" ht="15" thickBot="1" x14ac:dyDescent="0.4">
      <c r="A67" s="66"/>
      <c r="B67" s="2" t="s">
        <v>537</v>
      </c>
      <c r="C67" s="2" t="s">
        <v>97</v>
      </c>
      <c r="D67" s="67" t="s">
        <v>167</v>
      </c>
      <c r="E67" s="67">
        <v>26</v>
      </c>
      <c r="F67" s="67">
        <v>15</v>
      </c>
      <c r="G67" s="67">
        <v>2</v>
      </c>
      <c r="H67" s="67">
        <v>0</v>
      </c>
      <c r="I67" s="67">
        <v>0</v>
      </c>
      <c r="J67" s="67">
        <v>0</v>
      </c>
      <c r="K67" s="67">
        <v>0</v>
      </c>
      <c r="L67" s="67">
        <v>0</v>
      </c>
      <c r="M67" s="67">
        <v>99</v>
      </c>
      <c r="N67" s="67">
        <v>334</v>
      </c>
      <c r="O67" s="67">
        <v>3.37</v>
      </c>
      <c r="P67" s="67">
        <v>1</v>
      </c>
      <c r="Q67" s="67">
        <v>28</v>
      </c>
      <c r="R67" s="67">
        <v>16</v>
      </c>
      <c r="S67" s="67">
        <v>109</v>
      </c>
      <c r="T67" s="67">
        <v>6.81</v>
      </c>
      <c r="U67" s="67">
        <v>1</v>
      </c>
      <c r="V67" s="67">
        <v>0</v>
      </c>
      <c r="W67" s="67">
        <v>0</v>
      </c>
      <c r="X67" s="67">
        <v>2</v>
      </c>
      <c r="Y67" s="67"/>
      <c r="Z67" s="67"/>
      <c r="AA67" s="67">
        <f>IF(F67&lt;Settings!$H$3,"",ROUND((J67*Settings!$C$3+K67*Settings!$C$4+N67*Settings!$C$5+P67*Settings!$C$6+R67*Settings!$C$7+S67*Settings!$C$8+U67*Settings!$C$9+L67*Settings!$C$10+V67*Settings!$C$11*0.5)/F67*16,0))</f>
        <v>77</v>
      </c>
      <c r="AB67" s="70">
        <f>IF(F67&lt;Settings!$H$3,"",AA67*Settings!$F$7)</f>
        <v>77</v>
      </c>
      <c r="AC67" s="67"/>
      <c r="AD67" s="67"/>
      <c r="AE67" s="67"/>
      <c r="AF67" s="67">
        <f>IF(F67&lt;Settings!$H$3,"",RANK(AA67,$AA$4:$AA$104,0)+COUNTIF($AA$4:AA67,AA67)-1)</f>
        <v>64</v>
      </c>
      <c r="AG67" s="68"/>
      <c r="AI67" s="59">
        <f t="shared" si="0"/>
        <v>64</v>
      </c>
      <c r="AJ67" s="71">
        <f>(INDEX($AB$4:$AB$104,MATCH(AI67,$AF$4:$AF$104,0))+INDEX($AB$106:$AB$205,MATCH(AI67,$AF$106:$AF$205,0))+INDEX($AB$207:$AB$306,MATCH(AI67,$AF$207:$AF$306,0))+INDEX($AB$308:$AB$407,MATCH(AI67,$AF$308:$AF$407,0)))/SUM(Settings!$F$4:$F$7)</f>
        <v>85.446153846153848</v>
      </c>
    </row>
    <row r="68" spans="1:36" ht="15" thickBot="1" x14ac:dyDescent="0.4">
      <c r="A68" s="66"/>
      <c r="B68" s="2" t="s">
        <v>538</v>
      </c>
      <c r="C68" s="2" t="s">
        <v>97</v>
      </c>
      <c r="D68" s="67" t="s">
        <v>167</v>
      </c>
      <c r="E68" s="67">
        <v>29</v>
      </c>
      <c r="F68" s="67">
        <v>4</v>
      </c>
      <c r="G68" s="67">
        <v>4</v>
      </c>
      <c r="H68" s="67">
        <v>0</v>
      </c>
      <c r="I68" s="67">
        <v>0</v>
      </c>
      <c r="J68" s="67">
        <v>0</v>
      </c>
      <c r="K68" s="67">
        <v>0</v>
      </c>
      <c r="L68" s="67">
        <v>0</v>
      </c>
      <c r="M68" s="67">
        <v>63</v>
      </c>
      <c r="N68" s="67">
        <v>163</v>
      </c>
      <c r="O68" s="67">
        <v>2.59</v>
      </c>
      <c r="P68" s="67">
        <v>1</v>
      </c>
      <c r="Q68" s="67">
        <v>28</v>
      </c>
      <c r="R68" s="67">
        <v>22</v>
      </c>
      <c r="S68" s="67">
        <v>227</v>
      </c>
      <c r="T68" s="67">
        <v>10.32</v>
      </c>
      <c r="U68" s="67">
        <v>2</v>
      </c>
      <c r="V68" s="67">
        <v>2</v>
      </c>
      <c r="W68" s="67">
        <v>1</v>
      </c>
      <c r="X68" s="67">
        <v>3</v>
      </c>
      <c r="Y68" s="67"/>
      <c r="Z68" s="67"/>
      <c r="AA68" s="67" t="str">
        <f>IF(F68&lt;Settings!$H$3,"",ROUND((J68*Settings!$C$3+K68*Settings!$C$4+N68*Settings!$C$5+P68*Settings!$C$6+R68*Settings!$C$7+S68*Settings!$C$8+U68*Settings!$C$9+L68*Settings!$C$10+V68*Settings!$C$11*0.5)/F68*16,0))</f>
        <v/>
      </c>
      <c r="AB68" s="70" t="str">
        <f>IF(F68&lt;Settings!$H$3,"",AA68*Settings!$F$7)</f>
        <v/>
      </c>
      <c r="AC68" s="67"/>
      <c r="AD68" s="67"/>
      <c r="AE68" s="67"/>
      <c r="AF68" s="67" t="str">
        <f>IF(F68&lt;Settings!$H$3,"",RANK(AA68,$AA$4:$AA$104,0)+COUNTIF($AA$4:AA68,AA68)-1)</f>
        <v/>
      </c>
      <c r="AG68" s="68"/>
      <c r="AI68" s="59">
        <f t="shared" si="0"/>
        <v>65</v>
      </c>
      <c r="AJ68" s="71">
        <f>(INDEX($AB$4:$AB$104,MATCH(AI68,$AF$4:$AF$104,0))+INDEX($AB$106:$AB$205,MATCH(AI68,$AF$106:$AF$205,0))+INDEX($AB$207:$AB$306,MATCH(AI68,$AF$207:$AF$306,0))+INDEX($AB$308:$AB$407,MATCH(AI68,$AF$308:$AF$407,0)))/SUM(Settings!$F$4:$F$7)</f>
        <v>83</v>
      </c>
    </row>
    <row r="69" spans="1:36" ht="15" thickBot="1" x14ac:dyDescent="0.4">
      <c r="A69" s="66"/>
      <c r="B69" s="2" t="s">
        <v>539</v>
      </c>
      <c r="C69" s="2" t="s">
        <v>16</v>
      </c>
      <c r="D69" s="67" t="s">
        <v>167</v>
      </c>
      <c r="E69" s="67">
        <v>26</v>
      </c>
      <c r="F69" s="67">
        <v>8</v>
      </c>
      <c r="G69" s="67">
        <v>0</v>
      </c>
      <c r="H69" s="67">
        <v>0</v>
      </c>
      <c r="I69" s="67">
        <v>0</v>
      </c>
      <c r="J69" s="67">
        <v>0</v>
      </c>
      <c r="K69" s="67">
        <v>0</v>
      </c>
      <c r="L69" s="67">
        <v>0</v>
      </c>
      <c r="M69" s="67">
        <v>56</v>
      </c>
      <c r="N69" s="67">
        <v>180</v>
      </c>
      <c r="O69" s="67">
        <v>3.21</v>
      </c>
      <c r="P69" s="67">
        <v>4</v>
      </c>
      <c r="Q69" s="67">
        <v>20</v>
      </c>
      <c r="R69" s="67">
        <v>17</v>
      </c>
      <c r="S69" s="67">
        <v>115</v>
      </c>
      <c r="T69" s="67">
        <v>6.76</v>
      </c>
      <c r="U69" s="67">
        <v>0</v>
      </c>
      <c r="V69" s="67">
        <v>0</v>
      </c>
      <c r="W69" s="67">
        <v>0</v>
      </c>
      <c r="X69" s="67">
        <v>4</v>
      </c>
      <c r="Y69" s="67"/>
      <c r="Z69" s="67"/>
      <c r="AA69" s="67">
        <f>IF(F69&lt;Settings!$H$3,"",ROUND((J69*Settings!$C$3+K69*Settings!$C$4+N69*Settings!$C$5+P69*Settings!$C$6+R69*Settings!$C$7+S69*Settings!$C$8+U69*Settings!$C$9+L69*Settings!$C$10+V69*Settings!$C$11*0.5)/F69*16,0))</f>
        <v>141</v>
      </c>
      <c r="AB69" s="70">
        <f>IF(F69&lt;Settings!$H$3,"",AA69*Settings!$F$7)</f>
        <v>141</v>
      </c>
      <c r="AC69" s="67"/>
      <c r="AD69" s="67"/>
      <c r="AE69" s="67"/>
      <c r="AF69" s="67">
        <f>IF(F69&lt;Settings!$H$3,"",RANK(AA69,$AA$4:$AA$104,0)+COUNTIF($AA$4:AA69,AA69)-1)</f>
        <v>42</v>
      </c>
      <c r="AG69" s="68"/>
      <c r="AI69" s="59">
        <f t="shared" si="0"/>
        <v>66</v>
      </c>
      <c r="AJ69" s="71">
        <f>(INDEX($AB$4:$AB$104,MATCH(AI69,$AF$4:$AF$104,0))+INDEX($AB$106:$AB$205,MATCH(AI69,$AF$106:$AF$205,0))+INDEX($AB$207:$AB$306,MATCH(AI69,$AF$207:$AF$306,0))+INDEX($AB$308:$AB$407,MATCH(AI69,$AF$308:$AF$407,0)))/SUM(Settings!$F$4:$F$7)</f>
        <v>80.723076923076917</v>
      </c>
    </row>
    <row r="70" spans="1:36" ht="15" thickBot="1" x14ac:dyDescent="0.4">
      <c r="A70" s="66"/>
      <c r="B70" s="2" t="s">
        <v>323</v>
      </c>
      <c r="C70" s="2" t="s">
        <v>1</v>
      </c>
      <c r="D70" s="67" t="s">
        <v>167</v>
      </c>
      <c r="E70" s="67">
        <v>25</v>
      </c>
      <c r="F70" s="67">
        <v>15</v>
      </c>
      <c r="G70" s="67">
        <v>2</v>
      </c>
      <c r="H70" s="67">
        <v>0</v>
      </c>
      <c r="I70" s="67">
        <v>0</v>
      </c>
      <c r="J70" s="67">
        <v>0</v>
      </c>
      <c r="K70" s="67">
        <v>0</v>
      </c>
      <c r="L70" s="67">
        <v>0</v>
      </c>
      <c r="M70" s="67">
        <v>63</v>
      </c>
      <c r="N70" s="67">
        <v>207</v>
      </c>
      <c r="O70" s="67">
        <v>3.29</v>
      </c>
      <c r="P70" s="67">
        <v>0</v>
      </c>
      <c r="Q70" s="67">
        <v>30</v>
      </c>
      <c r="R70" s="67">
        <v>19</v>
      </c>
      <c r="S70" s="67">
        <v>180</v>
      </c>
      <c r="T70" s="67">
        <v>9.4700000000000006</v>
      </c>
      <c r="U70" s="67">
        <v>2</v>
      </c>
      <c r="V70" s="67">
        <v>0</v>
      </c>
      <c r="W70" s="67">
        <v>0</v>
      </c>
      <c r="X70" s="67">
        <v>2</v>
      </c>
      <c r="Y70" s="67"/>
      <c r="Z70" s="67"/>
      <c r="AA70" s="67">
        <f>IF(F70&lt;Settings!$H$3,"",ROUND((J70*Settings!$C$3+K70*Settings!$C$4+N70*Settings!$C$5+P70*Settings!$C$6+R70*Settings!$C$7+S70*Settings!$C$8+U70*Settings!$C$9+L70*Settings!$C$10+V70*Settings!$C$11*0.5)/F70*16,0))</f>
        <v>74</v>
      </c>
      <c r="AB70" s="70">
        <f>IF(F70&lt;Settings!$H$3,"",AA70*Settings!$F$7)</f>
        <v>74</v>
      </c>
      <c r="AC70" s="67"/>
      <c r="AD70" s="67"/>
      <c r="AE70" s="67"/>
      <c r="AF70" s="67">
        <f>IF(F70&lt;Settings!$H$3,"",RANK(AA70,$AA$4:$AA$104,0)+COUNTIF($AA$4:AA70,AA70)-1)</f>
        <v>65</v>
      </c>
      <c r="AG70" s="68"/>
      <c r="AI70" s="59">
        <f t="shared" ref="AI70:AI91" si="1">AI69+1</f>
        <v>67</v>
      </c>
      <c r="AJ70" s="71">
        <f>(INDEX($AB$4:$AB$104,MATCH(AI70,$AF$4:$AF$104,0))+INDEX($AB$106:$AB$205,MATCH(AI70,$AF$106:$AF$205,0))+INDEX($AB$207:$AB$306,MATCH(AI70,$AF$207:$AF$306,0))+INDEX($AB$308:$AB$407,MATCH(AI70,$AF$308:$AF$407,0)))/SUM(Settings!$F$4:$F$7)</f>
        <v>78.907692307692301</v>
      </c>
    </row>
    <row r="71" spans="1:36" ht="15" thickBot="1" x14ac:dyDescent="0.4">
      <c r="A71" s="66"/>
      <c r="B71" s="2" t="s">
        <v>540</v>
      </c>
      <c r="C71" s="69" t="s">
        <v>179</v>
      </c>
      <c r="D71" s="67" t="s">
        <v>167</v>
      </c>
      <c r="E71" s="67">
        <v>28</v>
      </c>
      <c r="F71" s="67">
        <v>11</v>
      </c>
      <c r="G71" s="67">
        <v>6</v>
      </c>
      <c r="H71" s="67">
        <v>0</v>
      </c>
      <c r="I71" s="67">
        <v>0</v>
      </c>
      <c r="J71" s="67">
        <v>0</v>
      </c>
      <c r="K71" s="67">
        <v>0</v>
      </c>
      <c r="L71" s="67">
        <v>0</v>
      </c>
      <c r="M71" s="67">
        <v>78</v>
      </c>
      <c r="N71" s="67">
        <v>273</v>
      </c>
      <c r="O71" s="67">
        <v>3.5</v>
      </c>
      <c r="P71" s="67">
        <v>1</v>
      </c>
      <c r="Q71" s="67">
        <v>35</v>
      </c>
      <c r="R71" s="67">
        <v>27</v>
      </c>
      <c r="S71" s="67">
        <v>176</v>
      </c>
      <c r="T71" s="67">
        <v>6.52</v>
      </c>
      <c r="U71" s="67">
        <v>0</v>
      </c>
      <c r="V71" s="67">
        <v>1</v>
      </c>
      <c r="W71" s="67">
        <v>0</v>
      </c>
      <c r="X71" s="67">
        <v>1</v>
      </c>
      <c r="Y71" s="67"/>
      <c r="Z71" s="67"/>
      <c r="AA71" s="67">
        <f>IF(F71&lt;Settings!$H$3,"",ROUND((J71*Settings!$C$3+K71*Settings!$C$4+N71*Settings!$C$5+P71*Settings!$C$6+R71*Settings!$C$7+S71*Settings!$C$8+U71*Settings!$C$9+L71*Settings!$C$10+V71*Settings!$C$11*0.5)/F71*16,0))</f>
        <v>112</v>
      </c>
      <c r="AB71" s="70">
        <f>IF(F71&lt;Settings!$H$3,"",AA71*Settings!$F$7)</f>
        <v>112</v>
      </c>
      <c r="AC71" s="67"/>
      <c r="AD71" s="67"/>
      <c r="AE71" s="67"/>
      <c r="AF71" s="67">
        <f>IF(F71&lt;Settings!$H$3,"",RANK(AA71,$AA$4:$AA$104,0)+COUNTIF($AA$4:AA71,AA71)-1)</f>
        <v>53</v>
      </c>
      <c r="AG71" s="68"/>
      <c r="AI71" s="59">
        <f t="shared" si="1"/>
        <v>68</v>
      </c>
      <c r="AJ71" s="71">
        <f>(INDEX($AB$4:$AB$104,MATCH(AI71,$AF$4:$AF$104,0))+INDEX($AB$106:$AB$205,MATCH(AI71,$AF$106:$AF$205,0))+INDEX($AB$207:$AB$306,MATCH(AI71,$AF$207:$AF$306,0))+INDEX($AB$308:$AB$407,MATCH(AI71,$AF$308:$AF$407,0)))/SUM(Settings!$F$4:$F$7)</f>
        <v>77.661538461538456</v>
      </c>
    </row>
    <row r="72" spans="1:36" ht="15" thickBot="1" x14ac:dyDescent="0.4">
      <c r="A72" s="66"/>
      <c r="B72" s="2" t="s">
        <v>541</v>
      </c>
      <c r="C72" s="2" t="s">
        <v>53</v>
      </c>
      <c r="D72" s="67" t="s">
        <v>167</v>
      </c>
      <c r="E72" s="67">
        <v>30</v>
      </c>
      <c r="F72" s="67">
        <v>15</v>
      </c>
      <c r="G72" s="67">
        <v>7</v>
      </c>
      <c r="H72" s="67">
        <v>0</v>
      </c>
      <c r="I72" s="67">
        <v>0</v>
      </c>
      <c r="J72" s="67">
        <v>0</v>
      </c>
      <c r="K72" s="67">
        <v>0</v>
      </c>
      <c r="L72" s="67">
        <v>0</v>
      </c>
      <c r="M72" s="67">
        <v>10</v>
      </c>
      <c r="N72" s="67">
        <v>36</v>
      </c>
      <c r="O72" s="67">
        <v>3.6</v>
      </c>
      <c r="P72" s="67">
        <v>0</v>
      </c>
      <c r="Q72" s="67">
        <v>37</v>
      </c>
      <c r="R72" s="67">
        <v>30</v>
      </c>
      <c r="S72" s="67">
        <v>269</v>
      </c>
      <c r="T72" s="67">
        <v>8.9700000000000006</v>
      </c>
      <c r="U72" s="67">
        <v>3</v>
      </c>
      <c r="V72" s="67">
        <v>0</v>
      </c>
      <c r="W72" s="67">
        <v>0</v>
      </c>
      <c r="X72" s="67">
        <v>3</v>
      </c>
      <c r="Y72" s="67"/>
      <c r="Z72" s="67"/>
      <c r="AA72" s="67">
        <f>IF(F72&lt;Settings!$H$3,"",ROUND((J72*Settings!$C$3+K72*Settings!$C$4+N72*Settings!$C$5+P72*Settings!$C$6+R72*Settings!$C$7+S72*Settings!$C$8+U72*Settings!$C$9+L72*Settings!$C$10+V72*Settings!$C$11*0.5)/F72*16,0))</f>
        <v>84</v>
      </c>
      <c r="AB72" s="70">
        <f>IF(F72&lt;Settings!$H$3,"",AA72*Settings!$F$7)</f>
        <v>84</v>
      </c>
      <c r="AC72" s="67"/>
      <c r="AD72" s="67"/>
      <c r="AE72" s="67"/>
      <c r="AF72" s="67">
        <f>IF(F72&lt;Settings!$H$3,"",RANK(AA72,$AA$4:$AA$104,0)+COUNTIF($AA$4:AA72,AA72)-1)</f>
        <v>59</v>
      </c>
      <c r="AG72" s="68"/>
      <c r="AI72" s="59">
        <f t="shared" si="1"/>
        <v>69</v>
      </c>
      <c r="AJ72" s="71">
        <f>(INDEX($AB$4:$AB$104,MATCH(AI72,$AF$4:$AF$104,0))+INDEX($AB$106:$AB$205,MATCH(AI72,$AF$106:$AF$205,0))+INDEX($AB$207:$AB$306,MATCH(AI72,$AF$207:$AF$306,0))+INDEX($AB$308:$AB$407,MATCH(AI72,$AF$308:$AF$407,0)))/SUM(Settings!$F$4:$F$7)</f>
        <v>75.030769230769238</v>
      </c>
    </row>
    <row r="73" spans="1:36" ht="15" thickBot="1" x14ac:dyDescent="0.4">
      <c r="A73" s="66"/>
      <c r="B73" s="2" t="s">
        <v>542</v>
      </c>
      <c r="C73" s="2" t="s">
        <v>16</v>
      </c>
      <c r="D73" s="67" t="s">
        <v>167</v>
      </c>
      <c r="E73" s="67">
        <v>28</v>
      </c>
      <c r="F73" s="67">
        <v>13</v>
      </c>
      <c r="G73" s="67">
        <v>2</v>
      </c>
      <c r="H73" s="67">
        <v>0</v>
      </c>
      <c r="I73" s="67">
        <v>0</v>
      </c>
      <c r="J73" s="67">
        <v>0</v>
      </c>
      <c r="K73" s="67">
        <v>0</v>
      </c>
      <c r="L73" s="67">
        <v>0</v>
      </c>
      <c r="M73" s="67">
        <v>36</v>
      </c>
      <c r="N73" s="67">
        <v>112</v>
      </c>
      <c r="O73" s="67">
        <v>3.11</v>
      </c>
      <c r="P73" s="67">
        <v>0</v>
      </c>
      <c r="Q73" s="67">
        <v>44</v>
      </c>
      <c r="R73" s="67">
        <v>34</v>
      </c>
      <c r="S73" s="67">
        <v>239</v>
      </c>
      <c r="T73" s="67">
        <v>7.03</v>
      </c>
      <c r="U73" s="67">
        <v>2</v>
      </c>
      <c r="V73" s="67">
        <v>1</v>
      </c>
      <c r="W73" s="67">
        <v>0</v>
      </c>
      <c r="X73" s="67">
        <v>2</v>
      </c>
      <c r="Y73" s="67"/>
      <c r="Z73" s="67"/>
      <c r="AA73" s="67">
        <f>IF(F73&lt;Settings!$H$3,"",ROUND((J73*Settings!$C$3+K73*Settings!$C$4+N73*Settings!$C$5+P73*Settings!$C$6+R73*Settings!$C$7+S73*Settings!$C$8+U73*Settings!$C$9+L73*Settings!$C$10+V73*Settings!$C$11*0.5)/F73*16,0))</f>
        <v>99</v>
      </c>
      <c r="AB73" s="70">
        <f>IF(F73&lt;Settings!$H$3,"",AA73*Settings!$F$7)</f>
        <v>99</v>
      </c>
      <c r="AC73" s="67"/>
      <c r="AD73" s="67"/>
      <c r="AE73" s="67"/>
      <c r="AF73" s="67">
        <f>IF(F73&lt;Settings!$H$3,"",RANK(AA73,$AA$4:$AA$104,0)+COUNTIF($AA$4:AA73,AA73)-1)</f>
        <v>55</v>
      </c>
      <c r="AG73" s="68"/>
      <c r="AI73" s="59">
        <f t="shared" si="1"/>
        <v>70</v>
      </c>
      <c r="AJ73" s="71">
        <f>(INDEX($AB$4:$AB$104,MATCH(AI73,$AF$4:$AF$104,0))+INDEX($AB$106:$AB$205,MATCH(AI73,$AF$106:$AF$205,0))+INDEX($AB$207:$AB$306,MATCH(AI73,$AF$207:$AF$306,0))+INDEX($AB$308:$AB$407,MATCH(AI73,$AF$308:$AF$407,0)))/SUM(Settings!$F$4:$F$7)</f>
        <v>74.338461538461544</v>
      </c>
    </row>
    <row r="74" spans="1:36" ht="15" thickBot="1" x14ac:dyDescent="0.4">
      <c r="A74" s="66"/>
      <c r="B74" s="2" t="s">
        <v>328</v>
      </c>
      <c r="C74" s="2" t="s">
        <v>38</v>
      </c>
      <c r="D74" s="67" t="s">
        <v>167</v>
      </c>
      <c r="E74" s="67">
        <v>25</v>
      </c>
      <c r="F74" s="67">
        <v>5</v>
      </c>
      <c r="G74" s="67">
        <v>1</v>
      </c>
      <c r="H74" s="67">
        <v>0</v>
      </c>
      <c r="I74" s="67">
        <v>0</v>
      </c>
      <c r="J74" s="67">
        <v>0</v>
      </c>
      <c r="K74" s="67">
        <v>0</v>
      </c>
      <c r="L74" s="67">
        <v>0</v>
      </c>
      <c r="M74" s="67">
        <v>47</v>
      </c>
      <c r="N74" s="67">
        <v>267</v>
      </c>
      <c r="O74" s="67">
        <v>5.68</v>
      </c>
      <c r="P74" s="67">
        <v>3</v>
      </c>
      <c r="Q74" s="67">
        <v>7</v>
      </c>
      <c r="R74" s="67">
        <v>6</v>
      </c>
      <c r="S74" s="67">
        <v>29</v>
      </c>
      <c r="T74" s="67">
        <v>4.83</v>
      </c>
      <c r="U74" s="67">
        <v>0</v>
      </c>
      <c r="V74" s="67">
        <v>1</v>
      </c>
      <c r="W74" s="67">
        <v>1</v>
      </c>
      <c r="X74" s="67">
        <v>3</v>
      </c>
      <c r="Y74" s="67"/>
      <c r="Z74" s="67"/>
      <c r="AA74" s="67" t="str">
        <f>IF(F74&lt;Settings!$H$3,"",ROUND((J74*Settings!$C$3+K74*Settings!$C$4+N74*Settings!$C$5+P74*Settings!$C$6+R74*Settings!$C$7+S74*Settings!$C$8+U74*Settings!$C$9+L74*Settings!$C$10+V74*Settings!$C$11*0.5)/F74*16,0))</f>
        <v/>
      </c>
      <c r="AB74" s="70" t="str">
        <f>IF(F74&lt;Settings!$H$3,"",AA74*Settings!$F$7)</f>
        <v/>
      </c>
      <c r="AC74" s="67"/>
      <c r="AD74" s="67"/>
      <c r="AE74" s="67"/>
      <c r="AF74" s="67" t="str">
        <f>IF(F74&lt;Settings!$H$3,"",RANK(AA74,$AA$4:$AA$104,0)+COUNTIF($AA$4:AA74,AA74)-1)</f>
        <v/>
      </c>
      <c r="AG74" s="68"/>
      <c r="AI74" s="59">
        <f t="shared" si="1"/>
        <v>71</v>
      </c>
      <c r="AJ74" s="71">
        <f>(INDEX($AB$4:$AB$104,MATCH(AI74,$AF$4:$AF$104,0))+INDEX($AB$106:$AB$205,MATCH(AI74,$AF$106:$AF$205,0))+INDEX($AB$207:$AB$306,MATCH(AI74,$AF$207:$AF$306,0))+INDEX($AB$308:$AB$407,MATCH(AI74,$AF$308:$AF$407,0)))/SUM(Settings!$F$4:$F$7)</f>
        <v>70.446153846153848</v>
      </c>
    </row>
    <row r="75" spans="1:36" ht="15" thickBot="1" x14ac:dyDescent="0.4">
      <c r="A75" s="66"/>
      <c r="B75" s="2" t="s">
        <v>543</v>
      </c>
      <c r="C75" s="2" t="s">
        <v>32</v>
      </c>
      <c r="D75" s="67" t="s">
        <v>167</v>
      </c>
      <c r="E75" s="67">
        <v>34</v>
      </c>
      <c r="F75" s="67">
        <v>16</v>
      </c>
      <c r="G75" s="67">
        <v>0</v>
      </c>
      <c r="H75" s="67">
        <v>0</v>
      </c>
      <c r="I75" s="67">
        <v>0</v>
      </c>
      <c r="J75" s="67">
        <v>0</v>
      </c>
      <c r="K75" s="67">
        <v>0</v>
      </c>
      <c r="L75" s="67">
        <v>0</v>
      </c>
      <c r="M75" s="67">
        <v>26</v>
      </c>
      <c r="N75" s="67">
        <v>100</v>
      </c>
      <c r="O75" s="67">
        <v>3.85</v>
      </c>
      <c r="P75" s="67">
        <v>0</v>
      </c>
      <c r="Q75" s="67">
        <v>41</v>
      </c>
      <c r="R75" s="67">
        <v>32</v>
      </c>
      <c r="S75" s="67">
        <v>257</v>
      </c>
      <c r="T75" s="67">
        <v>8.0299999999999994</v>
      </c>
      <c r="U75" s="67">
        <v>2</v>
      </c>
      <c r="V75" s="67">
        <v>1</v>
      </c>
      <c r="W75" s="67">
        <v>1</v>
      </c>
      <c r="X75" s="67">
        <v>2</v>
      </c>
      <c r="Y75" s="67"/>
      <c r="Z75" s="67"/>
      <c r="AA75" s="67">
        <f>IF(F75&lt;Settings!$H$3,"",ROUND((J75*Settings!$C$3+K75*Settings!$C$4+N75*Settings!$C$5+P75*Settings!$C$6+R75*Settings!$C$7+S75*Settings!$C$8+U75*Settings!$C$9+L75*Settings!$C$10+V75*Settings!$C$11*0.5)/F75*16,0))</f>
        <v>79</v>
      </c>
      <c r="AB75" s="70">
        <f>IF(F75&lt;Settings!$H$3,"",AA75*Settings!$F$7)</f>
        <v>79</v>
      </c>
      <c r="AC75" s="67"/>
      <c r="AD75" s="67"/>
      <c r="AE75" s="67"/>
      <c r="AF75" s="67">
        <f>IF(F75&lt;Settings!$H$3,"",RANK(AA75,$AA$4:$AA$104,0)+COUNTIF($AA$4:AA75,AA75)-1)</f>
        <v>62</v>
      </c>
      <c r="AG75" s="68"/>
      <c r="AI75" s="59">
        <f t="shared" si="1"/>
        <v>72</v>
      </c>
      <c r="AJ75" s="71">
        <f>(INDEX($AB$4:$AB$104,MATCH(AI75,$AF$4:$AF$104,0))+INDEX($AB$106:$AB$205,MATCH(AI75,$AF$106:$AF$205,0))+INDEX($AB$207:$AB$306,MATCH(AI75,$AF$207:$AF$306,0))+INDEX($AB$308:$AB$407,MATCH(AI75,$AF$308:$AF$407,0)))/SUM(Settings!$F$4:$F$7)</f>
        <v>67.230769230769226</v>
      </c>
    </row>
    <row r="76" spans="1:36" ht="15" thickBot="1" x14ac:dyDescent="0.4">
      <c r="A76" s="66"/>
      <c r="B76" s="2" t="s">
        <v>544</v>
      </c>
      <c r="C76" s="2" t="s">
        <v>10</v>
      </c>
      <c r="D76" s="67" t="s">
        <v>167</v>
      </c>
      <c r="E76" s="67">
        <v>23</v>
      </c>
      <c r="F76" s="67">
        <v>13</v>
      </c>
      <c r="G76" s="67">
        <v>3</v>
      </c>
      <c r="H76" s="67">
        <v>0</v>
      </c>
      <c r="I76" s="67">
        <v>0</v>
      </c>
      <c r="J76" s="67">
        <v>0</v>
      </c>
      <c r="K76" s="67">
        <v>0</v>
      </c>
      <c r="L76" s="67">
        <v>0</v>
      </c>
      <c r="M76" s="67">
        <v>47</v>
      </c>
      <c r="N76" s="67">
        <v>193</v>
      </c>
      <c r="O76" s="67">
        <v>4.1100000000000003</v>
      </c>
      <c r="P76" s="67">
        <v>1</v>
      </c>
      <c r="Q76" s="67">
        <v>22</v>
      </c>
      <c r="R76" s="67">
        <v>14</v>
      </c>
      <c r="S76" s="67">
        <v>139</v>
      </c>
      <c r="T76" s="67">
        <v>9.93</v>
      </c>
      <c r="U76" s="67">
        <v>1</v>
      </c>
      <c r="V76" s="67">
        <v>2</v>
      </c>
      <c r="W76" s="67">
        <v>1</v>
      </c>
      <c r="X76" s="67">
        <v>2</v>
      </c>
      <c r="Y76" s="67"/>
      <c r="Z76" s="67"/>
      <c r="AA76" s="67">
        <f>IF(F76&lt;Settings!$H$3,"",ROUND((J76*Settings!$C$3+K76*Settings!$C$4+N76*Settings!$C$5+P76*Settings!$C$6+R76*Settings!$C$7+S76*Settings!$C$8+U76*Settings!$C$9+L76*Settings!$C$10+V76*Settings!$C$11*0.5)/F76*16,0))</f>
        <v>70</v>
      </c>
      <c r="AB76" s="70">
        <f>IF(F76&lt;Settings!$H$3,"",AA76*Settings!$F$7)</f>
        <v>70</v>
      </c>
      <c r="AC76" s="67"/>
      <c r="AD76" s="67"/>
      <c r="AE76" s="67"/>
      <c r="AF76" s="67">
        <f>IF(F76&lt;Settings!$H$3,"",RANK(AA76,$AA$4:$AA$104,0)+COUNTIF($AA$4:AA76,AA76)-1)</f>
        <v>67</v>
      </c>
      <c r="AG76" s="68"/>
      <c r="AI76" s="59">
        <f t="shared" si="1"/>
        <v>73</v>
      </c>
      <c r="AJ76" s="71">
        <f>(INDEX($AB$4:$AB$104,MATCH(AI76,$AF$4:$AF$104,0))+INDEX($AB$106:$AB$205,MATCH(AI76,$AF$106:$AF$205,0))+INDEX($AB$207:$AB$306,MATCH(AI76,$AF$207:$AF$306,0))+INDEX($AB$308:$AB$407,MATCH(AI76,$AF$308:$AF$407,0)))/SUM(Settings!$F$4:$F$7)</f>
        <v>66.261538461538464</v>
      </c>
    </row>
    <row r="77" spans="1:36" ht="15" thickBot="1" x14ac:dyDescent="0.4">
      <c r="A77" s="66"/>
      <c r="B77" s="2" t="s">
        <v>235</v>
      </c>
      <c r="C77" s="2" t="s">
        <v>36</v>
      </c>
      <c r="D77" s="67" t="s">
        <v>167</v>
      </c>
      <c r="E77" s="67">
        <v>22</v>
      </c>
      <c r="F77" s="67">
        <v>12</v>
      </c>
      <c r="G77" s="67">
        <v>3</v>
      </c>
      <c r="H77" s="67">
        <v>0</v>
      </c>
      <c r="I77" s="67">
        <v>0</v>
      </c>
      <c r="J77" s="67">
        <v>0</v>
      </c>
      <c r="K77" s="67">
        <v>0</v>
      </c>
      <c r="L77" s="67">
        <v>0</v>
      </c>
      <c r="M77" s="67">
        <v>87</v>
      </c>
      <c r="N77" s="67">
        <v>392</v>
      </c>
      <c r="O77" s="67">
        <v>4.51</v>
      </c>
      <c r="P77" s="67">
        <v>1</v>
      </c>
      <c r="Q77" s="67">
        <v>11</v>
      </c>
      <c r="R77" s="67">
        <v>2</v>
      </c>
      <c r="S77" s="67">
        <v>14</v>
      </c>
      <c r="T77" s="67">
        <v>7</v>
      </c>
      <c r="U77" s="67">
        <v>0</v>
      </c>
      <c r="V77" s="67">
        <v>3</v>
      </c>
      <c r="W77" s="67">
        <v>3</v>
      </c>
      <c r="X77" s="67">
        <v>1</v>
      </c>
      <c r="Y77" s="67"/>
      <c r="Z77" s="67"/>
      <c r="AA77" s="67">
        <f>IF(F77&lt;Settings!$H$3,"",ROUND((J77*Settings!$C$3+K77*Settings!$C$4+N77*Settings!$C$5+P77*Settings!$C$6+R77*Settings!$C$7+S77*Settings!$C$8+U77*Settings!$C$9+L77*Settings!$C$10+V77*Settings!$C$11*0.5)/F77*16,0))</f>
        <v>61</v>
      </c>
      <c r="AB77" s="70">
        <f>IF(F77&lt;Settings!$H$3,"",AA77*Settings!$F$7)</f>
        <v>61</v>
      </c>
      <c r="AC77" s="67"/>
      <c r="AD77" s="67"/>
      <c r="AE77" s="67"/>
      <c r="AF77" s="67">
        <f>IF(F77&lt;Settings!$H$3,"",RANK(AA77,$AA$4:$AA$104,0)+COUNTIF($AA$4:AA77,AA77)-1)</f>
        <v>72</v>
      </c>
      <c r="AG77" s="68"/>
      <c r="AI77" s="59">
        <f t="shared" si="1"/>
        <v>74</v>
      </c>
      <c r="AJ77" s="71">
        <f>(INDEX($AB$4:$AB$104,MATCH(AI77,$AF$4:$AF$104,0))+INDEX($AB$106:$AB$205,MATCH(AI77,$AF$106:$AF$205,0))+INDEX($AB$207:$AB$306,MATCH(AI77,$AF$207:$AF$306,0))+INDEX($AB$308:$AB$407,MATCH(AI77,$AF$308:$AF$407,0)))/SUM(Settings!$F$4:$F$7)</f>
        <v>61.2</v>
      </c>
    </row>
    <row r="78" spans="1:36" ht="15" thickBot="1" x14ac:dyDescent="0.4">
      <c r="A78" s="66"/>
      <c r="B78" s="2" t="s">
        <v>545</v>
      </c>
      <c r="C78" s="2" t="s">
        <v>361</v>
      </c>
      <c r="D78" s="67" t="s">
        <v>167</v>
      </c>
      <c r="E78" s="67">
        <v>25</v>
      </c>
      <c r="F78" s="67">
        <v>16</v>
      </c>
      <c r="G78" s="67">
        <v>1</v>
      </c>
      <c r="H78" s="67">
        <v>0</v>
      </c>
      <c r="I78" s="67">
        <v>0</v>
      </c>
      <c r="J78" s="67">
        <v>0</v>
      </c>
      <c r="K78" s="67">
        <v>0</v>
      </c>
      <c r="L78" s="67">
        <v>0</v>
      </c>
      <c r="M78" s="67">
        <v>37</v>
      </c>
      <c r="N78" s="67">
        <v>140</v>
      </c>
      <c r="O78" s="67">
        <v>3.78</v>
      </c>
      <c r="P78" s="67">
        <v>0</v>
      </c>
      <c r="Q78" s="67">
        <v>36</v>
      </c>
      <c r="R78" s="67">
        <v>26</v>
      </c>
      <c r="S78" s="67">
        <v>250</v>
      </c>
      <c r="T78" s="67">
        <v>9.6199999999999992</v>
      </c>
      <c r="U78" s="67">
        <v>0</v>
      </c>
      <c r="V78" s="67">
        <v>1</v>
      </c>
      <c r="W78" s="67">
        <v>0</v>
      </c>
      <c r="X78" s="67">
        <v>0</v>
      </c>
      <c r="Y78" s="67"/>
      <c r="Z78" s="67"/>
      <c r="AA78" s="67">
        <f>IF(F78&lt;Settings!$H$3,"",ROUND((J78*Settings!$C$3+K78*Settings!$C$4+N78*Settings!$C$5+P78*Settings!$C$6+R78*Settings!$C$7+S78*Settings!$C$8+U78*Settings!$C$9+L78*Settings!$C$10+V78*Settings!$C$11*0.5)/F78*16,0))</f>
        <v>64</v>
      </c>
      <c r="AB78" s="70">
        <f>IF(F78&lt;Settings!$H$3,"",AA78*Settings!$F$7)</f>
        <v>64</v>
      </c>
      <c r="AC78" s="67"/>
      <c r="AD78" s="67"/>
      <c r="AE78" s="67"/>
      <c r="AF78" s="67">
        <f>IF(F78&lt;Settings!$H$3,"",RANK(AA78,$AA$4:$AA$104,0)+COUNTIF($AA$4:AA78,AA78)-1)</f>
        <v>69</v>
      </c>
      <c r="AG78" s="68"/>
      <c r="AI78" s="59">
        <f t="shared" si="1"/>
        <v>75</v>
      </c>
      <c r="AJ78" s="71">
        <f>(INDEX($AB$4:$AB$104,MATCH(AI78,$AF$4:$AF$104,0))+INDEX($AB$106:$AB$205,MATCH(AI78,$AF$106:$AF$205,0))+INDEX($AB$207:$AB$306,MATCH(AI78,$AF$207:$AF$306,0))+INDEX($AB$308:$AB$407,MATCH(AI78,$AF$308:$AF$407,0)))/SUM(Settings!$F$4:$F$7)</f>
        <v>60.123076923076923</v>
      </c>
    </row>
    <row r="79" spans="1:36" ht="15" thickBot="1" x14ac:dyDescent="0.4">
      <c r="A79" s="66"/>
      <c r="B79" s="2" t="s">
        <v>546</v>
      </c>
      <c r="C79" s="2" t="s">
        <v>22</v>
      </c>
      <c r="D79" s="67" t="s">
        <v>167</v>
      </c>
      <c r="E79" s="67">
        <v>28</v>
      </c>
      <c r="F79" s="67">
        <v>9</v>
      </c>
      <c r="G79" s="67">
        <v>2</v>
      </c>
      <c r="H79" s="67">
        <v>0</v>
      </c>
      <c r="I79" s="67">
        <v>0</v>
      </c>
      <c r="J79" s="67">
        <v>0</v>
      </c>
      <c r="K79" s="67">
        <v>0</v>
      </c>
      <c r="L79" s="67">
        <v>0</v>
      </c>
      <c r="M79" s="67">
        <v>59</v>
      </c>
      <c r="N79" s="67">
        <v>229</v>
      </c>
      <c r="O79" s="67">
        <v>3.88</v>
      </c>
      <c r="P79" s="67">
        <v>1</v>
      </c>
      <c r="Q79" s="67">
        <v>13</v>
      </c>
      <c r="R79" s="67">
        <v>8</v>
      </c>
      <c r="S79" s="67">
        <v>88</v>
      </c>
      <c r="T79" s="67">
        <v>11</v>
      </c>
      <c r="U79" s="67">
        <v>0</v>
      </c>
      <c r="V79" s="67">
        <v>1</v>
      </c>
      <c r="W79" s="67">
        <v>0</v>
      </c>
      <c r="X79" s="67">
        <v>1</v>
      </c>
      <c r="Y79" s="67"/>
      <c r="Z79" s="67"/>
      <c r="AA79" s="67">
        <f>IF(F79&lt;Settings!$H$3,"",ROUND((J79*Settings!$C$3+K79*Settings!$C$4+N79*Settings!$C$5+P79*Settings!$C$6+R79*Settings!$C$7+S79*Settings!$C$8+U79*Settings!$C$9+L79*Settings!$C$10+V79*Settings!$C$11*0.5)/F79*16,0))</f>
        <v>79</v>
      </c>
      <c r="AB79" s="70">
        <f>IF(F79&lt;Settings!$H$3,"",AA79*Settings!$F$7)</f>
        <v>79</v>
      </c>
      <c r="AC79" s="67"/>
      <c r="AD79" s="67"/>
      <c r="AE79" s="67"/>
      <c r="AF79" s="67">
        <f>IF(F79&lt;Settings!$H$3,"",RANK(AA79,$AA$4:$AA$104,0)+COUNTIF($AA$4:AA79,AA79)-1)</f>
        <v>63</v>
      </c>
      <c r="AG79" s="68"/>
      <c r="AI79" s="59">
        <f t="shared" si="1"/>
        <v>76</v>
      </c>
      <c r="AJ79" s="71">
        <f>(INDEX($AB$4:$AB$104,MATCH(AI79,$AF$4:$AF$104,0))+INDEX($AB$106:$AB$205,MATCH(AI79,$AF$106:$AF$205,0))+INDEX($AB$207:$AB$306,MATCH(AI79,$AF$207:$AF$306,0))+INDEX($AB$308:$AB$407,MATCH(AI79,$AF$308:$AF$407,0)))/SUM(Settings!$F$4:$F$7)</f>
        <v>56.969230769230769</v>
      </c>
    </row>
    <row r="80" spans="1:36" ht="15" thickBot="1" x14ac:dyDescent="0.4">
      <c r="A80" s="66"/>
      <c r="B80" s="2" t="s">
        <v>319</v>
      </c>
      <c r="C80" s="2" t="s">
        <v>51</v>
      </c>
      <c r="D80" s="67" t="s">
        <v>167</v>
      </c>
      <c r="E80" s="67">
        <v>22</v>
      </c>
      <c r="F80" s="67">
        <v>9</v>
      </c>
      <c r="G80" s="67">
        <v>0</v>
      </c>
      <c r="H80" s="67">
        <v>0</v>
      </c>
      <c r="I80" s="67">
        <v>0</v>
      </c>
      <c r="J80" s="67">
        <v>0</v>
      </c>
      <c r="K80" s="67">
        <v>0</v>
      </c>
      <c r="L80" s="67">
        <v>0</v>
      </c>
      <c r="M80" s="67">
        <v>49</v>
      </c>
      <c r="N80" s="67">
        <v>187</v>
      </c>
      <c r="O80" s="67">
        <v>3.82</v>
      </c>
      <c r="P80" s="67">
        <v>1</v>
      </c>
      <c r="Q80" s="67">
        <v>11</v>
      </c>
      <c r="R80" s="67">
        <v>7</v>
      </c>
      <c r="S80" s="67">
        <v>90</v>
      </c>
      <c r="T80" s="67">
        <v>12.86</v>
      </c>
      <c r="U80" s="67">
        <v>0</v>
      </c>
      <c r="V80" s="67">
        <v>0</v>
      </c>
      <c r="W80" s="67">
        <v>0</v>
      </c>
      <c r="X80" s="67">
        <v>1</v>
      </c>
      <c r="Y80" s="67">
        <v>1</v>
      </c>
      <c r="Z80" s="67"/>
      <c r="AA80" s="67">
        <f>IF(F80&lt;Settings!$H$3,"",ROUND((J80*Settings!$C$3+K80*Settings!$C$4+N80*Settings!$C$5+P80*Settings!$C$6+R80*Settings!$C$7+S80*Settings!$C$8+U80*Settings!$C$9+L80*Settings!$C$10+V80*Settings!$C$11*0.5)/F80*16,0))</f>
        <v>72</v>
      </c>
      <c r="AB80" s="70">
        <f>IF(F80&lt;Settings!$H$3,"",AA80*Settings!$F$7)</f>
        <v>72</v>
      </c>
      <c r="AC80" s="67"/>
      <c r="AD80" s="67"/>
      <c r="AE80" s="67"/>
      <c r="AF80" s="67">
        <f>IF(F80&lt;Settings!$H$3,"",RANK(AA80,$AA$4:$AA$104,0)+COUNTIF($AA$4:AA80,AA80)-1)</f>
        <v>66</v>
      </c>
      <c r="AG80" s="68"/>
      <c r="AI80" s="59">
        <f t="shared" si="1"/>
        <v>77</v>
      </c>
      <c r="AJ80" s="71">
        <f>(INDEX($AB$4:$AB$104,MATCH(AI80,$AF$4:$AF$104,0))+INDEX($AB$106:$AB$205,MATCH(AI80,$AF$106:$AF$205,0))+INDEX($AB$207:$AB$306,MATCH(AI80,$AF$207:$AF$306,0))+INDEX($AB$308:$AB$407,MATCH(AI80,$AF$308:$AF$407,0)))/SUM(Settings!$F$4:$F$7)</f>
        <v>55.015384615384619</v>
      </c>
    </row>
    <row r="81" spans="1:36" ht="15" thickBot="1" x14ac:dyDescent="0.4">
      <c r="A81" s="66"/>
      <c r="B81" s="2" t="s">
        <v>547</v>
      </c>
      <c r="C81" s="2" t="s">
        <v>34</v>
      </c>
      <c r="D81" s="67" t="s">
        <v>167</v>
      </c>
      <c r="E81" s="67">
        <v>23</v>
      </c>
      <c r="F81" s="67">
        <v>10</v>
      </c>
      <c r="G81" s="67">
        <v>1</v>
      </c>
      <c r="H81" s="67">
        <v>0</v>
      </c>
      <c r="I81" s="67">
        <v>0</v>
      </c>
      <c r="J81" s="67">
        <v>0</v>
      </c>
      <c r="K81" s="67">
        <v>0</v>
      </c>
      <c r="L81" s="67">
        <v>0</v>
      </c>
      <c r="M81" s="67">
        <v>43</v>
      </c>
      <c r="N81" s="67">
        <v>159</v>
      </c>
      <c r="O81" s="67">
        <v>3.7</v>
      </c>
      <c r="P81" s="67">
        <v>2</v>
      </c>
      <c r="Q81" s="67">
        <v>3</v>
      </c>
      <c r="R81" s="67">
        <v>3</v>
      </c>
      <c r="S81" s="67">
        <v>19</v>
      </c>
      <c r="T81" s="67">
        <v>6.33</v>
      </c>
      <c r="U81" s="67">
        <v>1</v>
      </c>
      <c r="V81" s="67">
        <v>1</v>
      </c>
      <c r="W81" s="67">
        <v>1</v>
      </c>
      <c r="X81" s="67">
        <v>3</v>
      </c>
      <c r="Y81" s="67"/>
      <c r="Z81" s="67"/>
      <c r="AA81" s="67">
        <f>IF(F81&lt;Settings!$H$3,"",ROUND((J81*Settings!$C$3+K81*Settings!$C$4+N81*Settings!$C$5+P81*Settings!$C$6+R81*Settings!$C$7+S81*Settings!$C$8+U81*Settings!$C$9+L81*Settings!$C$10+V81*Settings!$C$11*0.5)/F81*16,0))</f>
        <v>60</v>
      </c>
      <c r="AB81" s="70">
        <f>IF(F81&lt;Settings!$H$3,"",AA81*Settings!$F$7)</f>
        <v>60</v>
      </c>
      <c r="AC81" s="67"/>
      <c r="AD81" s="67"/>
      <c r="AE81" s="67"/>
      <c r="AF81" s="67">
        <f>IF(F81&lt;Settings!$H$3,"",RANK(AA81,$AA$4:$AA$104,0)+COUNTIF($AA$4:AA81,AA81)-1)</f>
        <v>74</v>
      </c>
      <c r="AG81" s="68"/>
      <c r="AI81" s="59">
        <f t="shared" si="1"/>
        <v>78</v>
      </c>
      <c r="AJ81" s="71">
        <f>(INDEX($AB$4:$AB$104,MATCH(AI81,$AF$4:$AF$104,0))+INDEX($AB$106:$AB$205,MATCH(AI81,$AF$106:$AF$205,0))+INDEX($AB$207:$AB$306,MATCH(AI81,$AF$207:$AF$306,0))+INDEX($AB$308:$AB$407,MATCH(AI81,$AF$308:$AF$407,0)))/SUM(Settings!$F$4:$F$7)</f>
        <v>52.8</v>
      </c>
    </row>
    <row r="82" spans="1:36" ht="15" thickBot="1" x14ac:dyDescent="0.4">
      <c r="A82" s="66"/>
      <c r="B82" s="2" t="s">
        <v>548</v>
      </c>
      <c r="C82" s="2" t="s">
        <v>361</v>
      </c>
      <c r="D82" s="67" t="s">
        <v>167</v>
      </c>
      <c r="E82" s="67">
        <v>22</v>
      </c>
      <c r="F82" s="67">
        <v>13</v>
      </c>
      <c r="G82" s="67">
        <v>3</v>
      </c>
      <c r="H82" s="67">
        <v>0</v>
      </c>
      <c r="I82" s="67">
        <v>0</v>
      </c>
      <c r="J82" s="67">
        <v>0</v>
      </c>
      <c r="K82" s="67">
        <v>0</v>
      </c>
      <c r="L82" s="67">
        <v>0</v>
      </c>
      <c r="M82" s="67">
        <v>75</v>
      </c>
      <c r="N82" s="67">
        <v>207</v>
      </c>
      <c r="O82" s="67">
        <v>2.76</v>
      </c>
      <c r="P82" s="67">
        <v>1</v>
      </c>
      <c r="Q82" s="67">
        <v>25</v>
      </c>
      <c r="R82" s="67">
        <v>18</v>
      </c>
      <c r="S82" s="67">
        <v>88</v>
      </c>
      <c r="T82" s="67">
        <v>4.8899999999999997</v>
      </c>
      <c r="U82" s="67">
        <v>0</v>
      </c>
      <c r="V82" s="67">
        <v>3</v>
      </c>
      <c r="W82" s="67">
        <v>1</v>
      </c>
      <c r="X82" s="67">
        <v>1</v>
      </c>
      <c r="Y82" s="67"/>
      <c r="Z82" s="67"/>
      <c r="AA82" s="67">
        <f>IF(F82&lt;Settings!$H$3,"",ROUND((J82*Settings!$C$3+K82*Settings!$C$4+N82*Settings!$C$5+P82*Settings!$C$6+R82*Settings!$C$7+S82*Settings!$C$8+U82*Settings!$C$9+L82*Settings!$C$10+V82*Settings!$C$11*0.5)/F82*16,0))</f>
        <v>62</v>
      </c>
      <c r="AB82" s="70">
        <f>IF(F82&lt;Settings!$H$3,"",AA82*Settings!$F$7)</f>
        <v>62</v>
      </c>
      <c r="AC82" s="67"/>
      <c r="AD82" s="67"/>
      <c r="AE82" s="67"/>
      <c r="AF82" s="67">
        <f>IF(F82&lt;Settings!$H$3,"",RANK(AA82,$AA$4:$AA$104,0)+COUNTIF($AA$4:AA82,AA82)-1)</f>
        <v>71</v>
      </c>
      <c r="AG82" s="68"/>
      <c r="AI82" s="59">
        <f t="shared" si="1"/>
        <v>79</v>
      </c>
      <c r="AJ82" s="71">
        <f>(INDEX($AB$4:$AB$104,MATCH(AI82,$AF$4:$AF$104,0))+INDEX($AB$106:$AB$205,MATCH(AI82,$AF$106:$AF$205,0))+INDEX($AB$207:$AB$306,MATCH(AI82,$AF$207:$AF$306,0))+INDEX($AB$308:$AB$407,MATCH(AI82,$AF$308:$AF$407,0)))/SUM(Settings!$F$4:$F$7)</f>
        <v>51.676923076923075</v>
      </c>
    </row>
    <row r="83" spans="1:36" ht="15" thickBot="1" x14ac:dyDescent="0.4">
      <c r="A83" s="66"/>
      <c r="B83" s="2" t="s">
        <v>549</v>
      </c>
      <c r="C83" s="2" t="s">
        <v>111</v>
      </c>
      <c r="D83" s="67" t="s">
        <v>167</v>
      </c>
      <c r="E83" s="67">
        <v>23</v>
      </c>
      <c r="F83" s="67">
        <v>16</v>
      </c>
      <c r="G83" s="67">
        <v>0</v>
      </c>
      <c r="H83" s="67">
        <v>0</v>
      </c>
      <c r="I83" s="67">
        <v>0</v>
      </c>
      <c r="J83" s="67">
        <v>0</v>
      </c>
      <c r="K83" s="67">
        <v>0</v>
      </c>
      <c r="L83" s="67">
        <v>0</v>
      </c>
      <c r="M83" s="67">
        <v>88</v>
      </c>
      <c r="N83" s="67">
        <v>257</v>
      </c>
      <c r="O83" s="67">
        <v>2.92</v>
      </c>
      <c r="P83" s="67">
        <v>1</v>
      </c>
      <c r="Q83" s="67">
        <v>3</v>
      </c>
      <c r="R83" s="67">
        <v>1</v>
      </c>
      <c r="S83" s="67">
        <v>7</v>
      </c>
      <c r="T83" s="67">
        <v>7</v>
      </c>
      <c r="U83" s="67">
        <v>0</v>
      </c>
      <c r="V83" s="67">
        <v>0</v>
      </c>
      <c r="W83" s="67">
        <v>0</v>
      </c>
      <c r="X83" s="67">
        <v>1</v>
      </c>
      <c r="Y83" s="67">
        <v>1</v>
      </c>
      <c r="Z83" s="67"/>
      <c r="AA83" s="67">
        <f>IF(F83&lt;Settings!$H$3,"",ROUND((J83*Settings!$C$3+K83*Settings!$C$4+N83*Settings!$C$5+P83*Settings!$C$6+R83*Settings!$C$7+S83*Settings!$C$8+U83*Settings!$C$9+L83*Settings!$C$10+V83*Settings!$C$11*0.5)/F83*16,0))</f>
        <v>33</v>
      </c>
      <c r="AB83" s="70">
        <f>IF(F83&lt;Settings!$H$3,"",AA83*Settings!$F$7)</f>
        <v>33</v>
      </c>
      <c r="AC83" s="67"/>
      <c r="AD83" s="67"/>
      <c r="AE83" s="67"/>
      <c r="AF83" s="67">
        <f>IF(F83&lt;Settings!$H$3,"",RANK(AA83,$AA$4:$AA$104,0)+COUNTIF($AA$4:AA83,AA83)-1)</f>
        <v>86</v>
      </c>
      <c r="AG83" s="68"/>
      <c r="AI83" s="59">
        <f t="shared" si="1"/>
        <v>80</v>
      </c>
      <c r="AJ83" s="71">
        <f>(INDEX($AB$4:$AB$104,MATCH(AI83,$AF$4:$AF$104,0))+INDEX($AB$106:$AB$205,MATCH(AI83,$AF$106:$AF$205,0))+INDEX($AB$207:$AB$306,MATCH(AI83,$AF$207:$AF$306,0))+INDEX($AB$308:$AB$407,MATCH(AI83,$AF$308:$AF$407,0)))/SUM(Settings!$F$4:$F$7)</f>
        <v>46.384615384615387</v>
      </c>
    </row>
    <row r="84" spans="1:36" ht="15" thickBot="1" x14ac:dyDescent="0.4">
      <c r="A84" s="66"/>
      <c r="B84" s="2" t="s">
        <v>550</v>
      </c>
      <c r="C84" s="2" t="s">
        <v>94</v>
      </c>
      <c r="D84" s="67" t="s">
        <v>167</v>
      </c>
      <c r="E84" s="67">
        <v>29</v>
      </c>
      <c r="F84" s="67">
        <v>6</v>
      </c>
      <c r="G84" s="67">
        <v>0</v>
      </c>
      <c r="H84" s="67">
        <v>0</v>
      </c>
      <c r="I84" s="67">
        <v>0</v>
      </c>
      <c r="J84" s="67">
        <v>0</v>
      </c>
      <c r="K84" s="67">
        <v>0</v>
      </c>
      <c r="L84" s="67">
        <v>0</v>
      </c>
      <c r="M84" s="67">
        <v>31</v>
      </c>
      <c r="N84" s="67">
        <v>85</v>
      </c>
      <c r="O84" s="67">
        <v>2.74</v>
      </c>
      <c r="P84" s="67">
        <v>0</v>
      </c>
      <c r="Q84" s="67">
        <v>14</v>
      </c>
      <c r="R84" s="67">
        <v>10</v>
      </c>
      <c r="S84" s="67">
        <v>64</v>
      </c>
      <c r="T84" s="67">
        <v>6.4</v>
      </c>
      <c r="U84" s="67">
        <v>3</v>
      </c>
      <c r="V84" s="67">
        <v>0</v>
      </c>
      <c r="W84" s="67">
        <v>0</v>
      </c>
      <c r="X84" s="67">
        <v>3</v>
      </c>
      <c r="Y84" s="67"/>
      <c r="Z84" s="67"/>
      <c r="AA84" s="67" t="str">
        <f>IF(F84&lt;Settings!$H$3,"",ROUND((J84*Settings!$C$3+K84*Settings!$C$4+N84*Settings!$C$5+P84*Settings!$C$6+R84*Settings!$C$7+S84*Settings!$C$8+U84*Settings!$C$9+L84*Settings!$C$10+V84*Settings!$C$11*0.5)/F84*16,0))</f>
        <v/>
      </c>
      <c r="AB84" s="70" t="str">
        <f>IF(F84&lt;Settings!$H$3,"",AA84*Settings!$F$7)</f>
        <v/>
      </c>
      <c r="AC84" s="67"/>
      <c r="AD84" s="67"/>
      <c r="AE84" s="67"/>
      <c r="AF84" s="67" t="str">
        <f>IF(F84&lt;Settings!$H$3,"",RANK(AA84,$AA$4:$AA$104,0)+COUNTIF($AA$4:AA84,AA84)-1)</f>
        <v/>
      </c>
      <c r="AG84" s="68"/>
      <c r="AI84" s="59">
        <f t="shared" si="1"/>
        <v>81</v>
      </c>
      <c r="AJ84" s="71">
        <f>(INDEX($AB$4:$AB$104,MATCH(AI84,$AF$4:$AF$104,0))+INDEX($AB$106:$AB$205,MATCH(AI84,$AF$106:$AF$205,0))+INDEX($AB$207:$AB$306,MATCH(AI84,$AF$207:$AF$306,0))+INDEX($AB$308:$AB$407,MATCH(AI84,$AF$308:$AF$407,0)))/SUM(Settings!$F$4:$F$7)</f>
        <v>43.615384615384613</v>
      </c>
    </row>
    <row r="85" spans="1:36" ht="15" thickBot="1" x14ac:dyDescent="0.4">
      <c r="A85" s="66"/>
      <c r="B85" s="2" t="s">
        <v>551</v>
      </c>
      <c r="C85" s="2" t="s">
        <v>8</v>
      </c>
      <c r="D85" s="67" t="s">
        <v>167</v>
      </c>
      <c r="E85" s="67">
        <v>25</v>
      </c>
      <c r="F85" s="67">
        <v>7</v>
      </c>
      <c r="G85" s="67">
        <v>0</v>
      </c>
      <c r="H85" s="67">
        <v>0</v>
      </c>
      <c r="I85" s="67">
        <v>0</v>
      </c>
      <c r="J85" s="67">
        <v>0</v>
      </c>
      <c r="K85" s="67">
        <v>0</v>
      </c>
      <c r="L85" s="67">
        <v>0</v>
      </c>
      <c r="M85" s="67">
        <v>45</v>
      </c>
      <c r="N85" s="67">
        <v>183</v>
      </c>
      <c r="O85" s="67">
        <v>4.07</v>
      </c>
      <c r="P85" s="67">
        <v>1</v>
      </c>
      <c r="Q85" s="67">
        <v>5</v>
      </c>
      <c r="R85" s="67">
        <v>5</v>
      </c>
      <c r="S85" s="67">
        <v>58</v>
      </c>
      <c r="T85" s="67">
        <v>11.6</v>
      </c>
      <c r="U85" s="67">
        <v>0</v>
      </c>
      <c r="V85" s="67">
        <v>0</v>
      </c>
      <c r="W85" s="67">
        <v>0</v>
      </c>
      <c r="X85" s="67">
        <v>1</v>
      </c>
      <c r="Y85" s="67"/>
      <c r="Z85" s="67"/>
      <c r="AA85" s="67" t="str">
        <f>IF(F85&lt;Settings!$H$3,"",ROUND((J85*Settings!$C$3+K85*Settings!$C$4+N85*Settings!$C$5+P85*Settings!$C$6+R85*Settings!$C$7+S85*Settings!$C$8+U85*Settings!$C$9+L85*Settings!$C$10+V85*Settings!$C$11*0.5)/F85*16,0))</f>
        <v/>
      </c>
      <c r="AB85" s="70" t="str">
        <f>IF(F85&lt;Settings!$H$3,"",AA85*Settings!$F$7)</f>
        <v/>
      </c>
      <c r="AC85" s="67"/>
      <c r="AD85" s="67"/>
      <c r="AE85" s="67"/>
      <c r="AF85" s="67" t="str">
        <f>IF(F85&lt;Settings!$H$3,"",RANK(AA85,$AA$4:$AA$104,0)+COUNTIF($AA$4:AA85,AA85)-1)</f>
        <v/>
      </c>
      <c r="AG85" s="68"/>
      <c r="AI85" s="59">
        <f t="shared" si="1"/>
        <v>82</v>
      </c>
      <c r="AJ85" s="71">
        <f>(INDEX($AB$4:$AB$104,MATCH(AI85,$AF$4:$AF$104,0))+INDEX($AB$106:$AB$205,MATCH(AI85,$AF$106:$AF$205,0))+INDEX($AB$207:$AB$306,MATCH(AI85,$AF$207:$AF$306,0))+INDEX($AB$308:$AB$407,MATCH(AI85,$AF$308:$AF$407,0)))/SUM(Settings!$F$4:$F$7)</f>
        <v>42.184615384615384</v>
      </c>
    </row>
    <row r="86" spans="1:36" ht="15" thickBot="1" x14ac:dyDescent="0.4">
      <c r="A86" s="66"/>
      <c r="B86" s="2" t="s">
        <v>552</v>
      </c>
      <c r="C86" s="2" t="s">
        <v>28</v>
      </c>
      <c r="D86" s="67" t="s">
        <v>167</v>
      </c>
      <c r="E86" s="67">
        <v>25</v>
      </c>
      <c r="F86" s="67">
        <v>16</v>
      </c>
      <c r="G86" s="67">
        <v>5</v>
      </c>
      <c r="H86" s="67">
        <v>0</v>
      </c>
      <c r="I86" s="67">
        <v>0</v>
      </c>
      <c r="J86" s="67">
        <v>0</v>
      </c>
      <c r="K86" s="67">
        <v>0</v>
      </c>
      <c r="L86" s="67">
        <v>0</v>
      </c>
      <c r="M86" s="67">
        <v>6</v>
      </c>
      <c r="N86" s="67">
        <v>10</v>
      </c>
      <c r="O86" s="67">
        <v>1.67</v>
      </c>
      <c r="P86" s="67">
        <v>2</v>
      </c>
      <c r="Q86" s="67">
        <v>9</v>
      </c>
      <c r="R86" s="67">
        <v>6</v>
      </c>
      <c r="S86" s="67">
        <v>95</v>
      </c>
      <c r="T86" s="67">
        <v>15.83</v>
      </c>
      <c r="U86" s="67">
        <v>1</v>
      </c>
      <c r="V86" s="67">
        <v>0</v>
      </c>
      <c r="W86" s="67">
        <v>0</v>
      </c>
      <c r="X86" s="67">
        <v>3</v>
      </c>
      <c r="Y86" s="67"/>
      <c r="Z86" s="67"/>
      <c r="AA86" s="67">
        <f>IF(F86&lt;Settings!$H$3,"",ROUND((J86*Settings!$C$3+K86*Settings!$C$4+N86*Settings!$C$5+P86*Settings!$C$6+R86*Settings!$C$7+S86*Settings!$C$8+U86*Settings!$C$9+L86*Settings!$C$10+V86*Settings!$C$11*0.5)/F86*16,0))</f>
        <v>35</v>
      </c>
      <c r="AB86" s="70">
        <f>IF(F86&lt;Settings!$H$3,"",AA86*Settings!$F$7)</f>
        <v>35</v>
      </c>
      <c r="AC86" s="67"/>
      <c r="AD86" s="67"/>
      <c r="AE86" s="67"/>
      <c r="AF86" s="67">
        <f>IF(F86&lt;Settings!$H$3,"",RANK(AA86,$AA$4:$AA$104,0)+COUNTIF($AA$4:AA86,AA86)-1)</f>
        <v>85</v>
      </c>
      <c r="AG86" s="68"/>
      <c r="AI86" s="59">
        <f t="shared" si="1"/>
        <v>83</v>
      </c>
      <c r="AJ86" s="71">
        <f>(INDEX($AB$4:$AB$104,MATCH(AI86,$AF$4:$AF$104,0))+INDEX($AB$106:$AB$205,MATCH(AI86,$AF$106:$AF$205,0))+INDEX($AB$207:$AB$306,MATCH(AI86,$AF$207:$AF$306,0))+INDEX($AB$308:$AB$407,MATCH(AI86,$AF$308:$AF$407,0)))/SUM(Settings!$F$4:$F$7)</f>
        <v>39.707692307692305</v>
      </c>
    </row>
    <row r="87" spans="1:36" ht="15" thickBot="1" x14ac:dyDescent="0.4">
      <c r="A87" s="66"/>
      <c r="B87" s="2" t="s">
        <v>553</v>
      </c>
      <c r="C87" s="69" t="s">
        <v>416</v>
      </c>
      <c r="D87" s="67" t="s">
        <v>167</v>
      </c>
      <c r="E87" s="67">
        <v>26</v>
      </c>
      <c r="F87" s="67">
        <v>7</v>
      </c>
      <c r="G87" s="67">
        <v>1</v>
      </c>
      <c r="H87" s="67">
        <v>0</v>
      </c>
      <c r="I87" s="67">
        <v>1</v>
      </c>
      <c r="J87" s="67">
        <v>0</v>
      </c>
      <c r="K87" s="67">
        <v>0</v>
      </c>
      <c r="L87" s="67">
        <v>0</v>
      </c>
      <c r="M87" s="67">
        <v>11</v>
      </c>
      <c r="N87" s="67">
        <v>28</v>
      </c>
      <c r="O87" s="67">
        <v>2.5499999999999998</v>
      </c>
      <c r="P87" s="67">
        <v>0</v>
      </c>
      <c r="Q87" s="67">
        <v>22</v>
      </c>
      <c r="R87" s="67">
        <v>17</v>
      </c>
      <c r="S87" s="67">
        <v>214</v>
      </c>
      <c r="T87" s="67">
        <v>12.59</v>
      </c>
      <c r="U87" s="67">
        <v>1</v>
      </c>
      <c r="V87" s="67">
        <v>1</v>
      </c>
      <c r="W87" s="67">
        <v>1</v>
      </c>
      <c r="X87" s="67">
        <v>1</v>
      </c>
      <c r="Y87" s="67"/>
      <c r="Z87" s="67"/>
      <c r="AA87" s="67" t="str">
        <f>IF(F87&lt;Settings!$H$3,"",ROUND((J87*Settings!$C$3+K87*Settings!$C$4+N87*Settings!$C$5+P87*Settings!$C$6+R87*Settings!$C$7+S87*Settings!$C$8+U87*Settings!$C$9+L87*Settings!$C$10+V87*Settings!$C$11*0.5)/F87*16,0))</f>
        <v/>
      </c>
      <c r="AB87" s="70" t="str">
        <f>IF(F87&lt;Settings!$H$3,"",AA87*Settings!$F$7)</f>
        <v/>
      </c>
      <c r="AC87" s="67"/>
      <c r="AD87" s="67"/>
      <c r="AE87" s="67"/>
      <c r="AF87" s="67" t="str">
        <f>IF(F87&lt;Settings!$H$3,"",RANK(AA87,$AA$4:$AA$104,0)+COUNTIF($AA$4:AA87,AA87)-1)</f>
        <v/>
      </c>
      <c r="AG87" s="68"/>
      <c r="AI87" s="59">
        <f t="shared" si="1"/>
        <v>84</v>
      </c>
      <c r="AJ87" s="71">
        <f>(INDEX($AB$4:$AB$104,MATCH(AI87,$AF$4:$AF$104,0))+INDEX($AB$106:$AB$205,MATCH(AI87,$AF$106:$AF$205,0))+INDEX($AB$207:$AB$306,MATCH(AI87,$AF$207:$AF$306,0))+INDEX($AB$308:$AB$407,MATCH(AI87,$AF$308:$AF$407,0)))/SUM(Settings!$F$4:$F$7)</f>
        <v>34.615384615384613</v>
      </c>
    </row>
    <row r="88" spans="1:36" ht="15" thickBot="1" x14ac:dyDescent="0.4">
      <c r="A88" s="66"/>
      <c r="B88" s="2" t="s">
        <v>554</v>
      </c>
      <c r="C88" s="2" t="s">
        <v>24</v>
      </c>
      <c r="D88" s="67" t="s">
        <v>167</v>
      </c>
      <c r="E88" s="67">
        <v>25</v>
      </c>
      <c r="F88" s="67">
        <v>4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5</v>
      </c>
      <c r="N88" s="67">
        <v>67</v>
      </c>
      <c r="O88" s="67">
        <v>13.4</v>
      </c>
      <c r="P88" s="67">
        <v>0</v>
      </c>
      <c r="Q88" s="67">
        <v>23</v>
      </c>
      <c r="R88" s="67">
        <v>21</v>
      </c>
      <c r="S88" s="67">
        <v>215</v>
      </c>
      <c r="T88" s="67">
        <v>10.24</v>
      </c>
      <c r="U88" s="67">
        <v>0</v>
      </c>
      <c r="V88" s="67">
        <v>0</v>
      </c>
      <c r="W88" s="67">
        <v>0</v>
      </c>
      <c r="X88" s="67">
        <v>0</v>
      </c>
      <c r="Y88" s="67"/>
      <c r="Z88" s="67"/>
      <c r="AA88" s="67" t="str">
        <f>IF(F88&lt;Settings!$H$3,"",ROUND((J88*Settings!$C$3+K88*Settings!$C$4+N88*Settings!$C$5+P88*Settings!$C$6+R88*Settings!$C$7+S88*Settings!$C$8+U88*Settings!$C$9+L88*Settings!$C$10+V88*Settings!$C$11*0.5)/F88*16,0))</f>
        <v/>
      </c>
      <c r="AB88" s="70" t="str">
        <f>IF(F88&lt;Settings!$H$3,"",AA88*Settings!$F$7)</f>
        <v/>
      </c>
      <c r="AC88" s="67"/>
      <c r="AD88" s="67"/>
      <c r="AE88" s="67"/>
      <c r="AF88" s="67" t="str">
        <f>IF(F88&lt;Settings!$H$3,"",RANK(AA88,$AA$4:$AA$104,0)+COUNTIF($AA$4:AA88,AA88)-1)</f>
        <v/>
      </c>
      <c r="AG88" s="68"/>
      <c r="AI88" s="59">
        <f t="shared" si="1"/>
        <v>85</v>
      </c>
      <c r="AJ88" s="71">
        <f>(INDEX($AB$4:$AB$104,MATCH(AI88,$AF$4:$AF$104,0))+INDEX($AB$106:$AB$205,MATCH(AI88,$AF$106:$AF$205,0))+INDEX($AB$207:$AB$306,MATCH(AI88,$AF$207:$AF$306,0))+INDEX($AB$308:$AB$407,MATCH(AI88,$AF$308:$AF$407,0)))/SUM(Settings!$F$4:$F$7)</f>
        <v>32.230769230769234</v>
      </c>
    </row>
    <row r="89" spans="1:36" ht="15" thickBot="1" x14ac:dyDescent="0.4">
      <c r="A89" s="66"/>
      <c r="B89" s="2" t="s">
        <v>330</v>
      </c>
      <c r="C89" s="69" t="s">
        <v>179</v>
      </c>
      <c r="D89" s="67" t="s">
        <v>167</v>
      </c>
      <c r="E89" s="67">
        <v>26</v>
      </c>
      <c r="F89" s="67">
        <v>10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50</v>
      </c>
      <c r="N89" s="67">
        <v>199</v>
      </c>
      <c r="O89" s="67">
        <v>3.98</v>
      </c>
      <c r="P89" s="67">
        <v>1</v>
      </c>
      <c r="Q89" s="67">
        <v>10</v>
      </c>
      <c r="R89" s="67">
        <v>7</v>
      </c>
      <c r="S89" s="67">
        <v>23</v>
      </c>
      <c r="T89" s="67">
        <v>3.29</v>
      </c>
      <c r="U89" s="67">
        <v>0</v>
      </c>
      <c r="V89" s="67">
        <v>0</v>
      </c>
      <c r="W89" s="67">
        <v>0</v>
      </c>
      <c r="X89" s="67">
        <v>1</v>
      </c>
      <c r="Y89" s="67"/>
      <c r="Z89" s="67"/>
      <c r="AA89" s="67">
        <f>IF(F89&lt;Settings!$H$3,"",ROUND((J89*Settings!$C$3+K89*Settings!$C$4+N89*Settings!$C$5+P89*Settings!$C$6+R89*Settings!$C$7+S89*Settings!$C$8+U89*Settings!$C$9+L89*Settings!$C$10+V89*Settings!$C$11*0.5)/F89*16,0))</f>
        <v>56</v>
      </c>
      <c r="AB89" s="70">
        <f>IF(F89&lt;Settings!$H$3,"",AA89*Settings!$F$7)</f>
        <v>56</v>
      </c>
      <c r="AC89" s="67"/>
      <c r="AD89" s="67"/>
      <c r="AE89" s="67"/>
      <c r="AF89" s="67">
        <f>IF(F89&lt;Settings!$H$3,"",RANK(AA89,$AA$4:$AA$104,0)+COUNTIF($AA$4:AA89,AA89)-1)</f>
        <v>76</v>
      </c>
      <c r="AG89" s="68"/>
      <c r="AI89" s="59">
        <f t="shared" si="1"/>
        <v>86</v>
      </c>
      <c r="AJ89" s="71">
        <f>(INDEX($AB$4:$AB$104,MATCH(AI89,$AF$4:$AF$104,0))+INDEX($AB$106:$AB$205,MATCH(AI89,$AF$106:$AF$205,0))+INDEX($AB$207:$AB$306,MATCH(AI89,$AF$207:$AF$306,0))+INDEX($AB$308:$AB$407,MATCH(AI89,$AF$308:$AF$407,0)))/SUM(Settings!$F$4:$F$7)</f>
        <v>29.630769230769232</v>
      </c>
    </row>
    <row r="90" spans="1:36" ht="15" thickBot="1" x14ac:dyDescent="0.4">
      <c r="A90" s="66"/>
      <c r="B90" s="2" t="s">
        <v>555</v>
      </c>
      <c r="C90" s="69" t="s">
        <v>179</v>
      </c>
      <c r="D90" s="67" t="s">
        <v>167</v>
      </c>
      <c r="E90" s="67">
        <v>27</v>
      </c>
      <c r="F90" s="67">
        <v>4</v>
      </c>
      <c r="G90" s="67">
        <v>1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48</v>
      </c>
      <c r="N90" s="67">
        <v>189</v>
      </c>
      <c r="O90" s="67">
        <v>3.94</v>
      </c>
      <c r="P90" s="67">
        <v>0</v>
      </c>
      <c r="Q90" s="67">
        <v>14</v>
      </c>
      <c r="R90" s="67">
        <v>9</v>
      </c>
      <c r="S90" s="67">
        <v>97</v>
      </c>
      <c r="T90" s="67">
        <v>10.78</v>
      </c>
      <c r="U90" s="67">
        <v>0</v>
      </c>
      <c r="V90" s="67">
        <v>1</v>
      </c>
      <c r="W90" s="67">
        <v>1</v>
      </c>
      <c r="X90" s="67">
        <v>0</v>
      </c>
      <c r="Y90" s="67"/>
      <c r="Z90" s="67"/>
      <c r="AA90" s="67" t="str">
        <f>IF(F90&lt;Settings!$H$3,"",ROUND((J90*Settings!$C$3+K90*Settings!$C$4+N90*Settings!$C$5+P90*Settings!$C$6+R90*Settings!$C$7+S90*Settings!$C$8+U90*Settings!$C$9+L90*Settings!$C$10+V90*Settings!$C$11*0.5)/F90*16,0))</f>
        <v/>
      </c>
      <c r="AB90" s="70" t="str">
        <f>IF(F90&lt;Settings!$H$3,"",AA90*Settings!$F$7)</f>
        <v/>
      </c>
      <c r="AC90" s="67"/>
      <c r="AD90" s="67"/>
      <c r="AE90" s="67"/>
      <c r="AF90" s="67" t="str">
        <f>IF(F90&lt;Settings!$H$3,"",RANK(AA90,$AA$4:$AA$104,0)+COUNTIF($AA$4:AA90,AA90)-1)</f>
        <v/>
      </c>
      <c r="AG90" s="68"/>
      <c r="AI90" s="59">
        <f t="shared" si="1"/>
        <v>87</v>
      </c>
      <c r="AJ90" s="71">
        <f>(INDEX($AB$4:$AB$104,MATCH(AI90,$AF$4:$AF$104,0))+INDEX($AB$106:$AB$205,MATCH(AI90,$AF$106:$AF$205,0))+INDEX($AB$207:$AB$306,MATCH(AI90,$AF$207:$AF$306,0))+INDEX($AB$308:$AB$407,MATCH(AI90,$AF$308:$AF$407,0)))/SUM(Settings!$F$4:$F$7)</f>
        <v>26.569230769230771</v>
      </c>
    </row>
    <row r="91" spans="1:36" ht="15" thickBot="1" x14ac:dyDescent="0.4">
      <c r="A91" s="66"/>
      <c r="B91" s="2" t="s">
        <v>556</v>
      </c>
      <c r="C91" s="69" t="s">
        <v>179</v>
      </c>
      <c r="D91" s="67" t="s">
        <v>167</v>
      </c>
      <c r="E91" s="67">
        <v>25</v>
      </c>
      <c r="F91" s="67">
        <v>8</v>
      </c>
      <c r="G91" s="67">
        <v>2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54</v>
      </c>
      <c r="N91" s="67">
        <v>243</v>
      </c>
      <c r="O91" s="67">
        <v>4.5</v>
      </c>
      <c r="P91" s="67">
        <v>0</v>
      </c>
      <c r="Q91" s="67">
        <v>6</v>
      </c>
      <c r="R91" s="67">
        <v>3</v>
      </c>
      <c r="S91" s="67">
        <v>16</v>
      </c>
      <c r="T91" s="67">
        <v>5.33</v>
      </c>
      <c r="U91" s="67">
        <v>0</v>
      </c>
      <c r="V91" s="67">
        <v>0</v>
      </c>
      <c r="W91" s="67">
        <v>0</v>
      </c>
      <c r="X91" s="67">
        <v>0</v>
      </c>
      <c r="Y91" s="67"/>
      <c r="Z91" s="67"/>
      <c r="AA91" s="67">
        <f>IF(F91&lt;Settings!$H$3,"",ROUND((J91*Settings!$C$3+K91*Settings!$C$4+N91*Settings!$C$5+P91*Settings!$C$6+R91*Settings!$C$7+S91*Settings!$C$8+U91*Settings!$C$9+L91*Settings!$C$10+V91*Settings!$C$11*0.5)/F91*16,0))</f>
        <v>58</v>
      </c>
      <c r="AB91" s="70">
        <f>IF(F91&lt;Settings!$H$3,"",AA91*Settings!$F$7)</f>
        <v>58</v>
      </c>
      <c r="AC91" s="67"/>
      <c r="AD91" s="67"/>
      <c r="AE91" s="67"/>
      <c r="AF91" s="67">
        <f>IF(F91&lt;Settings!$H$3,"",RANK(AA91,$AA$4:$AA$104,0)+COUNTIF($AA$4:AA91,AA91)-1)</f>
        <v>75</v>
      </c>
      <c r="AG91" s="68"/>
      <c r="AI91" s="59">
        <f t="shared" si="1"/>
        <v>88</v>
      </c>
      <c r="AJ91" s="71">
        <f>(INDEX($AB$4:$AB$104,MATCH(AI91,$AF$4:$AF$104,0))+INDEX($AB$106:$AB$205,MATCH(AI91,$AF$106:$AF$205,0))+INDEX($AB$207:$AB$306,MATCH(AI91,$AF$207:$AF$306,0))+INDEX($AB$308:$AB$407,MATCH(AI91,$AF$308:$AF$407,0)))/SUM(Settings!$F$4:$F$7)</f>
        <v>25.892307692307693</v>
      </c>
    </row>
    <row r="92" spans="1:36" ht="15" thickBot="1" x14ac:dyDescent="0.4">
      <c r="A92" s="66"/>
      <c r="B92" s="2" t="s">
        <v>557</v>
      </c>
      <c r="C92" s="69" t="s">
        <v>179</v>
      </c>
      <c r="D92" s="67" t="s">
        <v>167</v>
      </c>
      <c r="E92" s="67">
        <v>25</v>
      </c>
      <c r="F92" s="67">
        <v>8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45</v>
      </c>
      <c r="N92" s="67">
        <v>176</v>
      </c>
      <c r="O92" s="67">
        <v>3.91</v>
      </c>
      <c r="P92" s="67">
        <v>0</v>
      </c>
      <c r="Q92" s="67">
        <v>8</v>
      </c>
      <c r="R92" s="67">
        <v>7</v>
      </c>
      <c r="S92" s="67">
        <v>76</v>
      </c>
      <c r="T92" s="67">
        <v>10.86</v>
      </c>
      <c r="U92" s="67">
        <v>0</v>
      </c>
      <c r="V92" s="67">
        <v>0</v>
      </c>
      <c r="W92" s="67">
        <v>0</v>
      </c>
      <c r="X92" s="67">
        <v>0</v>
      </c>
      <c r="Y92" s="67"/>
      <c r="Z92" s="67"/>
      <c r="AA92" s="67">
        <f>IF(F92&lt;Settings!$H$3,"",ROUND((J92*Settings!$C$3+K92*Settings!$C$4+N92*Settings!$C$5+P92*Settings!$C$6+R92*Settings!$C$7+S92*Settings!$C$8+U92*Settings!$C$9+L92*Settings!$C$10+V92*Settings!$C$11*0.5)/F92*16,0))</f>
        <v>64</v>
      </c>
      <c r="AB92" s="70">
        <f>IF(F92&lt;Settings!$H$3,"",AA92*Settings!$F$7)</f>
        <v>64</v>
      </c>
      <c r="AC92" s="67"/>
      <c r="AD92" s="67"/>
      <c r="AE92" s="67"/>
      <c r="AF92" s="67">
        <f>IF(F92&lt;Settings!$H$3,"",RANK(AA92,$AA$4:$AA$104,0)+COUNTIF($AA$4:AA92,AA92)-1)</f>
        <v>70</v>
      </c>
      <c r="AG92" s="68"/>
      <c r="AI92" s="59"/>
      <c r="AJ92" s="71"/>
    </row>
    <row r="93" spans="1:36" ht="15" thickBot="1" x14ac:dyDescent="0.4">
      <c r="A93" s="66"/>
      <c r="B93" s="2" t="s">
        <v>558</v>
      </c>
      <c r="C93" s="2" t="s">
        <v>53</v>
      </c>
      <c r="D93" s="67" t="s">
        <v>167</v>
      </c>
      <c r="E93" s="67">
        <v>26</v>
      </c>
      <c r="F93" s="67">
        <v>14</v>
      </c>
      <c r="G93" s="67">
        <v>3</v>
      </c>
      <c r="H93" s="67">
        <v>0</v>
      </c>
      <c r="I93" s="67">
        <v>0</v>
      </c>
      <c r="J93" s="67">
        <v>0</v>
      </c>
      <c r="K93" s="67">
        <v>0</v>
      </c>
      <c r="L93" s="67">
        <v>0</v>
      </c>
      <c r="M93" s="67">
        <v>24</v>
      </c>
      <c r="N93" s="67">
        <v>110</v>
      </c>
      <c r="O93" s="67">
        <v>4.58</v>
      </c>
      <c r="P93" s="67">
        <v>1</v>
      </c>
      <c r="Q93" s="67">
        <v>11</v>
      </c>
      <c r="R93" s="67">
        <v>9</v>
      </c>
      <c r="S93" s="67">
        <v>84</v>
      </c>
      <c r="T93" s="67">
        <v>9.33</v>
      </c>
      <c r="U93" s="67">
        <v>0</v>
      </c>
      <c r="V93" s="67">
        <v>0</v>
      </c>
      <c r="W93" s="67">
        <v>0</v>
      </c>
      <c r="X93" s="67">
        <v>1</v>
      </c>
      <c r="Y93" s="67"/>
      <c r="Z93" s="67"/>
      <c r="AA93" s="67">
        <f>IF(F93&lt;Settings!$H$3,"",ROUND((J93*Settings!$C$3+K93*Settings!$C$4+N93*Settings!$C$5+P93*Settings!$C$6+R93*Settings!$C$7+S93*Settings!$C$8+U93*Settings!$C$9+L93*Settings!$C$10+V93*Settings!$C$11*0.5)/F93*16,0))</f>
        <v>39</v>
      </c>
      <c r="AB93" s="70">
        <f>IF(F93&lt;Settings!$H$3,"",AA93*Settings!$F$7)</f>
        <v>39</v>
      </c>
      <c r="AC93" s="67"/>
      <c r="AD93" s="67"/>
      <c r="AE93" s="67"/>
      <c r="AF93" s="67">
        <f>IF(F93&lt;Settings!$H$3,"",RANK(AA93,$AA$4:$AA$104,0)+COUNTIF($AA$4:AA93,AA93)-1)</f>
        <v>80</v>
      </c>
      <c r="AG93" s="68"/>
      <c r="AI93" s="59"/>
      <c r="AJ93" s="71"/>
    </row>
    <row r="94" spans="1:36" ht="15" thickBot="1" x14ac:dyDescent="0.4">
      <c r="A94" s="66"/>
      <c r="B94" s="2" t="s">
        <v>559</v>
      </c>
      <c r="C94" s="2" t="s">
        <v>28</v>
      </c>
      <c r="D94" s="67" t="s">
        <v>167</v>
      </c>
      <c r="E94" s="67">
        <v>28</v>
      </c>
      <c r="F94" s="67">
        <v>16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29</v>
      </c>
      <c r="N94" s="67">
        <v>112</v>
      </c>
      <c r="O94" s="67">
        <v>3.86</v>
      </c>
      <c r="P94" s="67">
        <v>0</v>
      </c>
      <c r="Q94" s="67">
        <v>22</v>
      </c>
      <c r="R94" s="67">
        <v>19</v>
      </c>
      <c r="S94" s="67">
        <v>132</v>
      </c>
      <c r="T94" s="67">
        <v>6.95</v>
      </c>
      <c r="U94" s="67">
        <v>0</v>
      </c>
      <c r="V94" s="67">
        <v>0</v>
      </c>
      <c r="W94" s="67">
        <v>0</v>
      </c>
      <c r="X94" s="67">
        <v>0</v>
      </c>
      <c r="Y94" s="67"/>
      <c r="Z94" s="67"/>
      <c r="AA94" s="67">
        <f>IF(F94&lt;Settings!$H$3,"",ROUND((J94*Settings!$C$3+K94*Settings!$C$4+N94*Settings!$C$5+P94*Settings!$C$6+R94*Settings!$C$7+S94*Settings!$C$8+U94*Settings!$C$9+L94*Settings!$C$10+V94*Settings!$C$11*0.5)/F94*16,0))</f>
        <v>43</v>
      </c>
      <c r="AB94" s="70">
        <f>IF(F94&lt;Settings!$H$3,"",AA94*Settings!$F$7)</f>
        <v>43</v>
      </c>
      <c r="AC94" s="67"/>
      <c r="AD94" s="67"/>
      <c r="AE94" s="67"/>
      <c r="AF94" s="67">
        <f>IF(F94&lt;Settings!$H$3,"",RANK(AA94,$AA$4:$AA$104,0)+COUNTIF($AA$4:AA94,AA94)-1)</f>
        <v>79</v>
      </c>
      <c r="AG94" s="68"/>
      <c r="AI94" s="59"/>
      <c r="AJ94" s="71"/>
    </row>
    <row r="95" spans="1:36" ht="15" thickBot="1" x14ac:dyDescent="0.4">
      <c r="A95" s="66"/>
      <c r="B95" s="2" t="s">
        <v>560</v>
      </c>
      <c r="C95" s="2" t="s">
        <v>111</v>
      </c>
      <c r="D95" s="67" t="s">
        <v>167</v>
      </c>
      <c r="E95" s="67">
        <v>23</v>
      </c>
      <c r="F95" s="67">
        <v>16</v>
      </c>
      <c r="G95" s="67">
        <v>0</v>
      </c>
      <c r="H95" s="67">
        <v>0</v>
      </c>
      <c r="I95" s="67">
        <v>0</v>
      </c>
      <c r="J95" s="67">
        <v>0</v>
      </c>
      <c r="K95" s="67">
        <v>0</v>
      </c>
      <c r="L95" s="67">
        <v>0</v>
      </c>
      <c r="M95" s="67">
        <v>36</v>
      </c>
      <c r="N95" s="67">
        <v>153</v>
      </c>
      <c r="O95" s="67">
        <v>4.25</v>
      </c>
      <c r="P95" s="67">
        <v>1</v>
      </c>
      <c r="Q95" s="67">
        <v>5</v>
      </c>
      <c r="R95" s="67">
        <v>3</v>
      </c>
      <c r="S95" s="67">
        <v>31</v>
      </c>
      <c r="T95" s="67">
        <v>10.33</v>
      </c>
      <c r="U95" s="67">
        <v>0</v>
      </c>
      <c r="V95" s="67">
        <v>0</v>
      </c>
      <c r="W95" s="67">
        <v>0</v>
      </c>
      <c r="X95" s="67">
        <v>1</v>
      </c>
      <c r="Y95" s="67"/>
      <c r="Z95" s="67"/>
      <c r="AA95" s="67">
        <f>IF(F95&lt;Settings!$H$3,"",ROUND((J95*Settings!$C$3+K95*Settings!$C$4+N95*Settings!$C$5+P95*Settings!$C$6+R95*Settings!$C$7+S95*Settings!$C$8+U95*Settings!$C$9+L95*Settings!$C$10+V95*Settings!$C$11*0.5)/F95*16,0))</f>
        <v>27</v>
      </c>
      <c r="AB95" s="70">
        <f>IF(F95&lt;Settings!$H$3,"",AA95*Settings!$F$7)</f>
        <v>27</v>
      </c>
      <c r="AC95" s="67"/>
      <c r="AD95" s="67"/>
      <c r="AE95" s="67"/>
      <c r="AF95" s="67">
        <f>IF(F95&lt;Settings!$H$3,"",RANK(AA95,$AA$4:$AA$104,0)+COUNTIF($AA$4:AA95,AA95)-1)</f>
        <v>88</v>
      </c>
      <c r="AG95" s="68"/>
      <c r="AI95" s="59"/>
      <c r="AJ95" s="71"/>
    </row>
    <row r="96" spans="1:36" ht="15" thickBot="1" x14ac:dyDescent="0.4">
      <c r="A96" s="66"/>
      <c r="B96" s="2" t="s">
        <v>308</v>
      </c>
      <c r="C96" s="2" t="s">
        <v>51</v>
      </c>
      <c r="D96" s="67" t="s">
        <v>167</v>
      </c>
      <c r="E96" s="67">
        <v>23</v>
      </c>
      <c r="F96" s="67">
        <v>16</v>
      </c>
      <c r="G96" s="67">
        <v>0</v>
      </c>
      <c r="H96" s="67">
        <v>0</v>
      </c>
      <c r="I96" s="67">
        <v>0</v>
      </c>
      <c r="J96" s="67">
        <v>0</v>
      </c>
      <c r="K96" s="67">
        <v>0</v>
      </c>
      <c r="L96" s="67">
        <v>0</v>
      </c>
      <c r="M96" s="67">
        <v>16</v>
      </c>
      <c r="N96" s="67">
        <v>59</v>
      </c>
      <c r="O96" s="67">
        <v>3.69</v>
      </c>
      <c r="P96" s="67">
        <v>0</v>
      </c>
      <c r="Q96" s="67">
        <v>28</v>
      </c>
      <c r="R96" s="67">
        <v>21</v>
      </c>
      <c r="S96" s="67">
        <v>142</v>
      </c>
      <c r="T96" s="67">
        <v>6.76</v>
      </c>
      <c r="U96" s="67">
        <v>1</v>
      </c>
      <c r="V96" s="67">
        <v>2</v>
      </c>
      <c r="W96" s="67">
        <v>1</v>
      </c>
      <c r="X96" s="67">
        <v>1</v>
      </c>
      <c r="Y96" s="67"/>
      <c r="Z96" s="67"/>
      <c r="AA96" s="67">
        <f>IF(F96&lt;Settings!$H$3,"",ROUND((J96*Settings!$C$3+K96*Settings!$C$4+N96*Settings!$C$5+P96*Settings!$C$6+R96*Settings!$C$7+S96*Settings!$C$8+U96*Settings!$C$9+L96*Settings!$C$10+V96*Settings!$C$11*0.5)/F96*16,0))</f>
        <v>45</v>
      </c>
      <c r="AB96" s="70">
        <f>IF(F96&lt;Settings!$H$3,"",AA96*Settings!$F$7)</f>
        <v>45</v>
      </c>
      <c r="AC96" s="67"/>
      <c r="AD96" s="67"/>
      <c r="AE96" s="67"/>
      <c r="AF96" s="67">
        <f>IF(F96&lt;Settings!$H$3,"",RANK(AA96,$AA$4:$AA$104,0)+COUNTIF($AA$4:AA96,AA96)-1)</f>
        <v>78</v>
      </c>
      <c r="AG96" s="68"/>
      <c r="AI96" s="59"/>
      <c r="AJ96" s="71"/>
    </row>
    <row r="97" spans="1:36" ht="15" thickBot="1" x14ac:dyDescent="0.4">
      <c r="A97" s="66"/>
      <c r="B97" s="2" t="s">
        <v>561</v>
      </c>
      <c r="C97" s="2" t="s">
        <v>36</v>
      </c>
      <c r="D97" s="67" t="s">
        <v>167</v>
      </c>
      <c r="E97" s="67">
        <v>26</v>
      </c>
      <c r="F97" s="67">
        <v>16</v>
      </c>
      <c r="G97" s="67">
        <v>8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1</v>
      </c>
      <c r="N97" s="67">
        <v>0</v>
      </c>
      <c r="O97" s="67">
        <v>0</v>
      </c>
      <c r="P97" s="67">
        <v>0</v>
      </c>
      <c r="Q97" s="67">
        <v>17</v>
      </c>
      <c r="R97" s="67">
        <v>13</v>
      </c>
      <c r="S97" s="67">
        <v>110</v>
      </c>
      <c r="T97" s="67">
        <v>8.4600000000000009</v>
      </c>
      <c r="U97" s="67">
        <v>2</v>
      </c>
      <c r="V97" s="67">
        <v>0</v>
      </c>
      <c r="W97" s="67">
        <v>0</v>
      </c>
      <c r="X97" s="67">
        <v>2</v>
      </c>
      <c r="Y97" s="67"/>
      <c r="Z97" s="67"/>
      <c r="AA97" s="67">
        <f>IF(F97&lt;Settings!$H$3,"",ROUND((J97*Settings!$C$3+K97*Settings!$C$4+N97*Settings!$C$5+P97*Settings!$C$6+R97*Settings!$C$7+S97*Settings!$C$8+U97*Settings!$C$9+L97*Settings!$C$10+V97*Settings!$C$11*0.5)/F97*16,0))</f>
        <v>36</v>
      </c>
      <c r="AB97" s="70">
        <f>IF(F97&lt;Settings!$H$3,"",AA97*Settings!$F$7)</f>
        <v>36</v>
      </c>
      <c r="AC97" s="67"/>
      <c r="AD97" s="67"/>
      <c r="AE97" s="67"/>
      <c r="AF97" s="67">
        <f>IF(F97&lt;Settings!$H$3,"",RANK(AA97,$AA$4:$AA$104,0)+COUNTIF($AA$4:AA97,AA97)-1)</f>
        <v>84</v>
      </c>
      <c r="AG97" s="68"/>
      <c r="AI97" s="59"/>
      <c r="AJ97" s="71"/>
    </row>
    <row r="98" spans="1:36" ht="15" thickBot="1" x14ac:dyDescent="0.4">
      <c r="A98" s="66"/>
      <c r="B98" s="2" t="s">
        <v>562</v>
      </c>
      <c r="C98" s="2" t="s">
        <v>36</v>
      </c>
      <c r="D98" s="67" t="s">
        <v>167</v>
      </c>
      <c r="E98" s="67">
        <v>23</v>
      </c>
      <c r="F98" s="67">
        <v>13</v>
      </c>
      <c r="G98" s="67">
        <v>0</v>
      </c>
      <c r="H98" s="67">
        <v>0</v>
      </c>
      <c r="I98" s="67">
        <v>0</v>
      </c>
      <c r="J98" s="67">
        <v>0</v>
      </c>
      <c r="K98" s="67">
        <v>0</v>
      </c>
      <c r="L98" s="67">
        <v>0</v>
      </c>
      <c r="M98" s="67">
        <v>29</v>
      </c>
      <c r="N98" s="67">
        <v>95</v>
      </c>
      <c r="O98" s="67">
        <v>3.28</v>
      </c>
      <c r="P98" s="67">
        <v>1</v>
      </c>
      <c r="Q98" s="67">
        <v>13</v>
      </c>
      <c r="R98" s="67">
        <v>9</v>
      </c>
      <c r="S98" s="67">
        <v>73</v>
      </c>
      <c r="T98" s="67">
        <v>8.11</v>
      </c>
      <c r="U98" s="67">
        <v>0</v>
      </c>
      <c r="V98" s="67">
        <v>0</v>
      </c>
      <c r="W98" s="67">
        <v>0</v>
      </c>
      <c r="X98" s="67">
        <v>1</v>
      </c>
      <c r="Y98" s="67"/>
      <c r="Z98" s="67"/>
      <c r="AA98" s="67">
        <f>IF(F98&lt;Settings!$H$3,"",ROUND((J98*Settings!$C$3+K98*Settings!$C$4+N98*Settings!$C$5+P98*Settings!$C$6+R98*Settings!$C$7+S98*Settings!$C$8+U98*Settings!$C$9+L98*Settings!$C$10+V98*Settings!$C$11*0.5)/F98*16,0))</f>
        <v>39</v>
      </c>
      <c r="AB98" s="70">
        <f>IF(F98&lt;Settings!$H$3,"",AA98*Settings!$F$7)</f>
        <v>39</v>
      </c>
      <c r="AC98" s="67"/>
      <c r="AD98" s="67"/>
      <c r="AE98" s="67"/>
      <c r="AF98" s="67">
        <f>IF(F98&lt;Settings!$H$3,"",RANK(AA98,$AA$4:$AA$104,0)+COUNTIF($AA$4:AA98,AA98)-1)</f>
        <v>81</v>
      </c>
      <c r="AG98" s="68"/>
      <c r="AI98" s="59"/>
      <c r="AJ98" s="71"/>
    </row>
    <row r="99" spans="1:36" ht="15" thickBot="1" x14ac:dyDescent="0.4">
      <c r="A99" s="66"/>
      <c r="B99" s="2" t="s">
        <v>563</v>
      </c>
      <c r="C99" s="2" t="s">
        <v>8</v>
      </c>
      <c r="D99" s="67" t="s">
        <v>167</v>
      </c>
      <c r="E99" s="67">
        <v>26</v>
      </c>
      <c r="F99" s="67">
        <v>15</v>
      </c>
      <c r="G99" s="67">
        <v>1</v>
      </c>
      <c r="H99" s="67">
        <v>0</v>
      </c>
      <c r="I99" s="67">
        <v>0</v>
      </c>
      <c r="J99" s="67">
        <v>0</v>
      </c>
      <c r="K99" s="67">
        <v>0</v>
      </c>
      <c r="L99" s="67">
        <v>0</v>
      </c>
      <c r="M99" s="67">
        <v>25</v>
      </c>
      <c r="N99" s="67">
        <v>108</v>
      </c>
      <c r="O99" s="67">
        <v>4.32</v>
      </c>
      <c r="P99" s="67">
        <v>1</v>
      </c>
      <c r="Q99" s="67">
        <v>15</v>
      </c>
      <c r="R99" s="67">
        <v>12</v>
      </c>
      <c r="S99" s="67">
        <v>64</v>
      </c>
      <c r="T99" s="67">
        <v>5.33</v>
      </c>
      <c r="U99" s="67">
        <v>0</v>
      </c>
      <c r="V99" s="67">
        <v>0</v>
      </c>
      <c r="W99" s="67">
        <v>0</v>
      </c>
      <c r="X99" s="67">
        <v>1</v>
      </c>
      <c r="Y99" s="67"/>
      <c r="Z99" s="67"/>
      <c r="AA99" s="67">
        <f>IF(F99&lt;Settings!$H$3,"",ROUND((J99*Settings!$C$3+K99*Settings!$C$4+N99*Settings!$C$5+P99*Settings!$C$6+R99*Settings!$C$7+S99*Settings!$C$8+U99*Settings!$C$9+L99*Settings!$C$10+V99*Settings!$C$11*0.5)/F99*16,0))</f>
        <v>38</v>
      </c>
      <c r="AB99" s="70">
        <f>IF(F99&lt;Settings!$H$3,"",AA99*Settings!$F$7)</f>
        <v>38</v>
      </c>
      <c r="AC99" s="67"/>
      <c r="AD99" s="67"/>
      <c r="AE99" s="67"/>
      <c r="AF99" s="67">
        <f>IF(F99&lt;Settings!$H$3,"",RANK(AA99,$AA$4:$AA$104,0)+COUNTIF($AA$4:AA99,AA99)-1)</f>
        <v>83</v>
      </c>
      <c r="AG99" s="68"/>
      <c r="AI99" s="59"/>
      <c r="AJ99" s="71"/>
    </row>
    <row r="100" spans="1:36" ht="15" thickBot="1" x14ac:dyDescent="0.4">
      <c r="A100" s="66"/>
      <c r="B100" s="2" t="s">
        <v>564</v>
      </c>
      <c r="C100" s="2" t="s">
        <v>53</v>
      </c>
      <c r="D100" s="67" t="s">
        <v>167</v>
      </c>
      <c r="E100" s="67">
        <v>27</v>
      </c>
      <c r="F100" s="67">
        <v>12</v>
      </c>
      <c r="G100" s="67">
        <v>0</v>
      </c>
      <c r="H100" s="67">
        <v>0</v>
      </c>
      <c r="I100" s="67">
        <v>0</v>
      </c>
      <c r="J100" s="67">
        <v>0</v>
      </c>
      <c r="K100" s="67">
        <v>0</v>
      </c>
      <c r="L100" s="67">
        <v>0</v>
      </c>
      <c r="M100" s="67">
        <v>16</v>
      </c>
      <c r="N100" s="67">
        <v>74</v>
      </c>
      <c r="O100" s="67">
        <v>4.63</v>
      </c>
      <c r="P100" s="67">
        <v>0</v>
      </c>
      <c r="Q100" s="67">
        <v>9</v>
      </c>
      <c r="R100" s="67">
        <v>7</v>
      </c>
      <c r="S100" s="67">
        <v>106</v>
      </c>
      <c r="T100" s="67">
        <v>15.14</v>
      </c>
      <c r="U100" s="67">
        <v>1</v>
      </c>
      <c r="V100" s="67">
        <v>2</v>
      </c>
      <c r="W100" s="67">
        <v>1</v>
      </c>
      <c r="X100" s="67">
        <v>1</v>
      </c>
      <c r="Y100" s="67"/>
      <c r="Z100" s="67"/>
      <c r="AA100" s="67">
        <f>IF(F100&lt;Settings!$H$3,"",ROUND((J100*Settings!$C$3+K100*Settings!$C$4+N100*Settings!$C$5+P100*Settings!$C$6+R100*Settings!$C$7+S100*Settings!$C$8+U100*Settings!$C$9+L100*Settings!$C$10+V100*Settings!$C$11*0.5)/F100*16,0))</f>
        <v>39</v>
      </c>
      <c r="AB100" s="70">
        <f>IF(F100&lt;Settings!$H$3,"",AA100*Settings!$F$7)</f>
        <v>39</v>
      </c>
      <c r="AC100" s="67"/>
      <c r="AD100" s="67"/>
      <c r="AE100" s="67"/>
      <c r="AF100" s="67">
        <f>IF(F100&lt;Settings!$H$3,"",RANK(AA100,$AA$4:$AA$104,0)+COUNTIF($AA$4:AA100,AA100)-1)</f>
        <v>82</v>
      </c>
      <c r="AG100" s="68"/>
      <c r="AI100" s="59"/>
      <c r="AJ100" s="71"/>
    </row>
    <row r="101" spans="1:36" ht="15" thickBot="1" x14ac:dyDescent="0.4">
      <c r="A101" s="66"/>
      <c r="B101" s="2" t="s">
        <v>565</v>
      </c>
      <c r="C101" s="2" t="s">
        <v>22</v>
      </c>
      <c r="D101" s="67" t="s">
        <v>167</v>
      </c>
      <c r="E101" s="67">
        <v>24</v>
      </c>
      <c r="F101" s="67">
        <v>8</v>
      </c>
      <c r="G101" s="67">
        <v>1</v>
      </c>
      <c r="H101" s="67">
        <v>0</v>
      </c>
      <c r="I101" s="67">
        <v>0</v>
      </c>
      <c r="J101" s="67">
        <v>0</v>
      </c>
      <c r="K101" s="67">
        <v>0</v>
      </c>
      <c r="L101" s="67">
        <v>0</v>
      </c>
      <c r="M101" s="67">
        <v>31</v>
      </c>
      <c r="N101" s="67">
        <v>108</v>
      </c>
      <c r="O101" s="67">
        <v>3.48</v>
      </c>
      <c r="P101" s="67">
        <v>0</v>
      </c>
      <c r="Q101" s="67">
        <v>15</v>
      </c>
      <c r="R101" s="67">
        <v>13</v>
      </c>
      <c r="S101" s="67">
        <v>112</v>
      </c>
      <c r="T101" s="67">
        <v>8.6199999999999992</v>
      </c>
      <c r="U101" s="67">
        <v>0</v>
      </c>
      <c r="V101" s="67">
        <v>0</v>
      </c>
      <c r="W101" s="67">
        <v>0</v>
      </c>
      <c r="X101" s="67">
        <v>0</v>
      </c>
      <c r="Y101" s="67"/>
      <c r="Z101" s="67"/>
      <c r="AA101" s="67">
        <f>IF(F101&lt;Settings!$H$3,"",ROUND((J101*Settings!$C$3+K101*Settings!$C$4+N101*Settings!$C$5+P101*Settings!$C$6+R101*Settings!$C$7+S101*Settings!$C$8+U101*Settings!$C$9+L101*Settings!$C$10+V101*Settings!$C$11*0.5)/F101*16,0))</f>
        <v>70</v>
      </c>
      <c r="AB101" s="70">
        <f>IF(F101&lt;Settings!$H$3,"",AA101*Settings!$F$7)</f>
        <v>70</v>
      </c>
      <c r="AC101" s="67"/>
      <c r="AD101" s="67"/>
      <c r="AE101" s="67"/>
      <c r="AF101" s="67">
        <f>IF(F101&lt;Settings!$H$3,"",RANK(AA101,$AA$4:$AA$104,0)+COUNTIF($AA$4:AA101,AA101)-1)</f>
        <v>68</v>
      </c>
      <c r="AG101" s="68"/>
      <c r="AI101" s="59"/>
      <c r="AJ101" s="71"/>
    </row>
    <row r="102" spans="1:36" ht="15" thickBot="1" x14ac:dyDescent="0.4">
      <c r="A102" s="66"/>
      <c r="B102" s="2" t="s">
        <v>566</v>
      </c>
      <c r="C102" s="2" t="s">
        <v>103</v>
      </c>
      <c r="D102" s="67" t="s">
        <v>167</v>
      </c>
      <c r="E102" s="67">
        <v>28</v>
      </c>
      <c r="F102" s="67">
        <v>16</v>
      </c>
      <c r="G102" s="67">
        <v>5</v>
      </c>
      <c r="H102" s="67">
        <v>0</v>
      </c>
      <c r="I102" s="67">
        <v>0</v>
      </c>
      <c r="J102" s="67">
        <v>0</v>
      </c>
      <c r="K102" s="67">
        <v>0</v>
      </c>
      <c r="L102" s="67">
        <v>0</v>
      </c>
      <c r="M102" s="67">
        <v>6</v>
      </c>
      <c r="N102" s="67">
        <v>14</v>
      </c>
      <c r="O102" s="67">
        <v>2.33</v>
      </c>
      <c r="P102" s="67">
        <v>1</v>
      </c>
      <c r="Q102" s="67">
        <v>14</v>
      </c>
      <c r="R102" s="67">
        <v>10</v>
      </c>
      <c r="S102" s="67">
        <v>135</v>
      </c>
      <c r="T102" s="67">
        <v>13.5</v>
      </c>
      <c r="U102" s="67">
        <v>0</v>
      </c>
      <c r="V102" s="67">
        <v>0</v>
      </c>
      <c r="W102" s="67">
        <v>0</v>
      </c>
      <c r="X102" s="67">
        <v>1</v>
      </c>
      <c r="Y102" s="67"/>
      <c r="Z102" s="67"/>
      <c r="AA102" s="67">
        <f>IF(F102&lt;Settings!$H$3,"",ROUND((J102*Settings!$C$3+K102*Settings!$C$4+N102*Settings!$C$5+P102*Settings!$C$6+R102*Settings!$C$7+S102*Settings!$C$8+U102*Settings!$C$9+L102*Settings!$C$10+V102*Settings!$C$11*0.5)/F102*16,0))</f>
        <v>31</v>
      </c>
      <c r="AB102" s="70">
        <f>IF(F102&lt;Settings!$H$3,"",AA102*Settings!$F$7)</f>
        <v>31</v>
      </c>
      <c r="AC102" s="67"/>
      <c r="AD102" s="67"/>
      <c r="AE102" s="67"/>
      <c r="AF102" s="67">
        <f>IF(F102&lt;Settings!$H$3,"",RANK(AA102,$AA$4:$AA$104,0)+COUNTIF($AA$4:AA102,AA102)-1)</f>
        <v>87</v>
      </c>
      <c r="AG102" s="68"/>
      <c r="AI102" s="59"/>
      <c r="AJ102" s="55"/>
    </row>
    <row r="103" spans="1:36" ht="15" thickBot="1" x14ac:dyDescent="0.4">
      <c r="A103" s="66"/>
      <c r="B103" s="2" t="s">
        <v>567</v>
      </c>
      <c r="C103" s="2" t="s">
        <v>125</v>
      </c>
      <c r="D103" s="67" t="s">
        <v>167</v>
      </c>
      <c r="E103" s="67">
        <v>24</v>
      </c>
      <c r="F103" s="67">
        <v>8</v>
      </c>
      <c r="G103" s="67">
        <v>0</v>
      </c>
      <c r="H103" s="67">
        <v>0</v>
      </c>
      <c r="I103" s="67">
        <v>0</v>
      </c>
      <c r="J103" s="67">
        <v>0</v>
      </c>
      <c r="K103" s="67">
        <v>0</v>
      </c>
      <c r="L103" s="67">
        <v>0</v>
      </c>
      <c r="M103" s="67">
        <v>31</v>
      </c>
      <c r="N103" s="67">
        <v>89</v>
      </c>
      <c r="O103" s="67">
        <v>2.87</v>
      </c>
      <c r="P103" s="67">
        <v>1</v>
      </c>
      <c r="Q103" s="67">
        <v>12</v>
      </c>
      <c r="R103" s="67">
        <v>9</v>
      </c>
      <c r="S103" s="67">
        <v>65</v>
      </c>
      <c r="T103" s="67">
        <v>7.22</v>
      </c>
      <c r="U103" s="67">
        <v>0</v>
      </c>
      <c r="V103" s="67">
        <v>0</v>
      </c>
      <c r="W103" s="67">
        <v>0</v>
      </c>
      <c r="X103" s="67">
        <v>1</v>
      </c>
      <c r="Y103" s="67"/>
      <c r="Z103" s="67"/>
      <c r="AA103" s="67">
        <f>IF(F103&lt;Settings!$H$3,"",ROUND((J103*Settings!$C$3+K103*Settings!$C$4+N103*Settings!$C$5+P103*Settings!$C$6+R103*Settings!$C$7+S103*Settings!$C$8+U103*Settings!$C$9+L103*Settings!$C$10+V103*Settings!$C$11*0.5)/F103*16,0))</f>
        <v>61</v>
      </c>
      <c r="AB103" s="70">
        <f>IF(F103&lt;Settings!$H$3,"",AA103*Settings!$F$7)</f>
        <v>61</v>
      </c>
      <c r="AC103" s="67"/>
      <c r="AD103" s="67"/>
      <c r="AE103" s="67"/>
      <c r="AF103" s="67">
        <f>IF(F103&lt;Settings!$H$3,"",RANK(AA103,$AA$4:$AA$104,0)+COUNTIF($AA$4:AA103,AA103)-1)</f>
        <v>73</v>
      </c>
      <c r="AG103" s="68"/>
    </row>
    <row r="104" spans="1:36" ht="15" thickBot="1" x14ac:dyDescent="0.4">
      <c r="A104" s="7"/>
      <c r="B104" s="3" t="s">
        <v>568</v>
      </c>
      <c r="C104" s="73" t="s">
        <v>179</v>
      </c>
      <c r="D104" s="8" t="s">
        <v>167</v>
      </c>
      <c r="E104" s="8">
        <v>24</v>
      </c>
      <c r="F104" s="8">
        <v>8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62</v>
      </c>
      <c r="N104" s="8">
        <v>231</v>
      </c>
      <c r="O104" s="8">
        <v>3.73</v>
      </c>
      <c r="P104" s="8">
        <v>0</v>
      </c>
      <c r="Q104" s="8">
        <v>5</v>
      </c>
      <c r="R104" s="8">
        <v>4</v>
      </c>
      <c r="S104" s="8">
        <v>21</v>
      </c>
      <c r="T104" s="8">
        <v>5.25</v>
      </c>
      <c r="U104" s="8">
        <v>0</v>
      </c>
      <c r="V104" s="8">
        <v>2</v>
      </c>
      <c r="W104" s="8">
        <v>2</v>
      </c>
      <c r="X104" s="8">
        <v>0</v>
      </c>
      <c r="Y104" s="8"/>
      <c r="Z104" s="8"/>
      <c r="AA104" s="67">
        <f>IF(F104&lt;Settings!$H$3,"",ROUND((J104*Settings!$C$3+K104*Settings!$C$4+N104*Settings!$C$5+P104*Settings!$C$6+R104*Settings!$C$7+S104*Settings!$C$8+U104*Settings!$C$9+L104*Settings!$C$10+V104*Settings!$C$11*0.5)/F104*16,0))</f>
        <v>54</v>
      </c>
      <c r="AB104" s="70">
        <f>IF(F104&lt;Settings!$H$3,"",AA104*Settings!$F$7)</f>
        <v>54</v>
      </c>
      <c r="AC104" s="8"/>
      <c r="AD104" s="8"/>
      <c r="AE104" s="8"/>
      <c r="AF104" s="67">
        <f>IF(F104&lt;Settings!$H$3,"",RANK(AA104,$AA$4:$AA$104,0)+COUNTIF($AA$4:AA104,AA104)-1)</f>
        <v>77</v>
      </c>
      <c r="AG104" s="65"/>
    </row>
    <row r="105" spans="1:36" ht="15" thickBot="1" x14ac:dyDescent="0.4">
      <c r="A105" s="120">
        <v>2016</v>
      </c>
      <c r="B105" s="121"/>
      <c r="C105" s="122"/>
      <c r="AA105" s="67" t="str">
        <f>IF(F105&lt;Settings!$H$3,"",ROUND((J105*Settings!$C$3+K105*Settings!$C$4+N105*Settings!$C$5+P105*Settings!$C$6+R105*Settings!$C$7+S105*Settings!$C$8+U105*Settings!$C$9+L105*Settings!$C$10+V105*Settings!$C$11*0.5)/F105*16,0))</f>
        <v/>
      </c>
      <c r="AB105" s="70"/>
    </row>
    <row r="106" spans="1:36" ht="15" thickBot="1" x14ac:dyDescent="0.4">
      <c r="A106" s="66"/>
      <c r="B106" s="2" t="s">
        <v>569</v>
      </c>
      <c r="C106" s="2" t="s">
        <v>56</v>
      </c>
      <c r="D106" s="67" t="s">
        <v>167</v>
      </c>
      <c r="E106" s="67">
        <v>25</v>
      </c>
      <c r="F106" s="67">
        <v>16</v>
      </c>
      <c r="G106" s="67">
        <v>16</v>
      </c>
      <c r="H106" s="67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293</v>
      </c>
      <c r="N106" s="67">
        <v>1239</v>
      </c>
      <c r="O106" s="67">
        <v>4.2300000000000004</v>
      </c>
      <c r="P106" s="67">
        <v>16</v>
      </c>
      <c r="Q106" s="67">
        <v>120</v>
      </c>
      <c r="R106" s="67">
        <v>80</v>
      </c>
      <c r="S106" s="67">
        <v>879</v>
      </c>
      <c r="T106" s="67">
        <v>10.99</v>
      </c>
      <c r="U106" s="67">
        <v>4</v>
      </c>
      <c r="V106" s="67">
        <v>5</v>
      </c>
      <c r="W106" s="67">
        <v>3</v>
      </c>
      <c r="X106" s="67">
        <v>20</v>
      </c>
      <c r="Y106" s="67">
        <v>1</v>
      </c>
      <c r="Z106" s="67"/>
      <c r="AA106" s="67">
        <f>IF(F106&lt;Settings!$H$3,"",ROUND((J106*Settings!$C$3+K106*Settings!$C$4+N106*Settings!$C$5+P106*Settings!$C$6+R106*Settings!$C$7+S106*Settings!$C$8+U106*Settings!$C$9+L106*Settings!$C$10+V106*Settings!$C$11*0.5)/F106*16,0))</f>
        <v>407</v>
      </c>
      <c r="AB106" s="70">
        <f>IF(F106&lt;Settings!$H$3,"",AA106*Settings!$F$6)</f>
        <v>610.5</v>
      </c>
      <c r="AC106" s="67"/>
      <c r="AD106" s="67"/>
      <c r="AE106" s="67"/>
      <c r="AF106" s="67">
        <f>IF(F106&lt;Settings!$H$3,"",RANK(AA106,$AA$106:$AA$205,0)+COUNTIF($AA$106:AA106,AA106)-1)</f>
        <v>2</v>
      </c>
      <c r="AG106" s="68"/>
    </row>
    <row r="107" spans="1:36" ht="15" thickBot="1" x14ac:dyDescent="0.4">
      <c r="A107" s="66"/>
      <c r="B107" s="2" t="s">
        <v>570</v>
      </c>
      <c r="C107" s="2" t="s">
        <v>24</v>
      </c>
      <c r="D107" s="67" t="s">
        <v>167</v>
      </c>
      <c r="E107" s="67">
        <v>21</v>
      </c>
      <c r="F107" s="67">
        <v>15</v>
      </c>
      <c r="G107" s="67">
        <v>15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322</v>
      </c>
      <c r="N107" s="67">
        <v>1631</v>
      </c>
      <c r="O107" s="67">
        <v>5.07</v>
      </c>
      <c r="P107" s="67">
        <v>15</v>
      </c>
      <c r="Q107" s="67">
        <v>39</v>
      </c>
      <c r="R107" s="67">
        <v>32</v>
      </c>
      <c r="S107" s="67">
        <v>363</v>
      </c>
      <c r="T107" s="67">
        <v>11.34</v>
      </c>
      <c r="U107" s="67">
        <v>1</v>
      </c>
      <c r="V107" s="67">
        <v>5</v>
      </c>
      <c r="W107" s="67">
        <v>1</v>
      </c>
      <c r="X107" s="67">
        <v>16</v>
      </c>
      <c r="Y107" s="67"/>
      <c r="Z107" s="67"/>
      <c r="AA107" s="67">
        <f>IF(F107&lt;Settings!$H$3,"",ROUND((J107*Settings!$C$3+K107*Settings!$C$4+N107*Settings!$C$5+P107*Settings!$C$6+R107*Settings!$C$7+S107*Settings!$C$8+U107*Settings!$C$9+L107*Settings!$C$10+V107*Settings!$C$11*0.5)/F107*16,0))</f>
        <v>344</v>
      </c>
      <c r="AB107" s="70">
        <f>IF(F107&lt;Settings!$H$3,"",AA107*Settings!$F$6)</f>
        <v>516</v>
      </c>
      <c r="AC107" s="67"/>
      <c r="AD107" s="67"/>
      <c r="AE107" s="67"/>
      <c r="AF107" s="67">
        <f>IF(F107&lt;Settings!$H$3,"",RANK(AA107,$AA$106:$AA$205,0)+COUNTIF($AA$106:AA107,AA107)-1)</f>
        <v>3</v>
      </c>
      <c r="AG107" s="68"/>
    </row>
    <row r="108" spans="1:36" ht="15" thickBot="1" x14ac:dyDescent="0.4">
      <c r="A108" s="66"/>
      <c r="B108" s="2" t="s">
        <v>501</v>
      </c>
      <c r="C108" s="2" t="s">
        <v>38</v>
      </c>
      <c r="D108" s="67" t="s">
        <v>167</v>
      </c>
      <c r="E108" s="67">
        <v>28</v>
      </c>
      <c r="F108" s="67">
        <v>15</v>
      </c>
      <c r="G108" s="67">
        <v>15</v>
      </c>
      <c r="H108" s="67">
        <v>0</v>
      </c>
      <c r="I108" s="67">
        <v>0</v>
      </c>
      <c r="J108" s="67">
        <v>0</v>
      </c>
      <c r="K108" s="67">
        <v>0</v>
      </c>
      <c r="L108" s="67">
        <v>0</v>
      </c>
      <c r="M108" s="67">
        <v>234</v>
      </c>
      <c r="N108" s="67">
        <v>1267</v>
      </c>
      <c r="O108" s="67">
        <v>5.41</v>
      </c>
      <c r="P108" s="67">
        <v>13</v>
      </c>
      <c r="Q108" s="67">
        <v>57</v>
      </c>
      <c r="R108" s="67">
        <v>50</v>
      </c>
      <c r="S108" s="67">
        <v>356</v>
      </c>
      <c r="T108" s="67">
        <v>7.12</v>
      </c>
      <c r="U108" s="67">
        <v>1</v>
      </c>
      <c r="V108" s="67">
        <v>3</v>
      </c>
      <c r="W108" s="67">
        <v>0</v>
      </c>
      <c r="X108" s="67">
        <v>14</v>
      </c>
      <c r="Y108" s="67">
        <v>1</v>
      </c>
      <c r="Z108" s="67"/>
      <c r="AA108" s="67">
        <f>IF(F108&lt;Settings!$H$3,"",ROUND((J108*Settings!$C$3+K108*Settings!$C$4+N108*Settings!$C$5+P108*Settings!$C$6+R108*Settings!$C$7+S108*Settings!$C$8+U108*Settings!$C$9+L108*Settings!$C$10+V108*Settings!$C$11*0.5)/F108*16,0))</f>
        <v>313</v>
      </c>
      <c r="AB108" s="70">
        <f>IF(F108&lt;Settings!$H$3,"",AA108*Settings!$F$6)</f>
        <v>469.5</v>
      </c>
      <c r="AC108" s="67"/>
      <c r="AD108" s="67"/>
      <c r="AE108" s="67"/>
      <c r="AF108" s="67">
        <f>IF(F108&lt;Settings!$H$3,"",RANK(AA108,$AA$106:$AA$205,0)+COUNTIF($AA$106:AA108,AA108)-1)</f>
        <v>4</v>
      </c>
      <c r="AG108" s="68"/>
    </row>
    <row r="109" spans="1:36" ht="15" thickBot="1" x14ac:dyDescent="0.4">
      <c r="A109" s="66"/>
      <c r="B109" s="2" t="s">
        <v>571</v>
      </c>
      <c r="C109" s="2" t="s">
        <v>10</v>
      </c>
      <c r="D109" s="67" t="s">
        <v>167</v>
      </c>
      <c r="E109" s="67">
        <v>28</v>
      </c>
      <c r="F109" s="67">
        <v>16</v>
      </c>
      <c r="G109" s="67">
        <v>16</v>
      </c>
      <c r="H109" s="67">
        <v>1</v>
      </c>
      <c r="I109" s="67">
        <v>2</v>
      </c>
      <c r="J109" s="67">
        <v>10</v>
      </c>
      <c r="K109" s="67">
        <v>1</v>
      </c>
      <c r="L109" s="67">
        <v>0</v>
      </c>
      <c r="M109" s="67">
        <v>293</v>
      </c>
      <c r="N109" s="67">
        <v>1287</v>
      </c>
      <c r="O109" s="67">
        <v>4.3899999999999997</v>
      </c>
      <c r="P109" s="67">
        <v>9</v>
      </c>
      <c r="Q109" s="67">
        <v>67</v>
      </c>
      <c r="R109" s="67">
        <v>53</v>
      </c>
      <c r="S109" s="67">
        <v>377</v>
      </c>
      <c r="T109" s="67">
        <v>7.11</v>
      </c>
      <c r="U109" s="67">
        <v>3</v>
      </c>
      <c r="V109" s="67">
        <v>3</v>
      </c>
      <c r="W109" s="67">
        <v>1</v>
      </c>
      <c r="X109" s="67">
        <v>12</v>
      </c>
      <c r="Y109" s="67"/>
      <c r="Z109" s="67"/>
      <c r="AA109" s="67">
        <f>IF(F109&lt;Settings!$H$3,"",ROUND((J109*Settings!$C$3+K109*Settings!$C$4+N109*Settings!$C$5+P109*Settings!$C$6+R109*Settings!$C$7+S109*Settings!$C$8+U109*Settings!$C$9+L109*Settings!$C$10+V109*Settings!$C$11*0.5)/F109*16,0))</f>
        <v>293</v>
      </c>
      <c r="AB109" s="70">
        <f>IF(F109&lt;Settings!$H$3,"",AA109*Settings!$F$6)</f>
        <v>439.5</v>
      </c>
      <c r="AC109" s="67"/>
      <c r="AD109" s="67"/>
      <c r="AE109" s="67"/>
      <c r="AF109" s="67">
        <f>IF(F109&lt;Settings!$H$3,"",RANK(AA109,$AA$106:$AA$205,0)+COUNTIF($AA$106:AA109,AA109)-1)</f>
        <v>6</v>
      </c>
      <c r="AG109" s="68"/>
    </row>
    <row r="110" spans="1:36" ht="15" thickBot="1" x14ac:dyDescent="0.4">
      <c r="A110" s="66"/>
      <c r="B110" s="2" t="s">
        <v>572</v>
      </c>
      <c r="C110" s="2" t="s">
        <v>43</v>
      </c>
      <c r="D110" s="67" t="s">
        <v>167</v>
      </c>
      <c r="E110" s="67">
        <v>24</v>
      </c>
      <c r="F110" s="67">
        <v>12</v>
      </c>
      <c r="G110" s="67">
        <v>12</v>
      </c>
      <c r="H110" s="67">
        <v>0</v>
      </c>
      <c r="I110" s="67">
        <v>1</v>
      </c>
      <c r="J110" s="67">
        <v>0</v>
      </c>
      <c r="K110" s="67">
        <v>0</v>
      </c>
      <c r="L110" s="67">
        <v>0</v>
      </c>
      <c r="M110" s="67">
        <v>261</v>
      </c>
      <c r="N110" s="67">
        <v>1268</v>
      </c>
      <c r="O110" s="67">
        <v>4.8600000000000003</v>
      </c>
      <c r="P110" s="67">
        <v>7</v>
      </c>
      <c r="Q110" s="67">
        <v>94</v>
      </c>
      <c r="R110" s="67">
        <v>75</v>
      </c>
      <c r="S110" s="67">
        <v>616</v>
      </c>
      <c r="T110" s="67">
        <v>8.2100000000000009</v>
      </c>
      <c r="U110" s="67">
        <v>2</v>
      </c>
      <c r="V110" s="67">
        <v>4</v>
      </c>
      <c r="W110" s="67">
        <v>1</v>
      </c>
      <c r="X110" s="67">
        <v>9</v>
      </c>
      <c r="Y110" s="67">
        <v>1</v>
      </c>
      <c r="Z110" s="67"/>
      <c r="AA110" s="67">
        <f>IF(F110&lt;Settings!$H$3,"",ROUND((J110*Settings!$C$3+K110*Settings!$C$4+N110*Settings!$C$5+P110*Settings!$C$6+R110*Settings!$C$7+S110*Settings!$C$8+U110*Settings!$C$9+L110*Settings!$C$10+V110*Settings!$C$11*0.5)/F110*16,0))</f>
        <v>418</v>
      </c>
      <c r="AB110" s="70">
        <f>IF(F110&lt;Settings!$H$3,"",AA110*Settings!$F$6)</f>
        <v>627</v>
      </c>
      <c r="AC110" s="67"/>
      <c r="AD110" s="67"/>
      <c r="AE110" s="67"/>
      <c r="AF110" s="67">
        <f>IF(F110&lt;Settings!$H$3,"",RANK(AA110,$AA$106:$AA$205,0)+COUNTIF($AA$106:AA110,AA110)-1)</f>
        <v>1</v>
      </c>
      <c r="AG110" s="68"/>
    </row>
    <row r="111" spans="1:36" ht="15" thickBot="1" x14ac:dyDescent="0.4">
      <c r="A111" s="66"/>
      <c r="B111" s="2" t="s">
        <v>488</v>
      </c>
      <c r="C111" s="2" t="s">
        <v>36</v>
      </c>
      <c r="D111" s="67" t="s">
        <v>167</v>
      </c>
      <c r="E111" s="67">
        <v>24</v>
      </c>
      <c r="F111" s="67">
        <v>16</v>
      </c>
      <c r="G111" s="67">
        <v>16</v>
      </c>
      <c r="H111" s="67">
        <v>0</v>
      </c>
      <c r="I111" s="67">
        <v>0</v>
      </c>
      <c r="J111" s="67">
        <v>0</v>
      </c>
      <c r="K111" s="67">
        <v>0</v>
      </c>
      <c r="L111" s="67">
        <v>0</v>
      </c>
      <c r="M111" s="67">
        <v>227</v>
      </c>
      <c r="N111" s="67">
        <v>1079</v>
      </c>
      <c r="O111" s="67">
        <v>4.75</v>
      </c>
      <c r="P111" s="67">
        <v>11</v>
      </c>
      <c r="Q111" s="67">
        <v>65</v>
      </c>
      <c r="R111" s="67">
        <v>54</v>
      </c>
      <c r="S111" s="67">
        <v>462</v>
      </c>
      <c r="T111" s="67">
        <v>8.56</v>
      </c>
      <c r="U111" s="67">
        <v>2</v>
      </c>
      <c r="V111" s="67">
        <v>1</v>
      </c>
      <c r="W111" s="67">
        <v>1</v>
      </c>
      <c r="X111" s="67">
        <v>13</v>
      </c>
      <c r="Y111" s="67"/>
      <c r="Z111" s="67"/>
      <c r="AA111" s="67">
        <f>IF(F111&lt;Settings!$H$3,"",ROUND((J111*Settings!$C$3+K111*Settings!$C$4+N111*Settings!$C$5+P111*Settings!$C$6+R111*Settings!$C$7+S111*Settings!$C$8+U111*Settings!$C$9+L111*Settings!$C$10+V111*Settings!$C$11*0.5)/F111*16,0))</f>
        <v>285</v>
      </c>
      <c r="AB111" s="70">
        <f>IF(F111&lt;Settings!$H$3,"",AA111*Settings!$F$6)</f>
        <v>427.5</v>
      </c>
      <c r="AC111" s="67"/>
      <c r="AD111" s="67"/>
      <c r="AE111" s="67"/>
      <c r="AF111" s="67">
        <f>IF(F111&lt;Settings!$H$3,"",RANK(AA111,$AA$106:$AA$205,0)+COUNTIF($AA$106:AA111,AA111)-1)</f>
        <v>7</v>
      </c>
      <c r="AG111" s="68"/>
    </row>
    <row r="112" spans="1:36" ht="15" thickBot="1" x14ac:dyDescent="0.4">
      <c r="A112" s="66"/>
      <c r="B112" s="2" t="s">
        <v>242</v>
      </c>
      <c r="C112" s="2" t="s">
        <v>1</v>
      </c>
      <c r="D112" s="67" t="s">
        <v>167</v>
      </c>
      <c r="E112" s="67">
        <v>30</v>
      </c>
      <c r="F112" s="67">
        <v>16</v>
      </c>
      <c r="G112" s="67">
        <v>8</v>
      </c>
      <c r="H112" s="67">
        <v>0</v>
      </c>
      <c r="I112" s="67">
        <v>0</v>
      </c>
      <c r="J112" s="67">
        <v>0</v>
      </c>
      <c r="K112" s="67">
        <v>0</v>
      </c>
      <c r="L112" s="67">
        <v>0</v>
      </c>
      <c r="M112" s="67">
        <v>299</v>
      </c>
      <c r="N112" s="67">
        <v>1161</v>
      </c>
      <c r="O112" s="67">
        <v>3.88</v>
      </c>
      <c r="P112" s="67">
        <v>18</v>
      </c>
      <c r="Q112" s="67">
        <v>8</v>
      </c>
      <c r="R112" s="67">
        <v>7</v>
      </c>
      <c r="S112" s="67">
        <v>38</v>
      </c>
      <c r="T112" s="67">
        <v>5.43</v>
      </c>
      <c r="U112" s="67">
        <v>0</v>
      </c>
      <c r="V112" s="67">
        <v>2</v>
      </c>
      <c r="W112" s="67">
        <v>1</v>
      </c>
      <c r="X112" s="67">
        <v>18</v>
      </c>
      <c r="Y112" s="67"/>
      <c r="Z112" s="67"/>
      <c r="AA112" s="67">
        <f>IF(F112&lt;Settings!$H$3,"",ROUND((J112*Settings!$C$3+K112*Settings!$C$4+N112*Settings!$C$5+P112*Settings!$C$6+R112*Settings!$C$7+S112*Settings!$C$8+U112*Settings!$C$9+L112*Settings!$C$10+V112*Settings!$C$11*0.5)/F112*16,0))</f>
        <v>233</v>
      </c>
      <c r="AB112" s="70">
        <f>IF(F112&lt;Settings!$H$3,"",AA112*Settings!$F$6)</f>
        <v>349.5</v>
      </c>
      <c r="AC112" s="67"/>
      <c r="AD112" s="67"/>
      <c r="AE112" s="67"/>
      <c r="AF112" s="67">
        <f>IF(F112&lt;Settings!$H$3,"",RANK(AA112,$AA$106:$AA$205,0)+COUNTIF($AA$106:AA112,AA112)-1)</f>
        <v>14</v>
      </c>
      <c r="AG112" s="68"/>
    </row>
    <row r="113" spans="1:33" ht="15" thickBot="1" x14ac:dyDescent="0.4">
      <c r="A113" s="66"/>
      <c r="B113" s="2" t="s">
        <v>293</v>
      </c>
      <c r="C113" s="2" t="s">
        <v>22</v>
      </c>
      <c r="D113" s="67" t="s">
        <v>167</v>
      </c>
      <c r="E113" s="67">
        <v>23</v>
      </c>
      <c r="F113" s="67">
        <v>13</v>
      </c>
      <c r="G113" s="67">
        <v>11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254</v>
      </c>
      <c r="N113" s="67">
        <v>997</v>
      </c>
      <c r="O113" s="67">
        <v>3.93</v>
      </c>
      <c r="P113" s="67">
        <v>10</v>
      </c>
      <c r="Q113" s="67">
        <v>57</v>
      </c>
      <c r="R113" s="67">
        <v>41</v>
      </c>
      <c r="S113" s="67">
        <v>419</v>
      </c>
      <c r="T113" s="67">
        <v>10.220000000000001</v>
      </c>
      <c r="U113" s="67">
        <v>2</v>
      </c>
      <c r="V113" s="67">
        <v>2</v>
      </c>
      <c r="W113" s="67">
        <v>2</v>
      </c>
      <c r="X113" s="67">
        <v>12</v>
      </c>
      <c r="Y113" s="67"/>
      <c r="Z113" s="67"/>
      <c r="AA113" s="67">
        <f>IF(F113&lt;Settings!$H$3,"",ROUND((J113*Settings!$C$3+K113*Settings!$C$4+N113*Settings!$C$5+P113*Settings!$C$6+R113*Settings!$C$7+S113*Settings!$C$8+U113*Settings!$C$9+L113*Settings!$C$10+V113*Settings!$C$11*0.5)/F113*16,0))</f>
        <v>311</v>
      </c>
      <c r="AB113" s="70">
        <f>IF(F113&lt;Settings!$H$3,"",AA113*Settings!$F$6)</f>
        <v>466.5</v>
      </c>
      <c r="AC113" s="67"/>
      <c r="AD113" s="67"/>
      <c r="AE113" s="67"/>
      <c r="AF113" s="67">
        <f>IF(F113&lt;Settings!$H$3,"",RANK(AA113,$AA$106:$AA$205,0)+COUNTIF($AA$106:AA113,AA113)-1)</f>
        <v>5</v>
      </c>
      <c r="AG113" s="68"/>
    </row>
    <row r="114" spans="1:33" ht="15" thickBot="1" x14ac:dyDescent="0.4">
      <c r="A114" s="66"/>
      <c r="B114" s="2" t="s">
        <v>573</v>
      </c>
      <c r="C114" s="2" t="s">
        <v>34</v>
      </c>
      <c r="D114" s="67" t="s">
        <v>167</v>
      </c>
      <c r="E114" s="67">
        <v>22</v>
      </c>
      <c r="F114" s="67">
        <v>15</v>
      </c>
      <c r="G114" s="67">
        <v>13</v>
      </c>
      <c r="H114" s="67">
        <v>0</v>
      </c>
      <c r="I114" s="67">
        <v>0</v>
      </c>
      <c r="J114" s="67">
        <v>0</v>
      </c>
      <c r="K114" s="67">
        <v>0</v>
      </c>
      <c r="L114" s="67">
        <v>0</v>
      </c>
      <c r="M114" s="67">
        <v>252</v>
      </c>
      <c r="N114" s="67">
        <v>1313</v>
      </c>
      <c r="O114" s="67">
        <v>5.21</v>
      </c>
      <c r="P114" s="67">
        <v>6</v>
      </c>
      <c r="Q114" s="67">
        <v>50</v>
      </c>
      <c r="R114" s="67">
        <v>29</v>
      </c>
      <c r="S114" s="67">
        <v>298</v>
      </c>
      <c r="T114" s="67">
        <v>10.28</v>
      </c>
      <c r="U114" s="67">
        <v>1</v>
      </c>
      <c r="V114" s="67">
        <v>2</v>
      </c>
      <c r="W114" s="67">
        <v>1</v>
      </c>
      <c r="X114" s="67">
        <v>7</v>
      </c>
      <c r="Y114" s="67"/>
      <c r="Z114" s="67"/>
      <c r="AA114" s="67">
        <f>IF(F114&lt;Settings!$H$3,"",ROUND((J114*Settings!$C$3+K114*Settings!$C$4+N114*Settings!$C$5+P114*Settings!$C$6+R114*Settings!$C$7+S114*Settings!$C$8+U114*Settings!$C$9+L114*Settings!$C$10+V114*Settings!$C$11*0.5)/F114*16,0))</f>
        <v>245</v>
      </c>
      <c r="AB114" s="70">
        <f>IF(F114&lt;Settings!$H$3,"",AA114*Settings!$F$6)</f>
        <v>367.5</v>
      </c>
      <c r="AC114" s="67"/>
      <c r="AD114" s="67"/>
      <c r="AE114" s="67"/>
      <c r="AF114" s="67">
        <f>IF(F114&lt;Settings!$H$3,"",RANK(AA114,$AA$106:$AA$205,0)+COUNTIF($AA$106:AA114,AA114)-1)</f>
        <v>9</v>
      </c>
      <c r="AG114" s="68"/>
    </row>
    <row r="115" spans="1:33" ht="15" thickBot="1" x14ac:dyDescent="0.4">
      <c r="A115" s="66"/>
      <c r="B115" s="2" t="s">
        <v>204</v>
      </c>
      <c r="C115" s="2" t="s">
        <v>16</v>
      </c>
      <c r="D115" s="67" t="s">
        <v>167</v>
      </c>
      <c r="E115" s="67">
        <v>27</v>
      </c>
      <c r="F115" s="67">
        <v>16</v>
      </c>
      <c r="G115" s="67">
        <v>14</v>
      </c>
      <c r="H115" s="67">
        <v>0</v>
      </c>
      <c r="I115" s="67">
        <v>0</v>
      </c>
      <c r="J115" s="67">
        <v>0</v>
      </c>
      <c r="K115" s="67">
        <v>0</v>
      </c>
      <c r="L115" s="67">
        <v>0</v>
      </c>
      <c r="M115" s="67">
        <v>205</v>
      </c>
      <c r="N115" s="67">
        <v>1043</v>
      </c>
      <c r="O115" s="67">
        <v>5.09</v>
      </c>
      <c r="P115" s="67">
        <v>6</v>
      </c>
      <c r="Q115" s="67">
        <v>58</v>
      </c>
      <c r="R115" s="67">
        <v>46</v>
      </c>
      <c r="S115" s="67">
        <v>319</v>
      </c>
      <c r="T115" s="67">
        <v>6.93</v>
      </c>
      <c r="U115" s="67">
        <v>4</v>
      </c>
      <c r="V115" s="67">
        <v>2</v>
      </c>
      <c r="W115" s="67">
        <v>2</v>
      </c>
      <c r="X115" s="67">
        <v>10</v>
      </c>
      <c r="Y115" s="67">
        <v>2</v>
      </c>
      <c r="Z115" s="67"/>
      <c r="AA115" s="67">
        <f>IF(F115&lt;Settings!$H$3,"",ROUND((J115*Settings!$C$3+K115*Settings!$C$4+N115*Settings!$C$5+P115*Settings!$C$6+R115*Settings!$C$7+S115*Settings!$C$8+U115*Settings!$C$9+L115*Settings!$C$10+V115*Settings!$C$11*0.5)/F115*16,0))</f>
        <v>240</v>
      </c>
      <c r="AB115" s="70">
        <f>IF(F115&lt;Settings!$H$3,"",AA115*Settings!$F$6)</f>
        <v>360</v>
      </c>
      <c r="AC115" s="67"/>
      <c r="AD115" s="67"/>
      <c r="AE115" s="67"/>
      <c r="AF115" s="67">
        <f>IF(F115&lt;Settings!$H$3,"",RANK(AA115,$AA$106:$AA$205,0)+COUNTIF($AA$106:AA115,AA115)-1)</f>
        <v>10</v>
      </c>
      <c r="AG115" s="68"/>
    </row>
    <row r="116" spans="1:33" ht="15" thickBot="1" x14ac:dyDescent="0.4">
      <c r="A116" s="66"/>
      <c r="B116" s="2" t="s">
        <v>574</v>
      </c>
      <c r="C116" s="2" t="s">
        <v>51</v>
      </c>
      <c r="D116" s="67" t="s">
        <v>167</v>
      </c>
      <c r="E116" s="67">
        <v>23</v>
      </c>
      <c r="F116" s="67">
        <v>15</v>
      </c>
      <c r="G116" s="67">
        <v>12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260</v>
      </c>
      <c r="N116" s="67">
        <v>1272</v>
      </c>
      <c r="O116" s="67">
        <v>4.8899999999999997</v>
      </c>
      <c r="P116" s="67">
        <v>8</v>
      </c>
      <c r="Q116" s="67">
        <v>35</v>
      </c>
      <c r="R116" s="67">
        <v>27</v>
      </c>
      <c r="S116" s="67">
        <v>151</v>
      </c>
      <c r="T116" s="67">
        <v>5.59</v>
      </c>
      <c r="U116" s="67">
        <v>0</v>
      </c>
      <c r="V116" s="67">
        <v>4</v>
      </c>
      <c r="W116" s="67">
        <v>1</v>
      </c>
      <c r="X116" s="67">
        <v>8</v>
      </c>
      <c r="Y116" s="67"/>
      <c r="Z116" s="67"/>
      <c r="AA116" s="67">
        <f>IF(F116&lt;Settings!$H$3,"",ROUND((J116*Settings!$C$3+K116*Settings!$C$4+N116*Settings!$C$5+P116*Settings!$C$6+R116*Settings!$C$7+S116*Settings!$C$8+U116*Settings!$C$9+L116*Settings!$C$10+V116*Settings!$C$11*0.5)/F116*16,0))</f>
        <v>228</v>
      </c>
      <c r="AB116" s="70">
        <f>IF(F116&lt;Settings!$H$3,"",AA116*Settings!$F$6)</f>
        <v>342</v>
      </c>
      <c r="AC116" s="67"/>
      <c r="AD116" s="67"/>
      <c r="AE116" s="67"/>
      <c r="AF116" s="67">
        <f>IF(F116&lt;Settings!$H$3,"",RANK(AA116,$AA$106:$AA$205,0)+COUNTIF($AA$106:AA116,AA116)-1)</f>
        <v>15</v>
      </c>
      <c r="AG116" s="68"/>
    </row>
    <row r="117" spans="1:33" ht="15" thickBot="1" x14ac:dyDescent="0.4">
      <c r="A117" s="66"/>
      <c r="B117" s="2" t="s">
        <v>305</v>
      </c>
      <c r="C117" s="2" t="s">
        <v>94</v>
      </c>
      <c r="D117" s="67" t="s">
        <v>167</v>
      </c>
      <c r="E117" s="67">
        <v>33</v>
      </c>
      <c r="F117" s="67">
        <v>16</v>
      </c>
      <c r="G117" s="67">
        <v>16</v>
      </c>
      <c r="H117" s="67">
        <v>0</v>
      </c>
      <c r="I117" s="67">
        <v>0</v>
      </c>
      <c r="J117" s="67">
        <v>0</v>
      </c>
      <c r="K117" s="67">
        <v>0</v>
      </c>
      <c r="L117" s="67">
        <v>0</v>
      </c>
      <c r="M117" s="67">
        <v>263</v>
      </c>
      <c r="N117" s="67">
        <v>1025</v>
      </c>
      <c r="O117" s="67">
        <v>3.9</v>
      </c>
      <c r="P117" s="67">
        <v>4</v>
      </c>
      <c r="Q117" s="67">
        <v>47</v>
      </c>
      <c r="R117" s="67">
        <v>38</v>
      </c>
      <c r="S117" s="67">
        <v>277</v>
      </c>
      <c r="T117" s="67">
        <v>7.29</v>
      </c>
      <c r="U117" s="67">
        <v>4</v>
      </c>
      <c r="V117" s="67">
        <v>2</v>
      </c>
      <c r="W117" s="67">
        <v>1</v>
      </c>
      <c r="X117" s="67">
        <v>8</v>
      </c>
      <c r="Y117" s="67"/>
      <c r="Z117" s="67"/>
      <c r="AA117" s="67">
        <f>IF(F117&lt;Settings!$H$3,"",ROUND((J117*Settings!$C$3+K117*Settings!$C$4+N117*Settings!$C$5+P117*Settings!$C$6+R117*Settings!$C$7+S117*Settings!$C$8+U117*Settings!$C$9+L117*Settings!$C$10+V117*Settings!$C$11*0.5)/F117*16,0))</f>
        <v>214</v>
      </c>
      <c r="AB117" s="70">
        <f>IF(F117&lt;Settings!$H$3,"",AA117*Settings!$F$6)</f>
        <v>321</v>
      </c>
      <c r="AC117" s="67"/>
      <c r="AD117" s="67"/>
      <c r="AE117" s="67"/>
      <c r="AF117" s="67">
        <f>IF(F117&lt;Settings!$H$3,"",RANK(AA117,$AA$106:$AA$205,0)+COUNTIF($AA$106:AA117,AA117)-1)</f>
        <v>18</v>
      </c>
      <c r="AG117" s="68"/>
    </row>
    <row r="118" spans="1:33" ht="15" thickBot="1" x14ac:dyDescent="0.4">
      <c r="A118" s="66"/>
      <c r="B118" s="2" t="s">
        <v>575</v>
      </c>
      <c r="C118" s="2" t="s">
        <v>53</v>
      </c>
      <c r="D118" s="67" t="s">
        <v>167</v>
      </c>
      <c r="E118" s="67">
        <v>26</v>
      </c>
      <c r="F118" s="67">
        <v>14</v>
      </c>
      <c r="G118" s="67">
        <v>12</v>
      </c>
      <c r="H118" s="67">
        <v>0</v>
      </c>
      <c r="I118" s="67">
        <v>0</v>
      </c>
      <c r="J118" s="67">
        <v>0</v>
      </c>
      <c r="K118" s="67">
        <v>0</v>
      </c>
      <c r="L118" s="67">
        <v>0</v>
      </c>
      <c r="M118" s="67">
        <v>195</v>
      </c>
      <c r="N118" s="67">
        <v>788</v>
      </c>
      <c r="O118" s="67">
        <v>4.04</v>
      </c>
      <c r="P118" s="67">
        <v>12</v>
      </c>
      <c r="Q118" s="67">
        <v>43</v>
      </c>
      <c r="R118" s="67">
        <v>33</v>
      </c>
      <c r="S118" s="67">
        <v>264</v>
      </c>
      <c r="T118" s="67">
        <v>8</v>
      </c>
      <c r="U118" s="67">
        <v>0</v>
      </c>
      <c r="V118" s="67">
        <v>2</v>
      </c>
      <c r="W118" s="67">
        <v>1</v>
      </c>
      <c r="X118" s="67">
        <v>12</v>
      </c>
      <c r="Y118" s="67"/>
      <c r="Z118" s="67"/>
      <c r="AA118" s="67">
        <f>IF(F118&lt;Settings!$H$3,"",ROUND((J118*Settings!$C$3+K118*Settings!$C$4+N118*Settings!$C$5+P118*Settings!$C$6+R118*Settings!$C$7+S118*Settings!$C$8+U118*Settings!$C$9+L118*Settings!$C$10+V118*Settings!$C$11*0.5)/F118*16,0))</f>
        <v>238</v>
      </c>
      <c r="AB118" s="70">
        <f>IF(F118&lt;Settings!$H$3,"",AA118*Settings!$F$6)</f>
        <v>357</v>
      </c>
      <c r="AC118" s="67"/>
      <c r="AD118" s="67"/>
      <c r="AE118" s="67"/>
      <c r="AF118" s="67">
        <f>IF(F118&lt;Settings!$H$3,"",RANK(AA118,$AA$106:$AA$205,0)+COUNTIF($AA$106:AA118,AA118)-1)</f>
        <v>11</v>
      </c>
      <c r="AG118" s="68"/>
    </row>
    <row r="119" spans="1:33" ht="15" thickBot="1" x14ac:dyDescent="0.4">
      <c r="A119" s="66"/>
      <c r="B119" s="2" t="s">
        <v>511</v>
      </c>
      <c r="C119" s="2" t="s">
        <v>4</v>
      </c>
      <c r="D119" s="67" t="s">
        <v>167</v>
      </c>
      <c r="E119" s="67">
        <v>23</v>
      </c>
      <c r="F119" s="67">
        <v>16</v>
      </c>
      <c r="G119" s="67">
        <v>16</v>
      </c>
      <c r="H119" s="67">
        <v>0</v>
      </c>
      <c r="I119" s="67">
        <v>0</v>
      </c>
      <c r="J119" s="67">
        <v>0</v>
      </c>
      <c r="K119" s="67">
        <v>0</v>
      </c>
      <c r="L119" s="67">
        <v>0</v>
      </c>
      <c r="M119" s="67">
        <v>198</v>
      </c>
      <c r="N119" s="67">
        <v>952</v>
      </c>
      <c r="O119" s="67">
        <v>4.8099999999999996</v>
      </c>
      <c r="P119" s="67">
        <v>7</v>
      </c>
      <c r="Q119" s="67">
        <v>53</v>
      </c>
      <c r="R119" s="67">
        <v>40</v>
      </c>
      <c r="S119" s="67">
        <v>319</v>
      </c>
      <c r="T119" s="67">
        <v>7.98</v>
      </c>
      <c r="U119" s="67">
        <v>0</v>
      </c>
      <c r="V119" s="67">
        <v>2</v>
      </c>
      <c r="W119" s="67">
        <v>2</v>
      </c>
      <c r="X119" s="67">
        <v>7</v>
      </c>
      <c r="Y119" s="67"/>
      <c r="Z119" s="67"/>
      <c r="AA119" s="67">
        <f>IF(F119&lt;Settings!$H$3,"",ROUND((J119*Settings!$C$3+K119*Settings!$C$4+N119*Settings!$C$5+P119*Settings!$C$6+R119*Settings!$C$7+S119*Settings!$C$8+U119*Settings!$C$9+L119*Settings!$C$10+V119*Settings!$C$11*0.5)/F119*16,0))</f>
        <v>207</v>
      </c>
      <c r="AB119" s="70">
        <f>IF(F119&lt;Settings!$H$3,"",AA119*Settings!$F$6)</f>
        <v>310.5</v>
      </c>
      <c r="AC119" s="67"/>
      <c r="AD119" s="67"/>
      <c r="AE119" s="67"/>
      <c r="AF119" s="67">
        <f>IF(F119&lt;Settings!$H$3,"",RANK(AA119,$AA$106:$AA$205,0)+COUNTIF($AA$106:AA119,AA119)-1)</f>
        <v>20</v>
      </c>
      <c r="AG119" s="68"/>
    </row>
    <row r="120" spans="1:33" ht="15" thickBot="1" x14ac:dyDescent="0.4">
      <c r="A120" s="66"/>
      <c r="B120" s="2" t="s">
        <v>241</v>
      </c>
      <c r="C120" s="2" t="s">
        <v>103</v>
      </c>
      <c r="D120" s="67" t="s">
        <v>167</v>
      </c>
      <c r="E120" s="67">
        <v>26</v>
      </c>
      <c r="F120" s="67">
        <v>13</v>
      </c>
      <c r="G120" s="67">
        <v>13</v>
      </c>
      <c r="H120" s="67">
        <v>0</v>
      </c>
      <c r="I120" s="67">
        <v>0</v>
      </c>
      <c r="J120" s="67">
        <v>0</v>
      </c>
      <c r="K120" s="67">
        <v>0</v>
      </c>
      <c r="L120" s="67">
        <v>0</v>
      </c>
      <c r="M120" s="67">
        <v>217</v>
      </c>
      <c r="N120" s="67">
        <v>988</v>
      </c>
      <c r="O120" s="67">
        <v>4.55</v>
      </c>
      <c r="P120" s="67">
        <v>6</v>
      </c>
      <c r="Q120" s="67">
        <v>33</v>
      </c>
      <c r="R120" s="67">
        <v>27</v>
      </c>
      <c r="S120" s="67">
        <v>163</v>
      </c>
      <c r="T120" s="67">
        <v>6.04</v>
      </c>
      <c r="U120" s="67">
        <v>3</v>
      </c>
      <c r="V120" s="67">
        <v>5</v>
      </c>
      <c r="W120" s="67">
        <v>3</v>
      </c>
      <c r="X120" s="67">
        <v>9</v>
      </c>
      <c r="Y120" s="67">
        <v>1</v>
      </c>
      <c r="Z120" s="67"/>
      <c r="AA120" s="67">
        <f>IF(F120&lt;Settings!$H$3,"",ROUND((J120*Settings!$C$3+K120*Settings!$C$4+N120*Settings!$C$5+P120*Settings!$C$6+R120*Settings!$C$7+S120*Settings!$C$8+U120*Settings!$C$9+L120*Settings!$C$10+V120*Settings!$C$11*0.5)/F120*16,0))</f>
        <v>235</v>
      </c>
      <c r="AB120" s="70">
        <f>IF(F120&lt;Settings!$H$3,"",AA120*Settings!$F$6)</f>
        <v>352.5</v>
      </c>
      <c r="AC120" s="67"/>
      <c r="AD120" s="67"/>
      <c r="AE120" s="67"/>
      <c r="AF120" s="67">
        <f>IF(F120&lt;Settings!$H$3,"",RANK(AA120,$AA$106:$AA$205,0)+COUNTIF($AA$106:AA120,AA120)-1)</f>
        <v>12</v>
      </c>
      <c r="AG120" s="68"/>
    </row>
    <row r="121" spans="1:33" ht="15" thickBot="1" x14ac:dyDescent="0.4">
      <c r="A121" s="66"/>
      <c r="B121" s="2" t="s">
        <v>527</v>
      </c>
      <c r="C121" s="2" t="s">
        <v>14</v>
      </c>
      <c r="D121" s="67" t="s">
        <v>167</v>
      </c>
      <c r="E121" s="67">
        <v>25</v>
      </c>
      <c r="F121" s="67">
        <v>14</v>
      </c>
      <c r="G121" s="67">
        <v>14</v>
      </c>
      <c r="H121" s="67">
        <v>0</v>
      </c>
      <c r="I121" s="67">
        <v>0</v>
      </c>
      <c r="J121" s="67">
        <v>0</v>
      </c>
      <c r="K121" s="67">
        <v>0</v>
      </c>
      <c r="L121" s="67">
        <v>0</v>
      </c>
      <c r="M121" s="67">
        <v>214</v>
      </c>
      <c r="N121" s="67">
        <v>921</v>
      </c>
      <c r="O121" s="67">
        <v>4.3</v>
      </c>
      <c r="P121" s="67">
        <v>3</v>
      </c>
      <c r="Q121" s="67">
        <v>42</v>
      </c>
      <c r="R121" s="67">
        <v>33</v>
      </c>
      <c r="S121" s="67">
        <v>447</v>
      </c>
      <c r="T121" s="67">
        <v>13.55</v>
      </c>
      <c r="U121" s="67">
        <v>2</v>
      </c>
      <c r="V121" s="67">
        <v>4</v>
      </c>
      <c r="W121" s="67">
        <v>3</v>
      </c>
      <c r="X121" s="67">
        <v>5</v>
      </c>
      <c r="Y121" s="67"/>
      <c r="Z121" s="67"/>
      <c r="AA121" s="67">
        <f>IF(F121&lt;Settings!$H$3,"",ROUND((J121*Settings!$C$3+K121*Settings!$C$4+N121*Settings!$C$5+P121*Settings!$C$6+R121*Settings!$C$7+S121*Settings!$C$8+U121*Settings!$C$9+L121*Settings!$C$10+V121*Settings!$C$11*0.5)/F121*16,0))</f>
        <v>224</v>
      </c>
      <c r="AB121" s="70">
        <f>IF(F121&lt;Settings!$H$3,"",AA121*Settings!$F$6)</f>
        <v>336</v>
      </c>
      <c r="AC121" s="67"/>
      <c r="AD121" s="67"/>
      <c r="AE121" s="67"/>
      <c r="AF121" s="67">
        <f>IF(F121&lt;Settings!$H$3,"",RANK(AA121,$AA$106:$AA$205,0)+COUNTIF($AA$106:AA121,AA121)-1)</f>
        <v>16</v>
      </c>
      <c r="AG121" s="68"/>
    </row>
    <row r="122" spans="1:33" ht="15" thickBot="1" x14ac:dyDescent="0.4">
      <c r="A122" s="66"/>
      <c r="B122" s="2" t="s">
        <v>493</v>
      </c>
      <c r="C122" s="2" t="s">
        <v>97</v>
      </c>
      <c r="D122" s="67" t="s">
        <v>167</v>
      </c>
      <c r="E122" s="67">
        <v>25</v>
      </c>
      <c r="F122" s="67">
        <v>14</v>
      </c>
      <c r="G122" s="67">
        <v>14</v>
      </c>
      <c r="H122" s="67">
        <v>0</v>
      </c>
      <c r="I122" s="67">
        <v>0</v>
      </c>
      <c r="J122" s="67">
        <v>0</v>
      </c>
      <c r="K122" s="67">
        <v>0</v>
      </c>
      <c r="L122" s="67">
        <v>0</v>
      </c>
      <c r="M122" s="67">
        <v>268</v>
      </c>
      <c r="N122" s="67">
        <v>1073</v>
      </c>
      <c r="O122" s="67">
        <v>4</v>
      </c>
      <c r="P122" s="67">
        <v>5</v>
      </c>
      <c r="Q122" s="67">
        <v>39</v>
      </c>
      <c r="R122" s="67">
        <v>31</v>
      </c>
      <c r="S122" s="67">
        <v>188</v>
      </c>
      <c r="T122" s="67">
        <v>6.06</v>
      </c>
      <c r="U122" s="67">
        <v>1</v>
      </c>
      <c r="V122" s="67">
        <v>2</v>
      </c>
      <c r="W122" s="67">
        <v>1</v>
      </c>
      <c r="X122" s="67">
        <v>6</v>
      </c>
      <c r="Y122" s="67"/>
      <c r="Z122" s="67"/>
      <c r="AA122" s="67">
        <f>IF(F122&lt;Settings!$H$3,"",ROUND((J122*Settings!$C$3+K122*Settings!$C$4+N122*Settings!$C$5+P122*Settings!$C$6+R122*Settings!$C$7+S122*Settings!$C$8+U122*Settings!$C$9+L122*Settings!$C$10+V122*Settings!$C$11*0.5)/F122*16,0))</f>
        <v>218</v>
      </c>
      <c r="AB122" s="70">
        <f>IF(F122&lt;Settings!$H$3,"",AA122*Settings!$F$6)</f>
        <v>327</v>
      </c>
      <c r="AC122" s="67"/>
      <c r="AD122" s="67"/>
      <c r="AE122" s="67"/>
      <c r="AF122" s="67">
        <f>IF(F122&lt;Settings!$H$3,"",RANK(AA122,$AA$106:$AA$205,0)+COUNTIF($AA$106:AA122,AA122)-1)</f>
        <v>17</v>
      </c>
      <c r="AG122" s="68"/>
    </row>
    <row r="123" spans="1:33" ht="15" thickBot="1" x14ac:dyDescent="0.4">
      <c r="A123" s="66"/>
      <c r="B123" s="2" t="s">
        <v>235</v>
      </c>
      <c r="C123" s="2" t="s">
        <v>36</v>
      </c>
      <c r="D123" s="67" t="s">
        <v>167</v>
      </c>
      <c r="E123" s="67">
        <v>23</v>
      </c>
      <c r="F123" s="67">
        <v>13</v>
      </c>
      <c r="G123" s="67">
        <v>0</v>
      </c>
      <c r="H123" s="67">
        <v>0</v>
      </c>
      <c r="I123" s="67">
        <v>0</v>
      </c>
      <c r="J123" s="67">
        <v>0</v>
      </c>
      <c r="K123" s="67">
        <v>0</v>
      </c>
      <c r="L123" s="67">
        <v>0</v>
      </c>
      <c r="M123" s="67">
        <v>118</v>
      </c>
      <c r="N123" s="67">
        <v>520</v>
      </c>
      <c r="O123" s="67">
        <v>4.41</v>
      </c>
      <c r="P123" s="67">
        <v>8</v>
      </c>
      <c r="Q123" s="67">
        <v>40</v>
      </c>
      <c r="R123" s="67">
        <v>31</v>
      </c>
      <c r="S123" s="67">
        <v>421</v>
      </c>
      <c r="T123" s="67">
        <v>13.58</v>
      </c>
      <c r="U123" s="67">
        <v>3</v>
      </c>
      <c r="V123" s="67">
        <v>1</v>
      </c>
      <c r="W123" s="67">
        <v>0</v>
      </c>
      <c r="X123" s="67">
        <v>11</v>
      </c>
      <c r="Y123" s="67"/>
      <c r="Z123" s="67"/>
      <c r="AA123" s="67">
        <f>IF(F123&lt;Settings!$H$3,"",ROUND((J123*Settings!$C$3+K123*Settings!$C$4+N123*Settings!$C$5+P123*Settings!$C$6+R123*Settings!$C$7+S123*Settings!$C$8+U123*Settings!$C$9+L123*Settings!$C$10+V123*Settings!$C$11*0.5)/F123*16,0))</f>
        <v>234</v>
      </c>
      <c r="AB123" s="70">
        <f>IF(F123&lt;Settings!$H$3,"",AA123*Settings!$F$6)</f>
        <v>351</v>
      </c>
      <c r="AC123" s="67"/>
      <c r="AD123" s="67"/>
      <c r="AE123" s="67"/>
      <c r="AF123" s="67">
        <f>IF(F123&lt;Settings!$H$3,"",RANK(AA123,$AA$106:$AA$205,0)+COUNTIF($AA$106:AA123,AA123)-1)</f>
        <v>13</v>
      </c>
      <c r="AG123" s="68"/>
    </row>
    <row r="124" spans="1:33" ht="15" thickBot="1" x14ac:dyDescent="0.4">
      <c r="A124" s="66"/>
      <c r="B124" s="2" t="s">
        <v>498</v>
      </c>
      <c r="C124" s="2" t="s">
        <v>12</v>
      </c>
      <c r="D124" s="67" t="s">
        <v>167</v>
      </c>
      <c r="E124" s="67">
        <v>24</v>
      </c>
      <c r="F124" s="67">
        <v>15</v>
      </c>
      <c r="G124" s="67">
        <v>13</v>
      </c>
      <c r="H124" s="67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222</v>
      </c>
      <c r="N124" s="67">
        <v>839</v>
      </c>
      <c r="O124" s="67">
        <v>3.78</v>
      </c>
      <c r="P124" s="67">
        <v>9</v>
      </c>
      <c r="Q124" s="67">
        <v>27</v>
      </c>
      <c r="R124" s="67">
        <v>21</v>
      </c>
      <c r="S124" s="67">
        <v>174</v>
      </c>
      <c r="T124" s="67">
        <v>8.2899999999999991</v>
      </c>
      <c r="U124" s="67">
        <v>0</v>
      </c>
      <c r="V124" s="67">
        <v>0</v>
      </c>
      <c r="W124" s="67">
        <v>0</v>
      </c>
      <c r="X124" s="67">
        <v>9</v>
      </c>
      <c r="Y124" s="67"/>
      <c r="Z124" s="67"/>
      <c r="AA124" s="67">
        <f>IF(F124&lt;Settings!$H$3,"",ROUND((J124*Settings!$C$3+K124*Settings!$C$4+N124*Settings!$C$5+P124*Settings!$C$6+R124*Settings!$C$7+S124*Settings!$C$8+U124*Settings!$C$9+L124*Settings!$C$10+V124*Settings!$C$11*0.5)/F124*16,0))</f>
        <v>188</v>
      </c>
      <c r="AB124" s="70">
        <f>IF(F124&lt;Settings!$H$3,"",AA124*Settings!$F$6)</f>
        <v>282</v>
      </c>
      <c r="AC124" s="67"/>
      <c r="AD124" s="67"/>
      <c r="AE124" s="67"/>
      <c r="AF124" s="67">
        <f>IF(F124&lt;Settings!$H$3,"",RANK(AA124,$AA$106:$AA$205,0)+COUNTIF($AA$106:AA124,AA124)-1)</f>
        <v>23</v>
      </c>
      <c r="AG124" s="68"/>
    </row>
    <row r="125" spans="1:33" ht="15" thickBot="1" x14ac:dyDescent="0.4">
      <c r="A125" s="66"/>
      <c r="B125" s="2" t="s">
        <v>576</v>
      </c>
      <c r="C125" s="2" t="s">
        <v>105</v>
      </c>
      <c r="D125" s="67" t="s">
        <v>167</v>
      </c>
      <c r="E125" s="67">
        <v>22</v>
      </c>
      <c r="F125" s="67">
        <v>16</v>
      </c>
      <c r="G125" s="67">
        <v>16</v>
      </c>
      <c r="H125" s="67">
        <v>0</v>
      </c>
      <c r="I125" s="67">
        <v>0</v>
      </c>
      <c r="J125" s="67">
        <v>0</v>
      </c>
      <c r="K125" s="67">
        <v>0</v>
      </c>
      <c r="L125" s="67">
        <v>0</v>
      </c>
      <c r="M125" s="67">
        <v>278</v>
      </c>
      <c r="N125" s="67">
        <v>885</v>
      </c>
      <c r="O125" s="67">
        <v>3.18</v>
      </c>
      <c r="P125" s="67">
        <v>6</v>
      </c>
      <c r="Q125" s="67">
        <v>58</v>
      </c>
      <c r="R125" s="67">
        <v>43</v>
      </c>
      <c r="S125" s="67">
        <v>327</v>
      </c>
      <c r="T125" s="67">
        <v>7.6</v>
      </c>
      <c r="U125" s="67">
        <v>0</v>
      </c>
      <c r="V125" s="67">
        <v>2</v>
      </c>
      <c r="W125" s="67">
        <v>1</v>
      </c>
      <c r="X125" s="67">
        <v>6</v>
      </c>
      <c r="Y125" s="67"/>
      <c r="Z125" s="67"/>
      <c r="AA125" s="67">
        <f>IF(F125&lt;Settings!$H$3,"",ROUND((J125*Settings!$C$3+K125*Settings!$C$4+N125*Settings!$C$5+P125*Settings!$C$6+R125*Settings!$C$7+S125*Settings!$C$8+U125*Settings!$C$9+L125*Settings!$C$10+V125*Settings!$C$11*0.5)/F125*16,0))</f>
        <v>198</v>
      </c>
      <c r="AB125" s="70">
        <f>IF(F125&lt;Settings!$H$3,"",AA125*Settings!$F$6)</f>
        <v>297</v>
      </c>
      <c r="AC125" s="67"/>
      <c r="AD125" s="67"/>
      <c r="AE125" s="67"/>
      <c r="AF125" s="67">
        <f>IF(F125&lt;Settings!$H$3,"",RANK(AA125,$AA$106:$AA$205,0)+COUNTIF($AA$106:AA125,AA125)-1)</f>
        <v>21</v>
      </c>
      <c r="AG125" s="68"/>
    </row>
    <row r="126" spans="1:33" ht="15" thickBot="1" x14ac:dyDescent="0.4">
      <c r="A126" s="66"/>
      <c r="B126" s="2" t="s">
        <v>494</v>
      </c>
      <c r="C126" s="2" t="s">
        <v>125</v>
      </c>
      <c r="D126" s="67" t="s">
        <v>167</v>
      </c>
      <c r="E126" s="67">
        <v>31</v>
      </c>
      <c r="F126" s="67">
        <v>14</v>
      </c>
      <c r="G126" s="67">
        <v>13</v>
      </c>
      <c r="H126" s="67">
        <v>0</v>
      </c>
      <c r="I126" s="67">
        <v>0</v>
      </c>
      <c r="J126" s="67">
        <v>0</v>
      </c>
      <c r="K126" s="67">
        <v>0</v>
      </c>
      <c r="L126" s="67">
        <v>0</v>
      </c>
      <c r="M126" s="67">
        <v>218</v>
      </c>
      <c r="N126" s="67">
        <v>813</v>
      </c>
      <c r="O126" s="67">
        <v>3.73</v>
      </c>
      <c r="P126" s="67">
        <v>7</v>
      </c>
      <c r="Q126" s="67">
        <v>43</v>
      </c>
      <c r="R126" s="67">
        <v>30</v>
      </c>
      <c r="S126" s="67">
        <v>263</v>
      </c>
      <c r="T126" s="67">
        <v>8.77</v>
      </c>
      <c r="U126" s="67">
        <v>1</v>
      </c>
      <c r="V126" s="67">
        <v>1</v>
      </c>
      <c r="W126" s="67">
        <v>1</v>
      </c>
      <c r="X126" s="67">
        <v>8</v>
      </c>
      <c r="Y126" s="67"/>
      <c r="Z126" s="67"/>
      <c r="AA126" s="67">
        <f>IF(F126&lt;Settings!$H$3,"",ROUND((J126*Settings!$C$3+K126*Settings!$C$4+N126*Settings!$C$5+P126*Settings!$C$6+R126*Settings!$C$7+S126*Settings!$C$8+U126*Settings!$C$9+L126*Settings!$C$10+V126*Settings!$C$11*0.5)/F126*16,0))</f>
        <v>211</v>
      </c>
      <c r="AB126" s="70">
        <f>IF(F126&lt;Settings!$H$3,"",AA126*Settings!$F$6)</f>
        <v>316.5</v>
      </c>
      <c r="AC126" s="67"/>
      <c r="AD126" s="67"/>
      <c r="AE126" s="67"/>
      <c r="AF126" s="67">
        <f>IF(F126&lt;Settings!$H$3,"",RANK(AA126,$AA$106:$AA$205,0)+COUNTIF($AA$106:AA126,AA126)-1)</f>
        <v>19</v>
      </c>
      <c r="AG126" s="68"/>
    </row>
    <row r="127" spans="1:33" ht="15" thickBot="1" x14ac:dyDescent="0.4">
      <c r="A127" s="66"/>
      <c r="B127" s="2" t="s">
        <v>577</v>
      </c>
      <c r="C127" s="2" t="s">
        <v>8</v>
      </c>
      <c r="D127" s="67" t="s">
        <v>167</v>
      </c>
      <c r="E127" s="67">
        <v>29</v>
      </c>
      <c r="F127" s="67">
        <v>13</v>
      </c>
      <c r="G127" s="67">
        <v>13</v>
      </c>
      <c r="H127" s="67">
        <v>0</v>
      </c>
      <c r="I127" s="67">
        <v>0</v>
      </c>
      <c r="J127" s="67">
        <v>0</v>
      </c>
      <c r="K127" s="67">
        <v>0</v>
      </c>
      <c r="L127" s="67">
        <v>0</v>
      </c>
      <c r="M127" s="67">
        <v>218</v>
      </c>
      <c r="N127" s="67">
        <v>824</v>
      </c>
      <c r="O127" s="67">
        <v>3.78</v>
      </c>
      <c r="P127" s="67">
        <v>9</v>
      </c>
      <c r="Q127" s="67">
        <v>21</v>
      </c>
      <c r="R127" s="67">
        <v>8</v>
      </c>
      <c r="S127" s="67">
        <v>60</v>
      </c>
      <c r="T127" s="67">
        <v>7.5</v>
      </c>
      <c r="U127" s="67">
        <v>0</v>
      </c>
      <c r="V127" s="67">
        <v>3</v>
      </c>
      <c r="W127" s="67">
        <v>2</v>
      </c>
      <c r="X127" s="67">
        <v>9</v>
      </c>
      <c r="Y127" s="67"/>
      <c r="Z127" s="67"/>
      <c r="AA127" s="67">
        <f>IF(F127&lt;Settings!$H$3,"",ROUND((J127*Settings!$C$3+K127*Settings!$C$4+N127*Settings!$C$5+P127*Settings!$C$6+R127*Settings!$C$7+S127*Settings!$C$8+U127*Settings!$C$9+L127*Settings!$C$10+V127*Settings!$C$11*0.5)/F127*16,0))</f>
        <v>181</v>
      </c>
      <c r="AB127" s="70">
        <f>IF(F127&lt;Settings!$H$3,"",AA127*Settings!$F$6)</f>
        <v>271.5</v>
      </c>
      <c r="AC127" s="67"/>
      <c r="AD127" s="67"/>
      <c r="AE127" s="67"/>
      <c r="AF127" s="67">
        <f>IF(F127&lt;Settings!$H$3,"",RANK(AA127,$AA$106:$AA$205,0)+COUNTIF($AA$106:AA127,AA127)-1)</f>
        <v>24</v>
      </c>
      <c r="AG127" s="68"/>
    </row>
    <row r="128" spans="1:33" ht="15" thickBot="1" x14ac:dyDescent="0.4">
      <c r="A128" s="66"/>
      <c r="B128" s="2" t="s">
        <v>568</v>
      </c>
      <c r="C128" s="2" t="s">
        <v>45</v>
      </c>
      <c r="D128" s="67" t="s">
        <v>167</v>
      </c>
      <c r="E128" s="67">
        <v>25</v>
      </c>
      <c r="F128" s="67">
        <v>16</v>
      </c>
      <c r="G128" s="67">
        <v>13</v>
      </c>
      <c r="H128" s="67">
        <v>0</v>
      </c>
      <c r="I128" s="67">
        <v>0</v>
      </c>
      <c r="J128" s="67">
        <v>0</v>
      </c>
      <c r="K128" s="67">
        <v>0</v>
      </c>
      <c r="L128" s="67">
        <v>0</v>
      </c>
      <c r="M128" s="67">
        <v>193</v>
      </c>
      <c r="N128" s="67">
        <v>774</v>
      </c>
      <c r="O128" s="67">
        <v>4.01</v>
      </c>
      <c r="P128" s="67">
        <v>5</v>
      </c>
      <c r="Q128" s="67">
        <v>45</v>
      </c>
      <c r="R128" s="67">
        <v>34</v>
      </c>
      <c r="S128" s="67">
        <v>236</v>
      </c>
      <c r="T128" s="67">
        <v>6.94</v>
      </c>
      <c r="U128" s="67">
        <v>1</v>
      </c>
      <c r="V128" s="67">
        <v>2</v>
      </c>
      <c r="W128" s="67">
        <v>0</v>
      </c>
      <c r="X128" s="67">
        <v>6</v>
      </c>
      <c r="Y128" s="67"/>
      <c r="Z128" s="67"/>
      <c r="AA128" s="67">
        <f>IF(F128&lt;Settings!$H$3,"",ROUND((J128*Settings!$C$3+K128*Settings!$C$4+N128*Settings!$C$5+P128*Settings!$C$6+R128*Settings!$C$7+S128*Settings!$C$8+U128*Settings!$C$9+L128*Settings!$C$10+V128*Settings!$C$11*0.5)/F128*16,0))</f>
        <v>169</v>
      </c>
      <c r="AB128" s="70">
        <f>IF(F128&lt;Settings!$H$3,"",AA128*Settings!$F$6)</f>
        <v>253.5</v>
      </c>
      <c r="AC128" s="67"/>
      <c r="AD128" s="67"/>
      <c r="AE128" s="67"/>
      <c r="AF128" s="67">
        <f>IF(F128&lt;Settings!$H$3,"",RANK(AA128,$AA$106:$AA$205,0)+COUNTIF($AA$106:AA128,AA128)-1)</f>
        <v>29</v>
      </c>
      <c r="AG128" s="68"/>
    </row>
    <row r="129" spans="1:33" ht="15" thickBot="1" x14ac:dyDescent="0.4">
      <c r="A129" s="66"/>
      <c r="B129" s="2" t="s">
        <v>515</v>
      </c>
      <c r="C129" s="2" t="s">
        <v>20</v>
      </c>
      <c r="D129" s="67" t="s">
        <v>167</v>
      </c>
      <c r="E129" s="67">
        <v>29</v>
      </c>
      <c r="F129" s="67">
        <v>13</v>
      </c>
      <c r="G129" s="67">
        <v>8</v>
      </c>
      <c r="H129" s="67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155</v>
      </c>
      <c r="N129" s="67">
        <v>661</v>
      </c>
      <c r="O129" s="67">
        <v>4.26</v>
      </c>
      <c r="P129" s="67">
        <v>8</v>
      </c>
      <c r="Q129" s="67">
        <v>14</v>
      </c>
      <c r="R129" s="67">
        <v>13</v>
      </c>
      <c r="S129" s="67">
        <v>115</v>
      </c>
      <c r="T129" s="67">
        <v>8.85</v>
      </c>
      <c r="U129" s="67">
        <v>1</v>
      </c>
      <c r="V129" s="67">
        <v>3</v>
      </c>
      <c r="W129" s="67">
        <v>2</v>
      </c>
      <c r="X129" s="67">
        <v>9</v>
      </c>
      <c r="Y129" s="67">
        <v>2</v>
      </c>
      <c r="Z129" s="67"/>
      <c r="AA129" s="67">
        <f>IF(F129&lt;Settings!$H$3,"",ROUND((J129*Settings!$C$3+K129*Settings!$C$4+N129*Settings!$C$5+P129*Settings!$C$6+R129*Settings!$C$7+S129*Settings!$C$8+U129*Settings!$C$9+L129*Settings!$C$10+V129*Settings!$C$11*0.5)/F129*16,0))</f>
        <v>174</v>
      </c>
      <c r="AB129" s="70">
        <f>IF(F129&lt;Settings!$H$3,"",AA129*Settings!$F$6)</f>
        <v>261</v>
      </c>
      <c r="AC129" s="67"/>
      <c r="AD129" s="67"/>
      <c r="AE129" s="67"/>
      <c r="AF129" s="67">
        <f>IF(F129&lt;Settings!$H$3,"",RANK(AA129,$AA$106:$AA$205,0)+COUNTIF($AA$106:AA129,AA129)-1)</f>
        <v>26</v>
      </c>
      <c r="AG129" s="68"/>
    </row>
    <row r="130" spans="1:33" ht="15" thickBot="1" x14ac:dyDescent="0.4">
      <c r="A130" s="66"/>
      <c r="B130" s="2" t="s">
        <v>578</v>
      </c>
      <c r="C130" s="2" t="s">
        <v>6</v>
      </c>
      <c r="D130" s="67" t="s">
        <v>167</v>
      </c>
      <c r="E130" s="67">
        <v>24</v>
      </c>
      <c r="F130" s="67">
        <v>15</v>
      </c>
      <c r="G130" s="67">
        <v>9</v>
      </c>
      <c r="H130" s="67">
        <v>0</v>
      </c>
      <c r="I130" s="67">
        <v>0</v>
      </c>
      <c r="J130" s="67">
        <v>0</v>
      </c>
      <c r="K130" s="67">
        <v>0</v>
      </c>
      <c r="L130" s="67">
        <v>0</v>
      </c>
      <c r="M130" s="67">
        <v>168</v>
      </c>
      <c r="N130" s="67">
        <v>704</v>
      </c>
      <c r="O130" s="67">
        <v>4.1900000000000004</v>
      </c>
      <c r="P130" s="67">
        <v>6</v>
      </c>
      <c r="Q130" s="67">
        <v>18</v>
      </c>
      <c r="R130" s="67">
        <v>12</v>
      </c>
      <c r="S130" s="67">
        <v>82</v>
      </c>
      <c r="T130" s="67">
        <v>6.83</v>
      </c>
      <c r="U130" s="67">
        <v>1</v>
      </c>
      <c r="V130" s="67">
        <v>0</v>
      </c>
      <c r="W130" s="67">
        <v>0</v>
      </c>
      <c r="X130" s="67">
        <v>7</v>
      </c>
      <c r="Y130" s="67"/>
      <c r="Z130" s="67"/>
      <c r="AA130" s="67">
        <f>IF(F130&lt;Settings!$H$3,"",ROUND((J130*Settings!$C$3+K130*Settings!$C$4+N130*Settings!$C$5+P130*Settings!$C$6+R130*Settings!$C$7+S130*Settings!$C$8+U130*Settings!$C$9+L130*Settings!$C$10+V130*Settings!$C$11*0.5)/F130*16,0))</f>
        <v>141</v>
      </c>
      <c r="AB130" s="70">
        <f>IF(F130&lt;Settings!$H$3,"",AA130*Settings!$F$6)</f>
        <v>211.5</v>
      </c>
      <c r="AC130" s="67"/>
      <c r="AD130" s="67"/>
      <c r="AE130" s="67"/>
      <c r="AF130" s="67">
        <f>IF(F130&lt;Settings!$H$3,"",RANK(AA130,$AA$106:$AA$205,0)+COUNTIF($AA$106:AA130,AA130)-1)</f>
        <v>40</v>
      </c>
      <c r="AG130" s="68"/>
    </row>
    <row r="131" spans="1:33" ht="15" thickBot="1" x14ac:dyDescent="0.4">
      <c r="A131" s="66"/>
      <c r="B131" s="2" t="s">
        <v>328</v>
      </c>
      <c r="C131" s="2" t="s">
        <v>38</v>
      </c>
      <c r="D131" s="67" t="s">
        <v>167</v>
      </c>
      <c r="E131" s="67">
        <v>26</v>
      </c>
      <c r="F131" s="67">
        <v>15</v>
      </c>
      <c r="G131" s="67">
        <v>1</v>
      </c>
      <c r="H131" s="67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101</v>
      </c>
      <c r="N131" s="67">
        <v>577</v>
      </c>
      <c r="O131" s="67">
        <v>5.71</v>
      </c>
      <c r="P131" s="67">
        <v>8</v>
      </c>
      <c r="Q131" s="67">
        <v>11</v>
      </c>
      <c r="R131" s="67">
        <v>9</v>
      </c>
      <c r="S131" s="67">
        <v>50</v>
      </c>
      <c r="T131" s="67">
        <v>5.56</v>
      </c>
      <c r="U131" s="67">
        <v>1</v>
      </c>
      <c r="V131" s="67">
        <v>1</v>
      </c>
      <c r="W131" s="67">
        <v>0</v>
      </c>
      <c r="X131" s="67">
        <v>9</v>
      </c>
      <c r="Y131" s="67"/>
      <c r="Z131" s="67"/>
      <c r="AA131" s="67">
        <f>IF(F131&lt;Settings!$H$3,"",ROUND((J131*Settings!$C$3+K131*Settings!$C$4+N131*Settings!$C$5+P131*Settings!$C$6+R131*Settings!$C$7+S131*Settings!$C$8+U131*Settings!$C$9+L131*Settings!$C$10+V131*Settings!$C$11*0.5)/F131*16,0))</f>
        <v>133</v>
      </c>
      <c r="AB131" s="70">
        <f>IF(F131&lt;Settings!$H$3,"",AA131*Settings!$F$6)</f>
        <v>199.5</v>
      </c>
      <c r="AC131" s="67"/>
      <c r="AD131" s="67"/>
      <c r="AE131" s="67"/>
      <c r="AF131" s="67">
        <f>IF(F131&lt;Settings!$H$3,"",RANK(AA131,$AA$106:$AA$205,0)+COUNTIF($AA$106:AA131,AA131)-1)</f>
        <v>45</v>
      </c>
      <c r="AG131" s="68"/>
    </row>
    <row r="132" spans="1:33" ht="15" thickBot="1" x14ac:dyDescent="0.4">
      <c r="A132" s="66"/>
      <c r="B132" s="2" t="s">
        <v>556</v>
      </c>
      <c r="C132" s="69" t="s">
        <v>179</v>
      </c>
      <c r="D132" s="67" t="s">
        <v>167</v>
      </c>
      <c r="E132" s="67">
        <v>26</v>
      </c>
      <c r="F132" s="67">
        <v>15</v>
      </c>
      <c r="G132" s="67">
        <v>7</v>
      </c>
      <c r="H132" s="67">
        <v>0</v>
      </c>
      <c r="I132" s="67">
        <v>0</v>
      </c>
      <c r="J132" s="67">
        <v>0</v>
      </c>
      <c r="K132" s="67">
        <v>0</v>
      </c>
      <c r="L132" s="67">
        <v>0</v>
      </c>
      <c r="M132" s="67">
        <v>148</v>
      </c>
      <c r="N132" s="67">
        <v>583</v>
      </c>
      <c r="O132" s="67">
        <v>3.94</v>
      </c>
      <c r="P132" s="67">
        <v>7</v>
      </c>
      <c r="Q132" s="67">
        <v>29</v>
      </c>
      <c r="R132" s="67">
        <v>22</v>
      </c>
      <c r="S132" s="67">
        <v>107</v>
      </c>
      <c r="T132" s="67">
        <v>4.8600000000000003</v>
      </c>
      <c r="U132" s="67">
        <v>1</v>
      </c>
      <c r="V132" s="67">
        <v>2</v>
      </c>
      <c r="W132" s="67">
        <v>1</v>
      </c>
      <c r="X132" s="67">
        <v>8</v>
      </c>
      <c r="Y132" s="67"/>
      <c r="Z132" s="67"/>
      <c r="AA132" s="67">
        <f>IF(F132&lt;Settings!$H$3,"",ROUND((J132*Settings!$C$3+K132*Settings!$C$4+N132*Settings!$C$5+P132*Settings!$C$6+R132*Settings!$C$7+S132*Settings!$C$8+U132*Settings!$C$9+L132*Settings!$C$10+V132*Settings!$C$11*0.5)/F132*16,0))</f>
        <v>146</v>
      </c>
      <c r="AB132" s="70">
        <f>IF(F132&lt;Settings!$H$3,"",AA132*Settings!$F$6)</f>
        <v>219</v>
      </c>
      <c r="AC132" s="67"/>
      <c r="AD132" s="67"/>
      <c r="AE132" s="67"/>
      <c r="AF132" s="67">
        <f>IF(F132&lt;Settings!$H$3,"",RANK(AA132,$AA$106:$AA$205,0)+COUNTIF($AA$106:AA132,AA132)-1)</f>
        <v>36</v>
      </c>
      <c r="AG132" s="68"/>
    </row>
    <row r="133" spans="1:33" ht="15" thickBot="1" x14ac:dyDescent="0.4">
      <c r="A133" s="66"/>
      <c r="B133" s="2" t="s">
        <v>315</v>
      </c>
      <c r="C133" s="2" t="s">
        <v>41</v>
      </c>
      <c r="D133" s="67" t="s">
        <v>167</v>
      </c>
      <c r="E133" s="67">
        <v>24</v>
      </c>
      <c r="F133" s="67">
        <v>16</v>
      </c>
      <c r="G133" s="67">
        <v>6</v>
      </c>
      <c r="H133" s="67">
        <v>0</v>
      </c>
      <c r="I133" s="67">
        <v>0</v>
      </c>
      <c r="J133" s="67">
        <v>0</v>
      </c>
      <c r="K133" s="67">
        <v>0</v>
      </c>
      <c r="L133" s="67">
        <v>0</v>
      </c>
      <c r="M133" s="67">
        <v>174</v>
      </c>
      <c r="N133" s="67">
        <v>612</v>
      </c>
      <c r="O133" s="67">
        <v>3.52</v>
      </c>
      <c r="P133" s="67">
        <v>4</v>
      </c>
      <c r="Q133" s="67">
        <v>45</v>
      </c>
      <c r="R133" s="67">
        <v>31</v>
      </c>
      <c r="S133" s="67">
        <v>265</v>
      </c>
      <c r="T133" s="67">
        <v>8.5500000000000007</v>
      </c>
      <c r="U133" s="67">
        <v>1</v>
      </c>
      <c r="V133" s="67">
        <v>4</v>
      </c>
      <c r="W133" s="67">
        <v>3</v>
      </c>
      <c r="X133" s="67">
        <v>5</v>
      </c>
      <c r="Y133" s="67"/>
      <c r="Z133" s="67"/>
      <c r="AA133" s="67">
        <f>IF(F133&lt;Settings!$H$3,"",ROUND((J133*Settings!$C$3+K133*Settings!$C$4+N133*Settings!$C$5+P133*Settings!$C$6+R133*Settings!$C$7+S133*Settings!$C$8+U133*Settings!$C$9+L133*Settings!$C$10+V133*Settings!$C$11*0.5)/F133*16,0))</f>
        <v>145</v>
      </c>
      <c r="AB133" s="70">
        <f>IF(F133&lt;Settings!$H$3,"",AA133*Settings!$F$6)</f>
        <v>217.5</v>
      </c>
      <c r="AC133" s="67"/>
      <c r="AD133" s="67"/>
      <c r="AE133" s="67"/>
      <c r="AF133" s="67">
        <f>IF(F133&lt;Settings!$H$3,"",RANK(AA133,$AA$106:$AA$205,0)+COUNTIF($AA$106:AA133,AA133)-1)</f>
        <v>37</v>
      </c>
      <c r="AG133" s="68"/>
    </row>
    <row r="134" spans="1:33" ht="15" thickBot="1" x14ac:dyDescent="0.4">
      <c r="A134" s="66"/>
      <c r="B134" s="2" t="s">
        <v>377</v>
      </c>
      <c r="C134" s="2" t="s">
        <v>20</v>
      </c>
      <c r="D134" s="67" t="s">
        <v>167</v>
      </c>
      <c r="E134" s="67">
        <v>33</v>
      </c>
      <c r="F134" s="67">
        <v>15</v>
      </c>
      <c r="G134" s="67">
        <v>5</v>
      </c>
      <c r="H134" s="67">
        <v>0</v>
      </c>
      <c r="I134" s="67">
        <v>0</v>
      </c>
      <c r="J134" s="67">
        <v>0</v>
      </c>
      <c r="K134" s="67">
        <v>0</v>
      </c>
      <c r="L134" s="67">
        <v>0</v>
      </c>
      <c r="M134" s="67">
        <v>94</v>
      </c>
      <c r="N134" s="67">
        <v>438</v>
      </c>
      <c r="O134" s="67">
        <v>4.66</v>
      </c>
      <c r="P134" s="67">
        <v>2</v>
      </c>
      <c r="Q134" s="67">
        <v>71</v>
      </c>
      <c r="R134" s="67">
        <v>52</v>
      </c>
      <c r="S134" s="67">
        <v>427</v>
      </c>
      <c r="T134" s="67">
        <v>8.2100000000000009</v>
      </c>
      <c r="U134" s="67">
        <v>2</v>
      </c>
      <c r="V134" s="67">
        <v>1</v>
      </c>
      <c r="W134" s="67">
        <v>0</v>
      </c>
      <c r="X134" s="67">
        <v>4</v>
      </c>
      <c r="Y134" s="67"/>
      <c r="Z134" s="67"/>
      <c r="AA134" s="67">
        <f>IF(F134&lt;Settings!$H$3,"",ROUND((J134*Settings!$C$3+K134*Settings!$C$4+N134*Settings!$C$5+P134*Settings!$C$6+R134*Settings!$C$7+S134*Settings!$C$8+U134*Settings!$C$9+L134*Settings!$C$10+V134*Settings!$C$11*0.5)/F134*16,0))</f>
        <v>172</v>
      </c>
      <c r="AB134" s="70">
        <f>IF(F134&lt;Settings!$H$3,"",AA134*Settings!$F$6)</f>
        <v>258</v>
      </c>
      <c r="AC134" s="67"/>
      <c r="AD134" s="67"/>
      <c r="AE134" s="67"/>
      <c r="AF134" s="67">
        <f>IF(F134&lt;Settings!$H$3,"",RANK(AA134,$AA$106:$AA$205,0)+COUNTIF($AA$106:AA134,AA134)-1)</f>
        <v>28</v>
      </c>
      <c r="AG134" s="68"/>
    </row>
    <row r="135" spans="1:33" ht="15" thickBot="1" x14ac:dyDescent="0.4">
      <c r="A135" s="66"/>
      <c r="B135" s="2" t="s">
        <v>518</v>
      </c>
      <c r="C135" s="2" t="s">
        <v>26</v>
      </c>
      <c r="D135" s="67" t="s">
        <v>167</v>
      </c>
      <c r="E135" s="67">
        <v>25</v>
      </c>
      <c r="F135" s="67">
        <v>10</v>
      </c>
      <c r="G135" s="67">
        <v>8</v>
      </c>
      <c r="H135" s="67">
        <v>0</v>
      </c>
      <c r="I135" s="67">
        <v>0</v>
      </c>
      <c r="J135" s="67">
        <v>0</v>
      </c>
      <c r="K135" s="67">
        <v>0</v>
      </c>
      <c r="L135" s="67">
        <v>0</v>
      </c>
      <c r="M135" s="67">
        <v>92</v>
      </c>
      <c r="N135" s="67">
        <v>357</v>
      </c>
      <c r="O135" s="67">
        <v>3.88</v>
      </c>
      <c r="P135" s="67">
        <v>1</v>
      </c>
      <c r="Q135" s="67">
        <v>67</v>
      </c>
      <c r="R135" s="67">
        <v>53</v>
      </c>
      <c r="S135" s="67">
        <v>371</v>
      </c>
      <c r="T135" s="67">
        <v>7</v>
      </c>
      <c r="U135" s="67">
        <v>5</v>
      </c>
      <c r="V135" s="67">
        <v>0</v>
      </c>
      <c r="W135" s="67">
        <v>0</v>
      </c>
      <c r="X135" s="67">
        <v>6</v>
      </c>
      <c r="Y135" s="67"/>
      <c r="Z135" s="67"/>
      <c r="AA135" s="67">
        <f>IF(F135&lt;Settings!$H$3,"",ROUND((J135*Settings!$C$3+K135*Settings!$C$4+N135*Settings!$C$5+P135*Settings!$C$6+R135*Settings!$C$7+S135*Settings!$C$8+U135*Settings!$C$9+L135*Settings!$C$10+V135*Settings!$C$11*0.5)/F135*16,0))</f>
        <v>259</v>
      </c>
      <c r="AB135" s="70">
        <f>IF(F135&lt;Settings!$H$3,"",AA135*Settings!$F$6)</f>
        <v>388.5</v>
      </c>
      <c r="AC135" s="67"/>
      <c r="AD135" s="67"/>
      <c r="AE135" s="67"/>
      <c r="AF135" s="67">
        <f>IF(F135&lt;Settings!$H$3,"",RANK(AA135,$AA$106:$AA$205,0)+COUNTIF($AA$106:AA135,AA135)-1)</f>
        <v>8</v>
      </c>
      <c r="AG135" s="68"/>
    </row>
    <row r="136" spans="1:33" ht="15" thickBot="1" x14ac:dyDescent="0.4">
      <c r="A136" s="66"/>
      <c r="B136" s="2" t="s">
        <v>529</v>
      </c>
      <c r="C136" s="2" t="s">
        <v>16</v>
      </c>
      <c r="D136" s="67" t="s">
        <v>167</v>
      </c>
      <c r="E136" s="67">
        <v>30</v>
      </c>
      <c r="F136" s="67">
        <v>16</v>
      </c>
      <c r="G136" s="67">
        <v>1</v>
      </c>
      <c r="H136" s="67">
        <v>0</v>
      </c>
      <c r="I136" s="67">
        <v>0</v>
      </c>
      <c r="J136" s="67">
        <v>0</v>
      </c>
      <c r="K136" s="67">
        <v>0</v>
      </c>
      <c r="L136" s="67">
        <v>0</v>
      </c>
      <c r="M136" s="67">
        <v>133</v>
      </c>
      <c r="N136" s="67">
        <v>548</v>
      </c>
      <c r="O136" s="67">
        <v>4.12</v>
      </c>
      <c r="P136" s="67">
        <v>4</v>
      </c>
      <c r="Q136" s="67">
        <v>26</v>
      </c>
      <c r="R136" s="67">
        <v>22</v>
      </c>
      <c r="S136" s="67">
        <v>200</v>
      </c>
      <c r="T136" s="67">
        <v>9.09</v>
      </c>
      <c r="U136" s="67">
        <v>1</v>
      </c>
      <c r="V136" s="67">
        <v>0</v>
      </c>
      <c r="W136" s="67">
        <v>0</v>
      </c>
      <c r="X136" s="67">
        <v>5</v>
      </c>
      <c r="Y136" s="67"/>
      <c r="Z136" s="67"/>
      <c r="AA136" s="67">
        <f>IF(F136&lt;Settings!$H$3,"",ROUND((J136*Settings!$C$3+K136*Settings!$C$4+N136*Settings!$C$5+P136*Settings!$C$6+R136*Settings!$C$7+S136*Settings!$C$8+U136*Settings!$C$9+L136*Settings!$C$10+V136*Settings!$C$11*0.5)/F136*16,0))</f>
        <v>127</v>
      </c>
      <c r="AB136" s="70">
        <f>IF(F136&lt;Settings!$H$3,"",AA136*Settings!$F$6)</f>
        <v>190.5</v>
      </c>
      <c r="AC136" s="67"/>
      <c r="AD136" s="67"/>
      <c r="AE136" s="67"/>
      <c r="AF136" s="67">
        <f>IF(F136&lt;Settings!$H$3,"",RANK(AA136,$AA$106:$AA$205,0)+COUNTIF($AA$106:AA136,AA136)-1)</f>
        <v>46</v>
      </c>
      <c r="AG136" s="68"/>
    </row>
    <row r="137" spans="1:33" ht="15" thickBot="1" x14ac:dyDescent="0.4">
      <c r="A137" s="66"/>
      <c r="B137" s="2" t="s">
        <v>534</v>
      </c>
      <c r="C137" s="2" t="s">
        <v>28</v>
      </c>
      <c r="D137" s="67" t="s">
        <v>167</v>
      </c>
      <c r="E137" s="67">
        <v>24</v>
      </c>
      <c r="F137" s="67">
        <v>15</v>
      </c>
      <c r="G137" s="67">
        <v>7</v>
      </c>
      <c r="H137" s="67">
        <v>0</v>
      </c>
      <c r="I137" s="67">
        <v>1</v>
      </c>
      <c r="J137" s="67">
        <v>0</v>
      </c>
      <c r="K137" s="67">
        <v>0</v>
      </c>
      <c r="L137" s="67">
        <v>0</v>
      </c>
      <c r="M137" s="67">
        <v>159</v>
      </c>
      <c r="N137" s="67">
        <v>539</v>
      </c>
      <c r="O137" s="67">
        <v>3.39</v>
      </c>
      <c r="P137" s="67">
        <v>2</v>
      </c>
      <c r="Q137" s="67">
        <v>53</v>
      </c>
      <c r="R137" s="67">
        <v>43</v>
      </c>
      <c r="S137" s="67">
        <v>255</v>
      </c>
      <c r="T137" s="67">
        <v>5.93</v>
      </c>
      <c r="U137" s="67">
        <v>2</v>
      </c>
      <c r="V137" s="67">
        <v>0</v>
      </c>
      <c r="W137" s="67">
        <v>0</v>
      </c>
      <c r="X137" s="67">
        <v>4</v>
      </c>
      <c r="Y137" s="67">
        <v>1</v>
      </c>
      <c r="Z137" s="67"/>
      <c r="AA137" s="67">
        <f>IF(F137&lt;Settings!$H$3,"",ROUND((J137*Settings!$C$3+K137*Settings!$C$4+N137*Settings!$C$5+P137*Settings!$C$6+R137*Settings!$C$7+S137*Settings!$C$8+U137*Settings!$C$9+L137*Settings!$C$10+V137*Settings!$C$11*0.5)/F137*16,0))</f>
        <v>156</v>
      </c>
      <c r="AB137" s="70">
        <f>IF(F137&lt;Settings!$H$3,"",AA137*Settings!$F$6)</f>
        <v>234</v>
      </c>
      <c r="AC137" s="67"/>
      <c r="AD137" s="67"/>
      <c r="AE137" s="67"/>
      <c r="AF137" s="67">
        <f>IF(F137&lt;Settings!$H$3,"",RANK(AA137,$AA$106:$AA$205,0)+COUNTIF($AA$106:AA137,AA137)-1)</f>
        <v>32</v>
      </c>
      <c r="AG137" s="68"/>
    </row>
    <row r="138" spans="1:33" ht="15" thickBot="1" x14ac:dyDescent="0.4">
      <c r="A138" s="66"/>
      <c r="B138" s="2" t="s">
        <v>525</v>
      </c>
      <c r="C138" s="2" t="s">
        <v>1</v>
      </c>
      <c r="D138" s="67" t="s">
        <v>167</v>
      </c>
      <c r="E138" s="67">
        <v>24</v>
      </c>
      <c r="F138" s="67">
        <v>16</v>
      </c>
      <c r="G138" s="67">
        <v>4</v>
      </c>
      <c r="H138" s="67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39</v>
      </c>
      <c r="N138" s="67">
        <v>166</v>
      </c>
      <c r="O138" s="67">
        <v>4.26</v>
      </c>
      <c r="P138" s="67">
        <v>0</v>
      </c>
      <c r="Q138" s="67">
        <v>86</v>
      </c>
      <c r="R138" s="67">
        <v>60</v>
      </c>
      <c r="S138" s="67">
        <v>551</v>
      </c>
      <c r="T138" s="67">
        <v>9.18</v>
      </c>
      <c r="U138" s="67">
        <v>5</v>
      </c>
      <c r="V138" s="67">
        <v>0</v>
      </c>
      <c r="W138" s="67">
        <v>0</v>
      </c>
      <c r="X138" s="67">
        <v>5</v>
      </c>
      <c r="Y138" s="67"/>
      <c r="Z138" s="67"/>
      <c r="AA138" s="67">
        <f>IF(F138&lt;Settings!$H$3,"",ROUND((J138*Settings!$C$3+K138*Settings!$C$4+N138*Settings!$C$5+P138*Settings!$C$6+R138*Settings!$C$7+S138*Settings!$C$8+U138*Settings!$C$9+L138*Settings!$C$10+V138*Settings!$C$11*0.5)/F138*16,0))</f>
        <v>162</v>
      </c>
      <c r="AB138" s="70">
        <f>IF(F138&lt;Settings!$H$3,"",AA138*Settings!$F$6)</f>
        <v>243</v>
      </c>
      <c r="AC138" s="67"/>
      <c r="AD138" s="67"/>
      <c r="AE138" s="67"/>
      <c r="AF138" s="67">
        <f>IF(F138&lt;Settings!$H$3,"",RANK(AA138,$AA$106:$AA$205,0)+COUNTIF($AA$106:AA138,AA138)-1)</f>
        <v>31</v>
      </c>
      <c r="AG138" s="68"/>
    </row>
    <row r="139" spans="1:33" ht="15" thickBot="1" x14ac:dyDescent="0.4">
      <c r="A139" s="66"/>
      <c r="B139" s="2" t="s">
        <v>504</v>
      </c>
      <c r="C139" s="2" t="s">
        <v>111</v>
      </c>
      <c r="D139" s="67" t="s">
        <v>167</v>
      </c>
      <c r="E139" s="67">
        <v>31</v>
      </c>
      <c r="F139" s="67">
        <v>13</v>
      </c>
      <c r="G139" s="67">
        <v>12</v>
      </c>
      <c r="H139" s="67">
        <v>0</v>
      </c>
      <c r="I139" s="67">
        <v>0</v>
      </c>
      <c r="J139" s="67">
        <v>0</v>
      </c>
      <c r="K139" s="67">
        <v>0</v>
      </c>
      <c r="L139" s="67">
        <v>0</v>
      </c>
      <c r="M139" s="67">
        <v>181</v>
      </c>
      <c r="N139" s="67">
        <v>593</v>
      </c>
      <c r="O139" s="67">
        <v>3.28</v>
      </c>
      <c r="P139" s="67">
        <v>3</v>
      </c>
      <c r="Q139" s="67">
        <v>42</v>
      </c>
      <c r="R139" s="67">
        <v>35</v>
      </c>
      <c r="S139" s="67">
        <v>201</v>
      </c>
      <c r="T139" s="67">
        <v>5.74</v>
      </c>
      <c r="U139" s="67">
        <v>1</v>
      </c>
      <c r="V139" s="67">
        <v>1</v>
      </c>
      <c r="W139" s="67">
        <v>0</v>
      </c>
      <c r="X139" s="67">
        <v>4</v>
      </c>
      <c r="Y139" s="67"/>
      <c r="Z139" s="67"/>
      <c r="AA139" s="67">
        <f>IF(F139&lt;Settings!$H$3,"",ROUND((J139*Settings!$C$3+K139*Settings!$C$4+N139*Settings!$C$5+P139*Settings!$C$6+R139*Settings!$C$7+S139*Settings!$C$8+U139*Settings!$C$9+L139*Settings!$C$10+V139*Settings!$C$11*0.5)/F139*16,0))</f>
        <v>169</v>
      </c>
      <c r="AB139" s="70">
        <f>IF(F139&lt;Settings!$H$3,"",AA139*Settings!$F$6)</f>
        <v>253.5</v>
      </c>
      <c r="AC139" s="67"/>
      <c r="AD139" s="67"/>
      <c r="AE139" s="67"/>
      <c r="AF139" s="67">
        <f>IF(F139&lt;Settings!$H$3,"",RANK(AA139,$AA$106:$AA$205,0)+COUNTIF($AA$106:AA139,AA139)-1)</f>
        <v>30</v>
      </c>
      <c r="AG139" s="68"/>
    </row>
    <row r="140" spans="1:33" ht="15" thickBot="1" x14ac:dyDescent="0.4">
      <c r="A140" s="66"/>
      <c r="B140" s="2" t="s">
        <v>559</v>
      </c>
      <c r="C140" s="2" t="s">
        <v>28</v>
      </c>
      <c r="D140" s="67" t="s">
        <v>167</v>
      </c>
      <c r="E140" s="67">
        <v>29</v>
      </c>
      <c r="F140" s="67">
        <v>16</v>
      </c>
      <c r="G140" s="67">
        <v>6</v>
      </c>
      <c r="H140" s="67">
        <v>0</v>
      </c>
      <c r="I140" s="67">
        <v>0</v>
      </c>
      <c r="J140" s="67">
        <v>0</v>
      </c>
      <c r="K140" s="67">
        <v>0</v>
      </c>
      <c r="L140" s="67">
        <v>0</v>
      </c>
      <c r="M140" s="67">
        <v>121</v>
      </c>
      <c r="N140" s="67">
        <v>402</v>
      </c>
      <c r="O140" s="67">
        <v>3.32</v>
      </c>
      <c r="P140" s="67">
        <v>6</v>
      </c>
      <c r="Q140" s="67">
        <v>38</v>
      </c>
      <c r="R140" s="67">
        <v>32</v>
      </c>
      <c r="S140" s="67">
        <v>263</v>
      </c>
      <c r="T140" s="67">
        <v>8.2200000000000006</v>
      </c>
      <c r="U140" s="67">
        <v>0</v>
      </c>
      <c r="V140" s="67">
        <v>1</v>
      </c>
      <c r="W140" s="67">
        <v>1</v>
      </c>
      <c r="X140" s="67">
        <v>6</v>
      </c>
      <c r="Y140" s="67"/>
      <c r="Z140" s="67"/>
      <c r="AA140" s="67">
        <f>IF(F140&lt;Settings!$H$3,"",ROUND((J140*Settings!$C$3+K140*Settings!$C$4+N140*Settings!$C$5+P140*Settings!$C$6+R140*Settings!$C$7+S140*Settings!$C$8+U140*Settings!$C$9+L140*Settings!$C$10+V140*Settings!$C$11*0.5)/F140*16,0))</f>
        <v>134</v>
      </c>
      <c r="AB140" s="70">
        <f>IF(F140&lt;Settings!$H$3,"",AA140*Settings!$F$6)</f>
        <v>201</v>
      </c>
      <c r="AC140" s="67"/>
      <c r="AD140" s="67"/>
      <c r="AE140" s="67"/>
      <c r="AF140" s="67">
        <f>IF(F140&lt;Settings!$H$3,"",RANK(AA140,$AA$106:$AA$205,0)+COUNTIF($AA$106:AA140,AA140)-1)</f>
        <v>43</v>
      </c>
      <c r="AG140" s="68"/>
    </row>
    <row r="141" spans="1:33" ht="15" thickBot="1" x14ac:dyDescent="0.4">
      <c r="A141" s="66"/>
      <c r="B141" s="2" t="s">
        <v>314</v>
      </c>
      <c r="C141" s="2" t="s">
        <v>6</v>
      </c>
      <c r="D141" s="67" t="s">
        <v>167</v>
      </c>
      <c r="E141" s="67">
        <v>26</v>
      </c>
      <c r="F141" s="67">
        <v>16</v>
      </c>
      <c r="G141" s="67">
        <v>0</v>
      </c>
      <c r="H141" s="67">
        <v>0</v>
      </c>
      <c r="I141" s="67">
        <v>0</v>
      </c>
      <c r="J141" s="67">
        <v>0</v>
      </c>
      <c r="K141" s="67">
        <v>0</v>
      </c>
      <c r="L141" s="67">
        <v>0</v>
      </c>
      <c r="M141" s="67">
        <v>68</v>
      </c>
      <c r="N141" s="67">
        <v>356</v>
      </c>
      <c r="O141" s="67">
        <v>5.24</v>
      </c>
      <c r="P141" s="67">
        <v>3</v>
      </c>
      <c r="Q141" s="67">
        <v>62</v>
      </c>
      <c r="R141" s="67">
        <v>49</v>
      </c>
      <c r="S141" s="67">
        <v>349</v>
      </c>
      <c r="T141" s="67">
        <v>7.12</v>
      </c>
      <c r="U141" s="67">
        <v>2</v>
      </c>
      <c r="V141" s="67">
        <v>2</v>
      </c>
      <c r="W141" s="67">
        <v>1</v>
      </c>
      <c r="X141" s="67">
        <v>5</v>
      </c>
      <c r="Y141" s="67"/>
      <c r="Z141" s="67"/>
      <c r="AA141" s="67">
        <f>IF(F141&lt;Settings!$H$3,"",ROUND((J141*Settings!$C$3+K141*Settings!$C$4+N141*Settings!$C$5+P141*Settings!$C$6+R141*Settings!$C$7+S141*Settings!$C$8+U141*Settings!$C$9+L141*Settings!$C$10+V141*Settings!$C$11*0.5)/F141*16,0))</f>
        <v>148</v>
      </c>
      <c r="AB141" s="70">
        <f>IF(F141&lt;Settings!$H$3,"",AA141*Settings!$F$6)</f>
        <v>222</v>
      </c>
      <c r="AC141" s="67"/>
      <c r="AD141" s="67"/>
      <c r="AE141" s="67"/>
      <c r="AF141" s="67">
        <f>IF(F141&lt;Settings!$H$3,"",RANK(AA141,$AA$106:$AA$205,0)+COUNTIF($AA$106:AA141,AA141)-1)</f>
        <v>34</v>
      </c>
      <c r="AG141" s="68"/>
    </row>
    <row r="142" spans="1:33" ht="15" thickBot="1" x14ac:dyDescent="0.4">
      <c r="A142" s="66"/>
      <c r="B142" s="2" t="s">
        <v>233</v>
      </c>
      <c r="C142" s="2" t="s">
        <v>18</v>
      </c>
      <c r="D142" s="67" t="s">
        <v>167</v>
      </c>
      <c r="E142" s="67">
        <v>23</v>
      </c>
      <c r="F142" s="67">
        <v>15</v>
      </c>
      <c r="G142" s="67">
        <v>6</v>
      </c>
      <c r="H142" s="67">
        <v>0</v>
      </c>
      <c r="I142" s="67">
        <v>0</v>
      </c>
      <c r="J142" s="67">
        <v>0</v>
      </c>
      <c r="K142" s="67">
        <v>0</v>
      </c>
      <c r="L142" s="67">
        <v>0</v>
      </c>
      <c r="M142" s="67">
        <v>77</v>
      </c>
      <c r="N142" s="67">
        <v>457</v>
      </c>
      <c r="O142" s="67">
        <v>5.94</v>
      </c>
      <c r="P142" s="67">
        <v>3</v>
      </c>
      <c r="Q142" s="67">
        <v>56</v>
      </c>
      <c r="R142" s="67">
        <v>44</v>
      </c>
      <c r="S142" s="67">
        <v>348</v>
      </c>
      <c r="T142" s="67">
        <v>7.91</v>
      </c>
      <c r="U142" s="67">
        <v>0</v>
      </c>
      <c r="V142" s="67">
        <v>2</v>
      </c>
      <c r="W142" s="67">
        <v>1</v>
      </c>
      <c r="X142" s="67">
        <v>3</v>
      </c>
      <c r="Y142" s="67"/>
      <c r="Z142" s="67"/>
      <c r="AA142" s="67">
        <f>IF(F142&lt;Settings!$H$3,"",ROUND((J142*Settings!$C$3+K142*Settings!$C$4+N142*Settings!$C$5+P142*Settings!$C$6+R142*Settings!$C$7+S142*Settings!$C$8+U142*Settings!$C$9+L142*Settings!$C$10+V142*Settings!$C$11*0.5)/F142*16,0))</f>
        <v>150</v>
      </c>
      <c r="AB142" s="70">
        <f>IF(F142&lt;Settings!$H$3,"",AA142*Settings!$F$6)</f>
        <v>225</v>
      </c>
      <c r="AC142" s="67"/>
      <c r="AD142" s="67"/>
      <c r="AE142" s="67"/>
      <c r="AF142" s="67">
        <f>IF(F142&lt;Settings!$H$3,"",RANK(AA142,$AA$106:$AA$205,0)+COUNTIF($AA$106:AA142,AA142)-1)</f>
        <v>33</v>
      </c>
      <c r="AG142" s="68"/>
    </row>
    <row r="143" spans="1:33" ht="15" thickBot="1" x14ac:dyDescent="0.4">
      <c r="A143" s="66"/>
      <c r="B143" s="2" t="s">
        <v>294</v>
      </c>
      <c r="C143" s="2" t="s">
        <v>10</v>
      </c>
      <c r="D143" s="67" t="s">
        <v>167</v>
      </c>
      <c r="E143" s="67">
        <v>22</v>
      </c>
      <c r="F143" s="67">
        <v>15</v>
      </c>
      <c r="G143" s="67">
        <v>2</v>
      </c>
      <c r="H143" s="67">
        <v>0</v>
      </c>
      <c r="I143" s="67">
        <v>0</v>
      </c>
      <c r="J143" s="67">
        <v>0</v>
      </c>
      <c r="K143" s="67">
        <v>0</v>
      </c>
      <c r="L143" s="67">
        <v>0</v>
      </c>
      <c r="M143" s="67">
        <v>110</v>
      </c>
      <c r="N143" s="67">
        <v>490</v>
      </c>
      <c r="O143" s="67">
        <v>4.45</v>
      </c>
      <c r="P143" s="67">
        <v>5</v>
      </c>
      <c r="Q143" s="67">
        <v>15</v>
      </c>
      <c r="R143" s="67">
        <v>13</v>
      </c>
      <c r="S143" s="67">
        <v>137</v>
      </c>
      <c r="T143" s="67">
        <v>10.54</v>
      </c>
      <c r="U143" s="67">
        <v>0</v>
      </c>
      <c r="V143" s="67">
        <v>0</v>
      </c>
      <c r="W143" s="67">
        <v>0</v>
      </c>
      <c r="X143" s="67">
        <v>5</v>
      </c>
      <c r="Y143" s="67"/>
      <c r="Z143" s="67"/>
      <c r="AA143" s="67">
        <f>IF(F143&lt;Settings!$H$3,"",ROUND((J143*Settings!$C$3+K143*Settings!$C$4+N143*Settings!$C$5+P143*Settings!$C$6+R143*Settings!$C$7+S143*Settings!$C$8+U143*Settings!$C$9+L143*Settings!$C$10+V143*Settings!$C$11*0.5)/F143*16,0))</f>
        <v>113</v>
      </c>
      <c r="AB143" s="70">
        <f>IF(F143&lt;Settings!$H$3,"",AA143*Settings!$F$6)</f>
        <v>169.5</v>
      </c>
      <c r="AC143" s="67"/>
      <c r="AD143" s="67"/>
      <c r="AE143" s="67"/>
      <c r="AF143" s="67">
        <f>IF(F143&lt;Settings!$H$3,"",RANK(AA143,$AA$106:$AA$205,0)+COUNTIF($AA$106:AA143,AA143)-1)</f>
        <v>49</v>
      </c>
      <c r="AG143" s="68"/>
    </row>
    <row r="144" spans="1:33" ht="15" thickBot="1" x14ac:dyDescent="0.4">
      <c r="A144" s="66"/>
      <c r="B144" s="2" t="s">
        <v>307</v>
      </c>
      <c r="C144" s="2" t="s">
        <v>4</v>
      </c>
      <c r="D144" s="67" t="s">
        <v>167</v>
      </c>
      <c r="E144" s="67">
        <v>23</v>
      </c>
      <c r="F144" s="67">
        <v>16</v>
      </c>
      <c r="G144" s="67">
        <v>1</v>
      </c>
      <c r="H144" s="67">
        <v>0</v>
      </c>
      <c r="I144" s="67">
        <v>1</v>
      </c>
      <c r="J144" s="67">
        <v>0</v>
      </c>
      <c r="K144" s="67">
        <v>0</v>
      </c>
      <c r="L144" s="67">
        <v>0</v>
      </c>
      <c r="M144" s="67">
        <v>73</v>
      </c>
      <c r="N144" s="67">
        <v>358</v>
      </c>
      <c r="O144" s="67">
        <v>4.9000000000000004</v>
      </c>
      <c r="P144" s="67">
        <v>1</v>
      </c>
      <c r="Q144" s="67">
        <v>74</v>
      </c>
      <c r="R144" s="67">
        <v>53</v>
      </c>
      <c r="S144" s="67">
        <v>514</v>
      </c>
      <c r="T144" s="67">
        <v>9.6999999999999993</v>
      </c>
      <c r="U144" s="67">
        <v>0</v>
      </c>
      <c r="V144" s="67">
        <v>2</v>
      </c>
      <c r="W144" s="67">
        <v>1</v>
      </c>
      <c r="X144" s="67">
        <v>1</v>
      </c>
      <c r="Y144" s="67"/>
      <c r="Z144" s="67"/>
      <c r="AA144" s="67">
        <f>IF(F144&lt;Settings!$H$3,"",ROUND((J144*Settings!$C$3+K144*Settings!$C$4+N144*Settings!$C$5+P144*Settings!$C$6+R144*Settings!$C$7+S144*Settings!$C$8+U144*Settings!$C$9+L144*Settings!$C$10+V144*Settings!$C$11*0.5)/F144*16,0))</f>
        <v>144</v>
      </c>
      <c r="AB144" s="70">
        <f>IF(F144&lt;Settings!$H$3,"",AA144*Settings!$F$6)</f>
        <v>216</v>
      </c>
      <c r="AC144" s="67"/>
      <c r="AD144" s="67"/>
      <c r="AE144" s="67"/>
      <c r="AF144" s="67">
        <f>IF(F144&lt;Settings!$H$3,"",RANK(AA144,$AA$106:$AA$205,0)+COUNTIF($AA$106:AA144,AA144)-1)</f>
        <v>39</v>
      </c>
      <c r="AG144" s="68"/>
    </row>
    <row r="145" spans="1:33" ht="15" thickBot="1" x14ac:dyDescent="0.4">
      <c r="A145" s="66"/>
      <c r="B145" s="2" t="s">
        <v>301</v>
      </c>
      <c r="C145" s="2" t="s">
        <v>30</v>
      </c>
      <c r="D145" s="67" t="s">
        <v>167</v>
      </c>
      <c r="E145" s="67">
        <v>23</v>
      </c>
      <c r="F145" s="67">
        <v>15</v>
      </c>
      <c r="G145" s="67">
        <v>13</v>
      </c>
      <c r="H145" s="67">
        <v>0</v>
      </c>
      <c r="I145" s="67">
        <v>0</v>
      </c>
      <c r="J145" s="67">
        <v>0</v>
      </c>
      <c r="K145" s="67">
        <v>0</v>
      </c>
      <c r="L145" s="67">
        <v>0</v>
      </c>
      <c r="M145" s="67">
        <v>130</v>
      </c>
      <c r="N145" s="67">
        <v>465</v>
      </c>
      <c r="O145" s="67">
        <v>3.58</v>
      </c>
      <c r="P145" s="67">
        <v>1</v>
      </c>
      <c r="Q145" s="67">
        <v>68</v>
      </c>
      <c r="R145" s="67">
        <v>50</v>
      </c>
      <c r="S145" s="67">
        <v>312</v>
      </c>
      <c r="T145" s="67">
        <v>6.24</v>
      </c>
      <c r="U145" s="67">
        <v>1</v>
      </c>
      <c r="V145" s="67">
        <v>2</v>
      </c>
      <c r="W145" s="67">
        <v>1</v>
      </c>
      <c r="X145" s="67">
        <v>2</v>
      </c>
      <c r="Y145" s="67"/>
      <c r="Z145" s="67"/>
      <c r="AA145" s="67">
        <f>IF(F145&lt;Settings!$H$3,"",ROUND((J145*Settings!$C$3+K145*Settings!$C$4+N145*Settings!$C$5+P145*Settings!$C$6+R145*Settings!$C$7+S145*Settings!$C$8+U145*Settings!$C$9+L145*Settings!$C$10+V145*Settings!$C$11*0.5)/F145*16,0))</f>
        <v>147</v>
      </c>
      <c r="AB145" s="70">
        <f>IF(F145&lt;Settings!$H$3,"",AA145*Settings!$F$6)</f>
        <v>220.5</v>
      </c>
      <c r="AC145" s="67"/>
      <c r="AD145" s="67"/>
      <c r="AE145" s="67"/>
      <c r="AF145" s="67">
        <f>IF(F145&lt;Settings!$H$3,"",RANK(AA145,$AA$106:$AA$205,0)+COUNTIF($AA$106:AA145,AA145)-1)</f>
        <v>35</v>
      </c>
      <c r="AG145" s="68"/>
    </row>
    <row r="146" spans="1:33" ht="15" thickBot="1" x14ac:dyDescent="0.4">
      <c r="A146" s="66"/>
      <c r="B146" s="2" t="s">
        <v>512</v>
      </c>
      <c r="C146" s="2" t="s">
        <v>41</v>
      </c>
      <c r="D146" s="67" t="s">
        <v>167</v>
      </c>
      <c r="E146" s="67">
        <v>25</v>
      </c>
      <c r="F146" s="67">
        <v>7</v>
      </c>
      <c r="G146" s="67">
        <v>7</v>
      </c>
      <c r="H146" s="67">
        <v>0</v>
      </c>
      <c r="I146" s="67">
        <v>0</v>
      </c>
      <c r="J146" s="67">
        <v>0</v>
      </c>
      <c r="K146" s="67">
        <v>0</v>
      </c>
      <c r="L146" s="67">
        <v>0</v>
      </c>
      <c r="M146" s="67">
        <v>110</v>
      </c>
      <c r="N146" s="67">
        <v>437</v>
      </c>
      <c r="O146" s="67">
        <v>3.97</v>
      </c>
      <c r="P146" s="67">
        <v>4</v>
      </c>
      <c r="Q146" s="67">
        <v>24</v>
      </c>
      <c r="R146" s="67">
        <v>16</v>
      </c>
      <c r="S146" s="67">
        <v>128</v>
      </c>
      <c r="T146" s="67">
        <v>8</v>
      </c>
      <c r="U146" s="67">
        <v>1</v>
      </c>
      <c r="V146" s="67">
        <v>0</v>
      </c>
      <c r="W146" s="67">
        <v>0</v>
      </c>
      <c r="X146" s="67">
        <v>5</v>
      </c>
      <c r="Y146" s="67"/>
      <c r="Z146" s="67"/>
      <c r="AA146" s="67" t="str">
        <f>IF(F146&lt;Settings!$H$3,"",ROUND((J146*Settings!$C$3+K146*Settings!$C$4+N146*Settings!$C$5+P146*Settings!$C$6+R146*Settings!$C$7+S146*Settings!$C$8+U146*Settings!$C$9+L146*Settings!$C$10+V146*Settings!$C$11*0.5)/F146*16,0))</f>
        <v/>
      </c>
      <c r="AB146" s="70" t="str">
        <f>IF(F146&lt;Settings!$H$3,"",AA146*Settings!$F$6)</f>
        <v/>
      </c>
      <c r="AC146" s="67"/>
      <c r="AD146" s="67"/>
      <c r="AE146" s="67"/>
      <c r="AF146" s="67" t="str">
        <f>IF(F146&lt;Settings!$H$3,"",RANK(AA146,$AA$106:$AA$205,0)+COUNTIF($AA$106:AA146,AA146)-1)</f>
        <v/>
      </c>
      <c r="AG146" s="68"/>
    </row>
    <row r="147" spans="1:33" ht="15" thickBot="1" x14ac:dyDescent="0.4">
      <c r="A147" s="66"/>
      <c r="B147" s="2" t="s">
        <v>207</v>
      </c>
      <c r="C147" s="2" t="s">
        <v>53</v>
      </c>
      <c r="D147" s="67" t="s">
        <v>167</v>
      </c>
      <c r="E147" s="67">
        <v>23</v>
      </c>
      <c r="F147" s="67">
        <v>16</v>
      </c>
      <c r="G147" s="67">
        <v>0</v>
      </c>
      <c r="H147" s="67">
        <v>0</v>
      </c>
      <c r="I147" s="67">
        <v>0</v>
      </c>
      <c r="J147" s="67">
        <v>0</v>
      </c>
      <c r="K147" s="67">
        <v>0</v>
      </c>
      <c r="L147" s="67">
        <v>0</v>
      </c>
      <c r="M147" s="67">
        <v>83</v>
      </c>
      <c r="N147" s="67">
        <v>491</v>
      </c>
      <c r="O147" s="67">
        <v>5.92</v>
      </c>
      <c r="P147" s="67">
        <v>1</v>
      </c>
      <c r="Q147" s="67">
        <v>39</v>
      </c>
      <c r="R147" s="67">
        <v>29</v>
      </c>
      <c r="S147" s="67">
        <v>194</v>
      </c>
      <c r="T147" s="67">
        <v>6.69</v>
      </c>
      <c r="U147" s="67">
        <v>2</v>
      </c>
      <c r="V147" s="67">
        <v>0</v>
      </c>
      <c r="W147" s="67">
        <v>0</v>
      </c>
      <c r="X147" s="67">
        <v>3</v>
      </c>
      <c r="Y147" s="67"/>
      <c r="Z147" s="67"/>
      <c r="AA147" s="67">
        <f>IF(F147&lt;Settings!$H$3,"",ROUND((J147*Settings!$C$3+K147*Settings!$C$4+N147*Settings!$C$5+P147*Settings!$C$6+R147*Settings!$C$7+S147*Settings!$C$8+U147*Settings!$C$9+L147*Settings!$C$10+V147*Settings!$C$11*0.5)/F147*16,0))</f>
        <v>116</v>
      </c>
      <c r="AB147" s="70">
        <f>IF(F147&lt;Settings!$H$3,"",AA147*Settings!$F$6)</f>
        <v>174</v>
      </c>
      <c r="AC147" s="67"/>
      <c r="AD147" s="67"/>
      <c r="AE147" s="67"/>
      <c r="AF147" s="67">
        <f>IF(F147&lt;Settings!$H$3,"",RANK(AA147,$AA$106:$AA$205,0)+COUNTIF($AA$106:AA147,AA147)-1)</f>
        <v>47</v>
      </c>
      <c r="AG147" s="68"/>
    </row>
    <row r="148" spans="1:33" ht="15" thickBot="1" x14ac:dyDescent="0.4">
      <c r="A148" s="66"/>
      <c r="B148" s="2" t="s">
        <v>491</v>
      </c>
      <c r="C148" s="2" t="s">
        <v>43</v>
      </c>
      <c r="D148" s="67" t="s">
        <v>167</v>
      </c>
      <c r="E148" s="67">
        <v>33</v>
      </c>
      <c r="F148" s="67">
        <v>9</v>
      </c>
      <c r="G148" s="67">
        <v>4</v>
      </c>
      <c r="H148" s="67">
        <v>0</v>
      </c>
      <c r="I148" s="67">
        <v>0</v>
      </c>
      <c r="J148" s="67">
        <v>0</v>
      </c>
      <c r="K148" s="67">
        <v>0</v>
      </c>
      <c r="L148" s="67">
        <v>0</v>
      </c>
      <c r="M148" s="67">
        <v>98</v>
      </c>
      <c r="N148" s="67">
        <v>343</v>
      </c>
      <c r="O148" s="67">
        <v>3.5</v>
      </c>
      <c r="P148" s="67">
        <v>4</v>
      </c>
      <c r="Q148" s="67">
        <v>27</v>
      </c>
      <c r="R148" s="67">
        <v>18</v>
      </c>
      <c r="S148" s="67">
        <v>118</v>
      </c>
      <c r="T148" s="67">
        <v>6.56</v>
      </c>
      <c r="U148" s="67">
        <v>2</v>
      </c>
      <c r="V148" s="67">
        <v>0</v>
      </c>
      <c r="W148" s="67">
        <v>0</v>
      </c>
      <c r="X148" s="67">
        <v>6</v>
      </c>
      <c r="Y148" s="67"/>
      <c r="Z148" s="67"/>
      <c r="AA148" s="67">
        <f>IF(F148&lt;Settings!$H$3,"",ROUND((J148*Settings!$C$3+K148*Settings!$C$4+N148*Settings!$C$5+P148*Settings!$C$6+R148*Settings!$C$7+S148*Settings!$C$8+U148*Settings!$C$9+L148*Settings!$C$10+V148*Settings!$C$11*0.5)/F148*16,0))</f>
        <v>178</v>
      </c>
      <c r="AB148" s="70">
        <f>IF(F148&lt;Settings!$H$3,"",AA148*Settings!$F$6)</f>
        <v>267</v>
      </c>
      <c r="AC148" s="67"/>
      <c r="AD148" s="67"/>
      <c r="AE148" s="67"/>
      <c r="AF148" s="67">
        <f>IF(F148&lt;Settings!$H$3,"",RANK(AA148,$AA$106:$AA$205,0)+COUNTIF($AA$106:AA148,AA148)-1)</f>
        <v>25</v>
      </c>
      <c r="AG148" s="68"/>
    </row>
    <row r="149" spans="1:33" ht="15" thickBot="1" x14ac:dyDescent="0.4">
      <c r="A149" s="66"/>
      <c r="B149" s="2" t="s">
        <v>505</v>
      </c>
      <c r="C149" s="2" t="s">
        <v>12</v>
      </c>
      <c r="D149" s="67" t="s">
        <v>167</v>
      </c>
      <c r="E149" s="67">
        <v>25</v>
      </c>
      <c r="F149" s="67">
        <v>10</v>
      </c>
      <c r="G149" s="67">
        <v>2</v>
      </c>
      <c r="H149" s="67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91</v>
      </c>
      <c r="N149" s="67">
        <v>337</v>
      </c>
      <c r="O149" s="67">
        <v>3.7</v>
      </c>
      <c r="P149" s="67">
        <v>2</v>
      </c>
      <c r="Q149" s="67">
        <v>51</v>
      </c>
      <c r="R149" s="67">
        <v>39</v>
      </c>
      <c r="S149" s="67">
        <v>336</v>
      </c>
      <c r="T149" s="67">
        <v>8.6199999999999992</v>
      </c>
      <c r="U149" s="67">
        <v>1</v>
      </c>
      <c r="V149" s="67">
        <v>1</v>
      </c>
      <c r="W149" s="67">
        <v>1</v>
      </c>
      <c r="X149" s="67">
        <v>3</v>
      </c>
      <c r="Y149" s="67"/>
      <c r="Z149" s="67"/>
      <c r="AA149" s="67">
        <f>IF(F149&lt;Settings!$H$3,"",ROUND((J149*Settings!$C$3+K149*Settings!$C$4+N149*Settings!$C$5+P149*Settings!$C$6+R149*Settings!$C$7+S149*Settings!$C$8+U149*Settings!$C$9+L149*Settings!$C$10+V149*Settings!$C$11*0.5)/F149*16,0))</f>
        <v>197</v>
      </c>
      <c r="AB149" s="70">
        <f>IF(F149&lt;Settings!$H$3,"",AA149*Settings!$F$6)</f>
        <v>295.5</v>
      </c>
      <c r="AC149" s="67"/>
      <c r="AD149" s="67"/>
      <c r="AE149" s="67"/>
      <c r="AF149" s="67">
        <f>IF(F149&lt;Settings!$H$3,"",RANK(AA149,$AA$106:$AA$205,0)+COUNTIF($AA$106:AA149,AA149)-1)</f>
        <v>22</v>
      </c>
      <c r="AG149" s="68"/>
    </row>
    <row r="150" spans="1:33" ht="15" thickBot="1" x14ac:dyDescent="0.4">
      <c r="A150" s="66"/>
      <c r="B150" s="2" t="s">
        <v>330</v>
      </c>
      <c r="C150" s="2" t="s">
        <v>94</v>
      </c>
      <c r="D150" s="67" t="s">
        <v>167</v>
      </c>
      <c r="E150" s="67">
        <v>27</v>
      </c>
      <c r="F150" s="67">
        <v>15</v>
      </c>
      <c r="G150" s="67">
        <v>0</v>
      </c>
      <c r="H150" s="67">
        <v>0</v>
      </c>
      <c r="I150" s="67">
        <v>0</v>
      </c>
      <c r="J150" s="67">
        <v>0</v>
      </c>
      <c r="K150" s="67">
        <v>0</v>
      </c>
      <c r="L150" s="67">
        <v>0</v>
      </c>
      <c r="M150" s="67">
        <v>47</v>
      </c>
      <c r="N150" s="67">
        <v>164</v>
      </c>
      <c r="O150" s="67">
        <v>3.49</v>
      </c>
      <c r="P150" s="67">
        <v>7</v>
      </c>
      <c r="Q150" s="67">
        <v>35</v>
      </c>
      <c r="R150" s="67">
        <v>26</v>
      </c>
      <c r="S150" s="67">
        <v>179</v>
      </c>
      <c r="T150" s="67">
        <v>6.88</v>
      </c>
      <c r="U150" s="67">
        <v>1</v>
      </c>
      <c r="V150" s="67">
        <v>0</v>
      </c>
      <c r="W150" s="67">
        <v>0</v>
      </c>
      <c r="X150" s="67">
        <v>8</v>
      </c>
      <c r="Y150" s="67"/>
      <c r="Z150" s="67"/>
      <c r="AA150" s="67">
        <f>IF(F150&lt;Settings!$H$3,"",ROUND((J150*Settings!$C$3+K150*Settings!$C$4+N150*Settings!$C$5+P150*Settings!$C$6+R150*Settings!$C$7+S150*Settings!$C$8+U150*Settings!$C$9+L150*Settings!$C$10+V150*Settings!$C$11*0.5)/F150*16,0))</f>
        <v>116</v>
      </c>
      <c r="AB150" s="70">
        <f>IF(F150&lt;Settings!$H$3,"",AA150*Settings!$F$6)</f>
        <v>174</v>
      </c>
      <c r="AC150" s="67"/>
      <c r="AD150" s="67"/>
      <c r="AE150" s="67"/>
      <c r="AF150" s="67">
        <f>IF(F150&lt;Settings!$H$3,"",RANK(AA150,$AA$106:$AA$205,0)+COUNTIF($AA$106:AA150,AA150)-1)</f>
        <v>48</v>
      </c>
      <c r="AG150" s="68"/>
    </row>
    <row r="151" spans="1:33" ht="15" thickBot="1" x14ac:dyDescent="0.4">
      <c r="A151" s="66"/>
      <c r="B151" s="2" t="s">
        <v>540</v>
      </c>
      <c r="C151" s="2" t="s">
        <v>103</v>
      </c>
      <c r="D151" s="67" t="s">
        <v>167</v>
      </c>
      <c r="E151" s="67">
        <v>29</v>
      </c>
      <c r="F151" s="67">
        <v>16</v>
      </c>
      <c r="G151" s="67">
        <v>1</v>
      </c>
      <c r="H151" s="67">
        <v>0</v>
      </c>
      <c r="I151" s="67">
        <v>0</v>
      </c>
      <c r="J151" s="67">
        <v>0</v>
      </c>
      <c r="K151" s="67">
        <v>0</v>
      </c>
      <c r="L151" s="67">
        <v>0</v>
      </c>
      <c r="M151" s="67">
        <v>74</v>
      </c>
      <c r="N151" s="67">
        <v>196</v>
      </c>
      <c r="O151" s="67">
        <v>2.65</v>
      </c>
      <c r="P151" s="67">
        <v>4</v>
      </c>
      <c r="Q151" s="67">
        <v>39</v>
      </c>
      <c r="R151" s="67">
        <v>29</v>
      </c>
      <c r="S151" s="67">
        <v>263</v>
      </c>
      <c r="T151" s="67">
        <v>9.07</v>
      </c>
      <c r="U151" s="67">
        <v>2</v>
      </c>
      <c r="V151" s="67">
        <v>1</v>
      </c>
      <c r="W151" s="67">
        <v>1</v>
      </c>
      <c r="X151" s="67">
        <v>6</v>
      </c>
      <c r="Y151" s="67"/>
      <c r="Z151" s="67"/>
      <c r="AA151" s="67">
        <f>IF(F151&lt;Settings!$H$3,"",ROUND((J151*Settings!$C$3+K151*Settings!$C$4+N151*Settings!$C$5+P151*Settings!$C$6+R151*Settings!$C$7+S151*Settings!$C$8+U151*Settings!$C$9+L151*Settings!$C$10+V151*Settings!$C$11*0.5)/F151*16,0))</f>
        <v>110</v>
      </c>
      <c r="AB151" s="70">
        <f>IF(F151&lt;Settings!$H$3,"",AA151*Settings!$F$6)</f>
        <v>165</v>
      </c>
      <c r="AC151" s="67"/>
      <c r="AD151" s="67"/>
      <c r="AE151" s="67"/>
      <c r="AF151" s="67">
        <f>IF(F151&lt;Settings!$H$3,"",RANK(AA151,$AA$106:$AA$205,0)+COUNTIF($AA$106:AA151,AA151)-1)</f>
        <v>50</v>
      </c>
      <c r="AG151" s="68"/>
    </row>
    <row r="152" spans="1:33" ht="15" thickBot="1" x14ac:dyDescent="0.4">
      <c r="A152" s="66"/>
      <c r="B152" s="2" t="s">
        <v>317</v>
      </c>
      <c r="C152" s="2" t="s">
        <v>49</v>
      </c>
      <c r="D152" s="67" t="s">
        <v>167</v>
      </c>
      <c r="E152" s="67">
        <v>26</v>
      </c>
      <c r="F152" s="67">
        <v>10</v>
      </c>
      <c r="G152" s="67">
        <v>5</v>
      </c>
      <c r="H152" s="67">
        <v>0</v>
      </c>
      <c r="I152" s="67">
        <v>0</v>
      </c>
      <c r="J152" s="67">
        <v>0</v>
      </c>
      <c r="K152" s="67">
        <v>0</v>
      </c>
      <c r="L152" s="67">
        <v>0</v>
      </c>
      <c r="M152" s="67">
        <v>129</v>
      </c>
      <c r="N152" s="67">
        <v>560</v>
      </c>
      <c r="O152" s="67">
        <v>4.34</v>
      </c>
      <c r="P152" s="67">
        <v>2</v>
      </c>
      <c r="Q152" s="67">
        <v>16</v>
      </c>
      <c r="R152" s="67">
        <v>13</v>
      </c>
      <c r="S152" s="67">
        <v>98</v>
      </c>
      <c r="T152" s="67">
        <v>7.54</v>
      </c>
      <c r="U152" s="67">
        <v>0</v>
      </c>
      <c r="V152" s="67">
        <v>0</v>
      </c>
      <c r="W152" s="67">
        <v>0</v>
      </c>
      <c r="X152" s="67">
        <v>2</v>
      </c>
      <c r="Y152" s="67"/>
      <c r="Z152" s="67"/>
      <c r="AA152" s="67">
        <f>IF(F152&lt;Settings!$H$3,"",ROUND((J152*Settings!$C$3+K152*Settings!$C$4+N152*Settings!$C$5+P152*Settings!$C$6+R152*Settings!$C$7+S152*Settings!$C$8+U152*Settings!$C$9+L152*Settings!$C$10+V152*Settings!$C$11*0.5)/F152*16,0))</f>
        <v>145</v>
      </c>
      <c r="AB152" s="70">
        <f>IF(F152&lt;Settings!$H$3,"",AA152*Settings!$F$6)</f>
        <v>217.5</v>
      </c>
      <c r="AC152" s="67"/>
      <c r="AD152" s="67"/>
      <c r="AE152" s="67"/>
      <c r="AF152" s="67">
        <f>IF(F152&lt;Settings!$H$3,"",RANK(AA152,$AA$106:$AA$205,0)+COUNTIF($AA$106:AA152,AA152)-1)</f>
        <v>38</v>
      </c>
      <c r="AG152" s="68"/>
    </row>
    <row r="153" spans="1:33" ht="15" thickBot="1" x14ac:dyDescent="0.4">
      <c r="A153" s="66"/>
      <c r="B153" s="2" t="s">
        <v>311</v>
      </c>
      <c r="C153" s="2" t="s">
        <v>30</v>
      </c>
      <c r="D153" s="67" t="s">
        <v>167</v>
      </c>
      <c r="E153" s="67">
        <v>28</v>
      </c>
      <c r="F153" s="67">
        <v>11</v>
      </c>
      <c r="G153" s="67">
        <v>1</v>
      </c>
      <c r="H153" s="67">
        <v>0</v>
      </c>
      <c r="I153" s="67">
        <v>0</v>
      </c>
      <c r="J153" s="67">
        <v>0</v>
      </c>
      <c r="K153" s="67">
        <v>0</v>
      </c>
      <c r="L153" s="67">
        <v>0</v>
      </c>
      <c r="M153" s="67">
        <v>117</v>
      </c>
      <c r="N153" s="67">
        <v>439</v>
      </c>
      <c r="O153" s="67">
        <v>3.75</v>
      </c>
      <c r="P153" s="67">
        <v>3</v>
      </c>
      <c r="Q153" s="67">
        <v>28</v>
      </c>
      <c r="R153" s="67">
        <v>20</v>
      </c>
      <c r="S153" s="67">
        <v>186</v>
      </c>
      <c r="T153" s="67">
        <v>9.3000000000000007</v>
      </c>
      <c r="U153" s="67">
        <v>0</v>
      </c>
      <c r="V153" s="67">
        <v>5</v>
      </c>
      <c r="W153" s="67">
        <v>3</v>
      </c>
      <c r="X153" s="67">
        <v>3</v>
      </c>
      <c r="Y153" s="67"/>
      <c r="Z153" s="67"/>
      <c r="AA153" s="67">
        <f>IF(F153&lt;Settings!$H$3,"",ROUND((J153*Settings!$C$3+K153*Settings!$C$4+N153*Settings!$C$5+P153*Settings!$C$6+R153*Settings!$C$7+S153*Settings!$C$8+U153*Settings!$C$9+L153*Settings!$C$10+V153*Settings!$C$11*0.5)/F153*16,0))</f>
        <v>139</v>
      </c>
      <c r="AB153" s="70">
        <f>IF(F153&lt;Settings!$H$3,"",AA153*Settings!$F$6)</f>
        <v>208.5</v>
      </c>
      <c r="AC153" s="67"/>
      <c r="AD153" s="67"/>
      <c r="AE153" s="67"/>
      <c r="AF153" s="67">
        <f>IF(F153&lt;Settings!$H$3,"",RANK(AA153,$AA$106:$AA$205,0)+COUNTIF($AA$106:AA153,AA153)-1)</f>
        <v>41</v>
      </c>
      <c r="AG153" s="68"/>
    </row>
    <row r="154" spans="1:33" ht="15" thickBot="1" x14ac:dyDescent="0.4">
      <c r="A154" s="66"/>
      <c r="B154" s="2" t="s">
        <v>579</v>
      </c>
      <c r="C154" s="2" t="s">
        <v>26</v>
      </c>
      <c r="D154" s="67" t="s">
        <v>167</v>
      </c>
      <c r="E154" s="67">
        <v>25</v>
      </c>
      <c r="F154" s="67">
        <v>14</v>
      </c>
      <c r="G154" s="67">
        <v>4</v>
      </c>
      <c r="H154" s="67">
        <v>0</v>
      </c>
      <c r="I154" s="67">
        <v>0</v>
      </c>
      <c r="J154" s="67">
        <v>0</v>
      </c>
      <c r="K154" s="67">
        <v>0</v>
      </c>
      <c r="L154" s="67">
        <v>0</v>
      </c>
      <c r="M154" s="67">
        <v>88</v>
      </c>
      <c r="N154" s="67">
        <v>334</v>
      </c>
      <c r="O154" s="67">
        <v>3.8</v>
      </c>
      <c r="P154" s="67">
        <v>4</v>
      </c>
      <c r="Q154" s="67">
        <v>23</v>
      </c>
      <c r="R154" s="67">
        <v>18</v>
      </c>
      <c r="S154" s="67">
        <v>196</v>
      </c>
      <c r="T154" s="67">
        <v>10.89</v>
      </c>
      <c r="U154" s="67">
        <v>0</v>
      </c>
      <c r="V154" s="67">
        <v>1</v>
      </c>
      <c r="W154" s="67">
        <v>1</v>
      </c>
      <c r="X154" s="67">
        <v>4</v>
      </c>
      <c r="Y154" s="67"/>
      <c r="Z154" s="67"/>
      <c r="AA154" s="67">
        <f>IF(F154&lt;Settings!$H$3,"",ROUND((J154*Settings!$C$3+K154*Settings!$C$4+N154*Settings!$C$5+P154*Settings!$C$6+R154*Settings!$C$7+S154*Settings!$C$8+U154*Settings!$C$9+L154*Settings!$C$10+V154*Settings!$C$11*0.5)/F154*16,0))</f>
        <v>107</v>
      </c>
      <c r="AB154" s="70">
        <f>IF(F154&lt;Settings!$H$3,"",AA154*Settings!$F$6)</f>
        <v>160.5</v>
      </c>
      <c r="AC154" s="67"/>
      <c r="AD154" s="67"/>
      <c r="AE154" s="67"/>
      <c r="AF154" s="67">
        <f>IF(F154&lt;Settings!$H$3,"",RANK(AA154,$AA$106:$AA$205,0)+COUNTIF($AA$106:AA154,AA154)-1)</f>
        <v>53</v>
      </c>
      <c r="AG154" s="68"/>
    </row>
    <row r="155" spans="1:33" ht="15" thickBot="1" x14ac:dyDescent="0.4">
      <c r="A155" s="66"/>
      <c r="B155" s="2" t="s">
        <v>246</v>
      </c>
      <c r="C155" s="2" t="s">
        <v>45</v>
      </c>
      <c r="D155" s="67" t="s">
        <v>167</v>
      </c>
      <c r="E155" s="67">
        <v>22</v>
      </c>
      <c r="F155" s="67">
        <v>12</v>
      </c>
      <c r="G155" s="67">
        <v>0</v>
      </c>
      <c r="H155" s="67">
        <v>0</v>
      </c>
      <c r="I155" s="67">
        <v>0</v>
      </c>
      <c r="J155" s="67">
        <v>0</v>
      </c>
      <c r="K155" s="67">
        <v>0</v>
      </c>
      <c r="L155" s="67">
        <v>0</v>
      </c>
      <c r="M155" s="67">
        <v>88</v>
      </c>
      <c r="N155" s="67">
        <v>382</v>
      </c>
      <c r="O155" s="67">
        <v>4.34</v>
      </c>
      <c r="P155" s="67">
        <v>2</v>
      </c>
      <c r="Q155" s="67">
        <v>41</v>
      </c>
      <c r="R155" s="67">
        <v>30</v>
      </c>
      <c r="S155" s="67">
        <v>162</v>
      </c>
      <c r="T155" s="67">
        <v>5.4</v>
      </c>
      <c r="U155" s="67">
        <v>1</v>
      </c>
      <c r="V155" s="67">
        <v>1</v>
      </c>
      <c r="W155" s="67">
        <v>0</v>
      </c>
      <c r="X155" s="67">
        <v>3</v>
      </c>
      <c r="Y155" s="67"/>
      <c r="Z155" s="67"/>
      <c r="AA155" s="67">
        <f>IF(F155&lt;Settings!$H$3,"",ROUND((J155*Settings!$C$3+K155*Settings!$C$4+N155*Settings!$C$5+P155*Settings!$C$6+R155*Settings!$C$7+S155*Settings!$C$8+U155*Settings!$C$9+L155*Settings!$C$10+V155*Settings!$C$11*0.5)/F155*16,0))</f>
        <v>135</v>
      </c>
      <c r="AB155" s="70">
        <f>IF(F155&lt;Settings!$H$3,"",AA155*Settings!$F$6)</f>
        <v>202.5</v>
      </c>
      <c r="AC155" s="67"/>
      <c r="AD155" s="67"/>
      <c r="AE155" s="67"/>
      <c r="AF155" s="67">
        <f>IF(F155&lt;Settings!$H$3,"",RANK(AA155,$AA$106:$AA$205,0)+COUNTIF($AA$106:AA155,AA155)-1)</f>
        <v>42</v>
      </c>
      <c r="AG155" s="68"/>
    </row>
    <row r="156" spans="1:33" ht="15" thickBot="1" x14ac:dyDescent="0.4">
      <c r="A156" s="66"/>
      <c r="B156" s="2" t="s">
        <v>205</v>
      </c>
      <c r="C156" s="2" t="s">
        <v>49</v>
      </c>
      <c r="D156" s="67" t="s">
        <v>167</v>
      </c>
      <c r="E156" s="67">
        <v>27</v>
      </c>
      <c r="F156" s="67">
        <v>8</v>
      </c>
      <c r="G156" s="67">
        <v>8</v>
      </c>
      <c r="H156" s="67">
        <v>0</v>
      </c>
      <c r="I156" s="67">
        <v>0</v>
      </c>
      <c r="J156" s="67">
        <v>0</v>
      </c>
      <c r="K156" s="67">
        <v>0</v>
      </c>
      <c r="L156" s="67">
        <v>0</v>
      </c>
      <c r="M156" s="67">
        <v>144</v>
      </c>
      <c r="N156" s="67">
        <v>421</v>
      </c>
      <c r="O156" s="67">
        <v>2.92</v>
      </c>
      <c r="P156" s="67">
        <v>3</v>
      </c>
      <c r="Q156" s="67">
        <v>16</v>
      </c>
      <c r="R156" s="67">
        <v>14</v>
      </c>
      <c r="S156" s="67">
        <v>134</v>
      </c>
      <c r="T156" s="67">
        <v>9.57</v>
      </c>
      <c r="U156" s="67">
        <v>0</v>
      </c>
      <c r="V156" s="67">
        <v>1</v>
      </c>
      <c r="W156" s="67">
        <v>1</v>
      </c>
      <c r="X156" s="67">
        <v>3</v>
      </c>
      <c r="Y156" s="67"/>
      <c r="Z156" s="67"/>
      <c r="AA156" s="67">
        <f>IF(F156&lt;Settings!$H$3,"",ROUND((J156*Settings!$C$3+K156*Settings!$C$4+N156*Settings!$C$5+P156*Settings!$C$6+R156*Settings!$C$7+S156*Settings!$C$8+U156*Settings!$C$9+L156*Settings!$C$10+V156*Settings!$C$11*0.5)/F156*16,0))</f>
        <v>173</v>
      </c>
      <c r="AB156" s="70">
        <f>IF(F156&lt;Settings!$H$3,"",AA156*Settings!$F$6)</f>
        <v>259.5</v>
      </c>
      <c r="AC156" s="67"/>
      <c r="AD156" s="67"/>
      <c r="AE156" s="67"/>
      <c r="AF156" s="67">
        <f>IF(F156&lt;Settings!$H$3,"",RANK(AA156,$AA$106:$AA$205,0)+COUNTIF($AA$106:AA156,AA156)-1)</f>
        <v>27</v>
      </c>
      <c r="AG156" s="68"/>
    </row>
    <row r="157" spans="1:33" ht="15" thickBot="1" x14ac:dyDescent="0.4">
      <c r="A157" s="66"/>
      <c r="B157" s="2" t="s">
        <v>308</v>
      </c>
      <c r="C157" s="2" t="s">
        <v>51</v>
      </c>
      <c r="D157" s="67" t="s">
        <v>167</v>
      </c>
      <c r="E157" s="67">
        <v>24</v>
      </c>
      <c r="F157" s="67">
        <v>15</v>
      </c>
      <c r="G157" s="67">
        <v>0</v>
      </c>
      <c r="H157" s="67">
        <v>0</v>
      </c>
      <c r="I157" s="67">
        <v>0</v>
      </c>
      <c r="J157" s="67">
        <v>0</v>
      </c>
      <c r="K157" s="67">
        <v>0</v>
      </c>
      <c r="L157" s="67">
        <v>0</v>
      </c>
      <c r="M157" s="67">
        <v>35</v>
      </c>
      <c r="N157" s="67">
        <v>115</v>
      </c>
      <c r="O157" s="67">
        <v>3.29</v>
      </c>
      <c r="P157" s="67">
        <v>3</v>
      </c>
      <c r="Q157" s="67">
        <v>32</v>
      </c>
      <c r="R157" s="67">
        <v>23</v>
      </c>
      <c r="S157" s="67">
        <v>249</v>
      </c>
      <c r="T157" s="67">
        <v>10.83</v>
      </c>
      <c r="U157" s="67">
        <v>3</v>
      </c>
      <c r="V157" s="67">
        <v>1</v>
      </c>
      <c r="W157" s="67">
        <v>1</v>
      </c>
      <c r="X157" s="67">
        <v>6</v>
      </c>
      <c r="Y157" s="67"/>
      <c r="Z157" s="67"/>
      <c r="AA157" s="67">
        <f>IF(F157&lt;Settings!$H$3,"",ROUND((J157*Settings!$C$3+K157*Settings!$C$4+N157*Settings!$C$5+P157*Settings!$C$6+R157*Settings!$C$7+S157*Settings!$C$8+U157*Settings!$C$9+L157*Settings!$C$10+V157*Settings!$C$11*0.5)/F157*16,0))</f>
        <v>101</v>
      </c>
      <c r="AB157" s="70">
        <f>IF(F157&lt;Settings!$H$3,"",AA157*Settings!$F$6)</f>
        <v>151.5</v>
      </c>
      <c r="AC157" s="67"/>
      <c r="AD157" s="67"/>
      <c r="AE157" s="67"/>
      <c r="AF157" s="67">
        <f>IF(F157&lt;Settings!$H$3,"",RANK(AA157,$AA$106:$AA$205,0)+COUNTIF($AA$106:AA157,AA157)-1)</f>
        <v>55</v>
      </c>
      <c r="AG157" s="68"/>
    </row>
    <row r="158" spans="1:33" ht="15" thickBot="1" x14ac:dyDescent="0.4">
      <c r="A158" s="66"/>
      <c r="B158" s="2" t="s">
        <v>325</v>
      </c>
      <c r="C158" s="2" t="s">
        <v>53</v>
      </c>
      <c r="D158" s="67" t="s">
        <v>167</v>
      </c>
      <c r="E158" s="67">
        <v>23</v>
      </c>
      <c r="F158" s="67">
        <v>14</v>
      </c>
      <c r="G158" s="67">
        <v>2</v>
      </c>
      <c r="H158" s="67">
        <v>0</v>
      </c>
      <c r="I158" s="67">
        <v>0</v>
      </c>
      <c r="J158" s="67">
        <v>0</v>
      </c>
      <c r="K158" s="67">
        <v>0</v>
      </c>
      <c r="L158" s="67">
        <v>0</v>
      </c>
      <c r="M158" s="67">
        <v>87</v>
      </c>
      <c r="N158" s="67">
        <v>467</v>
      </c>
      <c r="O158" s="67">
        <v>5.37</v>
      </c>
      <c r="P158" s="67">
        <v>2</v>
      </c>
      <c r="Q158" s="67">
        <v>23</v>
      </c>
      <c r="R158" s="67">
        <v>17</v>
      </c>
      <c r="S158" s="67">
        <v>115</v>
      </c>
      <c r="T158" s="67">
        <v>6.76</v>
      </c>
      <c r="U158" s="67">
        <v>0</v>
      </c>
      <c r="V158" s="67">
        <v>1</v>
      </c>
      <c r="W158" s="67">
        <v>1</v>
      </c>
      <c r="X158" s="67">
        <v>2</v>
      </c>
      <c r="Y158" s="67"/>
      <c r="Z158" s="67"/>
      <c r="AA158" s="67">
        <f>IF(F158&lt;Settings!$H$3,"",ROUND((J158*Settings!$C$3+K158*Settings!$C$4+N158*Settings!$C$5+P158*Settings!$C$6+R158*Settings!$C$7+S158*Settings!$C$8+U158*Settings!$C$9+L158*Settings!$C$10+V158*Settings!$C$11*0.5)/F158*16,0))</f>
        <v>99</v>
      </c>
      <c r="AB158" s="70">
        <f>IF(F158&lt;Settings!$H$3,"",AA158*Settings!$F$6)</f>
        <v>148.5</v>
      </c>
      <c r="AC158" s="67"/>
      <c r="AD158" s="67"/>
      <c r="AE158" s="67"/>
      <c r="AF158" s="67">
        <f>IF(F158&lt;Settings!$H$3,"",RANK(AA158,$AA$106:$AA$205,0)+COUNTIF($AA$106:AA158,AA158)-1)</f>
        <v>59</v>
      </c>
      <c r="AG158" s="68"/>
    </row>
    <row r="159" spans="1:33" ht="15" thickBot="1" x14ac:dyDescent="0.4">
      <c r="A159" s="66"/>
      <c r="B159" s="2" t="s">
        <v>520</v>
      </c>
      <c r="C159" s="2" t="s">
        <v>6</v>
      </c>
      <c r="D159" s="67" t="s">
        <v>167</v>
      </c>
      <c r="E159" s="67">
        <v>23</v>
      </c>
      <c r="F159" s="67">
        <v>7</v>
      </c>
      <c r="G159" s="67">
        <v>7</v>
      </c>
      <c r="H159" s="67">
        <v>0</v>
      </c>
      <c r="I159" s="67">
        <v>0</v>
      </c>
      <c r="J159" s="67">
        <v>0</v>
      </c>
      <c r="K159" s="67">
        <v>0</v>
      </c>
      <c r="L159" s="67">
        <v>0</v>
      </c>
      <c r="M159" s="67">
        <v>99</v>
      </c>
      <c r="N159" s="67">
        <v>460</v>
      </c>
      <c r="O159" s="67">
        <v>4.6500000000000004</v>
      </c>
      <c r="P159" s="67">
        <v>3</v>
      </c>
      <c r="Q159" s="67">
        <v>8</v>
      </c>
      <c r="R159" s="67">
        <v>8</v>
      </c>
      <c r="S159" s="67">
        <v>73</v>
      </c>
      <c r="T159" s="67">
        <v>9.1300000000000008</v>
      </c>
      <c r="U159" s="67">
        <v>0</v>
      </c>
      <c r="V159" s="67">
        <v>3</v>
      </c>
      <c r="W159" s="67">
        <v>2</v>
      </c>
      <c r="X159" s="67">
        <v>3</v>
      </c>
      <c r="Y159" s="67"/>
      <c r="Z159" s="67"/>
      <c r="AA159" s="67" t="str">
        <f>IF(F159&lt;Settings!$H$3,"",ROUND((J159*Settings!$C$3+K159*Settings!$C$4+N159*Settings!$C$5+P159*Settings!$C$6+R159*Settings!$C$7+S159*Settings!$C$8+U159*Settings!$C$9+L159*Settings!$C$10+V159*Settings!$C$11*0.5)/F159*16,0))</f>
        <v/>
      </c>
      <c r="AB159" s="70" t="str">
        <f>IF(F159&lt;Settings!$H$3,"",AA159*Settings!$F$6)</f>
        <v/>
      </c>
      <c r="AC159" s="67"/>
      <c r="AD159" s="67"/>
      <c r="AE159" s="67"/>
      <c r="AF159" s="67" t="str">
        <f>IF(F159&lt;Settings!$H$3,"",RANK(AA159,$AA$106:$AA$205,0)+COUNTIF($AA$106:AA159,AA159)-1)</f>
        <v/>
      </c>
      <c r="AG159" s="68"/>
    </row>
    <row r="160" spans="1:33" ht="15" thickBot="1" x14ac:dyDescent="0.4">
      <c r="A160" s="66"/>
      <c r="B160" s="2" t="s">
        <v>513</v>
      </c>
      <c r="C160" s="2" t="s">
        <v>14</v>
      </c>
      <c r="D160" s="67" t="s">
        <v>167</v>
      </c>
      <c r="E160" s="67">
        <v>25</v>
      </c>
      <c r="F160" s="67">
        <v>15</v>
      </c>
      <c r="G160" s="67">
        <v>2</v>
      </c>
      <c r="H160" s="67">
        <v>0</v>
      </c>
      <c r="I160" s="67">
        <v>0</v>
      </c>
      <c r="J160" s="67">
        <v>0</v>
      </c>
      <c r="K160" s="67">
        <v>0</v>
      </c>
      <c r="L160" s="67">
        <v>0</v>
      </c>
      <c r="M160" s="67">
        <v>88</v>
      </c>
      <c r="N160" s="67">
        <v>293</v>
      </c>
      <c r="O160" s="67">
        <v>3.33</v>
      </c>
      <c r="P160" s="67">
        <v>1</v>
      </c>
      <c r="Q160" s="67">
        <v>34</v>
      </c>
      <c r="R160" s="67">
        <v>28</v>
      </c>
      <c r="S160" s="67">
        <v>188</v>
      </c>
      <c r="T160" s="67">
        <v>6.71</v>
      </c>
      <c r="U160" s="67">
        <v>2</v>
      </c>
      <c r="V160" s="67">
        <v>0</v>
      </c>
      <c r="W160" s="67">
        <v>0</v>
      </c>
      <c r="X160" s="67">
        <v>3</v>
      </c>
      <c r="Y160" s="67"/>
      <c r="Z160" s="67"/>
      <c r="AA160" s="67">
        <f>IF(F160&lt;Settings!$H$3,"",ROUND((J160*Settings!$C$3+K160*Settings!$C$4+N160*Settings!$C$5+P160*Settings!$C$6+R160*Settings!$C$7+S160*Settings!$C$8+U160*Settings!$C$9+L160*Settings!$C$10+V160*Settings!$C$11*0.5)/F160*16,0))</f>
        <v>100</v>
      </c>
      <c r="AB160" s="70">
        <f>IF(F160&lt;Settings!$H$3,"",AA160*Settings!$F$6)</f>
        <v>150</v>
      </c>
      <c r="AC160" s="67"/>
      <c r="AD160" s="67"/>
      <c r="AE160" s="67"/>
      <c r="AF160" s="67">
        <f>IF(F160&lt;Settings!$H$3,"",RANK(AA160,$AA$106:$AA$205,0)+COUNTIF($AA$106:AA160,AA160)-1)</f>
        <v>56</v>
      </c>
      <c r="AG160" s="68"/>
    </row>
    <row r="161" spans="1:33" ht="15" thickBot="1" x14ac:dyDescent="0.4">
      <c r="A161" s="66"/>
      <c r="B161" s="2" t="s">
        <v>580</v>
      </c>
      <c r="C161" s="2" t="s">
        <v>1</v>
      </c>
      <c r="D161" s="67" t="s">
        <v>167</v>
      </c>
      <c r="E161" s="67">
        <v>24</v>
      </c>
      <c r="F161" s="67">
        <v>14</v>
      </c>
      <c r="G161" s="67">
        <v>6</v>
      </c>
      <c r="H161" s="67">
        <v>0</v>
      </c>
      <c r="I161" s="67">
        <v>0</v>
      </c>
      <c r="J161" s="67">
        <v>0</v>
      </c>
      <c r="K161" s="67">
        <v>0</v>
      </c>
      <c r="L161" s="67">
        <v>0</v>
      </c>
      <c r="M161" s="67">
        <v>0</v>
      </c>
      <c r="N161" s="67">
        <v>0</v>
      </c>
      <c r="O161" s="67"/>
      <c r="P161" s="67">
        <v>0</v>
      </c>
      <c r="Q161" s="67">
        <v>48</v>
      </c>
      <c r="R161" s="67">
        <v>32</v>
      </c>
      <c r="S161" s="67">
        <v>401</v>
      </c>
      <c r="T161" s="67">
        <v>12.53</v>
      </c>
      <c r="U161" s="67">
        <v>4</v>
      </c>
      <c r="V161" s="67">
        <v>0</v>
      </c>
      <c r="W161" s="67">
        <v>0</v>
      </c>
      <c r="X161" s="67">
        <v>4</v>
      </c>
      <c r="Y161" s="67"/>
      <c r="Z161" s="67"/>
      <c r="AA161" s="67">
        <f>IF(F161&lt;Settings!$H$3,"",ROUND((J161*Settings!$C$3+K161*Settings!$C$4+N161*Settings!$C$5+P161*Settings!$C$6+R161*Settings!$C$7+S161*Settings!$C$8+U161*Settings!$C$9+L161*Settings!$C$10+V161*Settings!$C$11*0.5)/F161*16,0))</f>
        <v>110</v>
      </c>
      <c r="AB161" s="70">
        <f>IF(F161&lt;Settings!$H$3,"",AA161*Settings!$F$6)</f>
        <v>165</v>
      </c>
      <c r="AC161" s="67"/>
      <c r="AD161" s="67"/>
      <c r="AE161" s="67"/>
      <c r="AF161" s="67">
        <f>IF(F161&lt;Settings!$H$3,"",RANK(AA161,$AA$106:$AA$205,0)+COUNTIF($AA$106:AA161,AA161)-1)</f>
        <v>51</v>
      </c>
      <c r="AG161" s="68"/>
    </row>
    <row r="162" spans="1:33" ht="15" thickBot="1" x14ac:dyDescent="0.4">
      <c r="A162" s="66"/>
      <c r="B162" s="2" t="s">
        <v>510</v>
      </c>
      <c r="C162" s="2" t="s">
        <v>32</v>
      </c>
      <c r="D162" s="67" t="s">
        <v>167</v>
      </c>
      <c r="E162" s="67">
        <v>23</v>
      </c>
      <c r="F162" s="67">
        <v>9</v>
      </c>
      <c r="G162" s="67">
        <v>7</v>
      </c>
      <c r="H162" s="67">
        <v>0</v>
      </c>
      <c r="I162" s="67">
        <v>0</v>
      </c>
      <c r="J162" s="67">
        <v>0</v>
      </c>
      <c r="K162" s="67">
        <v>0</v>
      </c>
      <c r="L162" s="67">
        <v>0</v>
      </c>
      <c r="M162" s="67">
        <v>109</v>
      </c>
      <c r="N162" s="67">
        <v>349</v>
      </c>
      <c r="O162" s="67">
        <v>3.2</v>
      </c>
      <c r="P162" s="67">
        <v>3</v>
      </c>
      <c r="Q162" s="67">
        <v>17</v>
      </c>
      <c r="R162" s="67">
        <v>13</v>
      </c>
      <c r="S162" s="67">
        <v>96</v>
      </c>
      <c r="T162" s="67">
        <v>7.38</v>
      </c>
      <c r="U162" s="67">
        <v>0</v>
      </c>
      <c r="V162" s="67">
        <v>0</v>
      </c>
      <c r="W162" s="67">
        <v>0</v>
      </c>
      <c r="X162" s="67">
        <v>3</v>
      </c>
      <c r="Y162" s="67"/>
      <c r="Z162" s="67"/>
      <c r="AA162" s="67">
        <f>IF(F162&lt;Settings!$H$3,"",ROUND((J162*Settings!$C$3+K162*Settings!$C$4+N162*Settings!$C$5+P162*Settings!$C$6+R162*Settings!$C$7+S162*Settings!$C$8+U162*Settings!$C$9+L162*Settings!$C$10+V162*Settings!$C$11*0.5)/F162*16,0))</f>
        <v>134</v>
      </c>
      <c r="AB162" s="70">
        <f>IF(F162&lt;Settings!$H$3,"",AA162*Settings!$F$6)</f>
        <v>201</v>
      </c>
      <c r="AC162" s="67"/>
      <c r="AD162" s="67"/>
      <c r="AE162" s="67"/>
      <c r="AF162" s="67">
        <f>IF(F162&lt;Settings!$H$3,"",RANK(AA162,$AA$106:$AA$205,0)+COUNTIF($AA$106:AA162,AA162)-1)</f>
        <v>44</v>
      </c>
      <c r="AG162" s="68"/>
    </row>
    <row r="163" spans="1:33" ht="15" thickBot="1" x14ac:dyDescent="0.4">
      <c r="A163" s="66"/>
      <c r="B163" s="2" t="s">
        <v>581</v>
      </c>
      <c r="C163" s="2" t="s">
        <v>111</v>
      </c>
      <c r="D163" s="67" t="s">
        <v>167</v>
      </c>
      <c r="E163" s="67">
        <v>22</v>
      </c>
      <c r="F163" s="67">
        <v>14</v>
      </c>
      <c r="G163" s="67">
        <v>1</v>
      </c>
      <c r="H163" s="67">
        <v>0</v>
      </c>
      <c r="I163" s="67">
        <v>0</v>
      </c>
      <c r="J163" s="67">
        <v>0</v>
      </c>
      <c r="K163" s="67">
        <v>0</v>
      </c>
      <c r="L163" s="67">
        <v>0</v>
      </c>
      <c r="M163" s="67">
        <v>112</v>
      </c>
      <c r="N163" s="67">
        <v>456</v>
      </c>
      <c r="O163" s="67">
        <v>4.07</v>
      </c>
      <c r="P163" s="67">
        <v>0</v>
      </c>
      <c r="Q163" s="67">
        <v>24</v>
      </c>
      <c r="R163" s="67">
        <v>15</v>
      </c>
      <c r="S163" s="67">
        <v>162</v>
      </c>
      <c r="T163" s="67">
        <v>10.8</v>
      </c>
      <c r="U163" s="67">
        <v>0</v>
      </c>
      <c r="V163" s="67">
        <v>1</v>
      </c>
      <c r="W163" s="67">
        <v>0</v>
      </c>
      <c r="X163" s="67">
        <v>0</v>
      </c>
      <c r="Y163" s="67"/>
      <c r="Z163" s="67"/>
      <c r="AA163" s="67">
        <f>IF(F163&lt;Settings!$H$3,"",ROUND((J163*Settings!$C$3+K163*Settings!$C$4+N163*Settings!$C$5+P163*Settings!$C$6+R163*Settings!$C$7+S163*Settings!$C$8+U163*Settings!$C$9+L163*Settings!$C$10+V163*Settings!$C$11*0.5)/F163*16,0))</f>
        <v>87</v>
      </c>
      <c r="AB163" s="70">
        <f>IF(F163&lt;Settings!$H$3,"",AA163*Settings!$F$6)</f>
        <v>130.5</v>
      </c>
      <c r="AC163" s="67"/>
      <c r="AD163" s="67"/>
      <c r="AE163" s="67"/>
      <c r="AF163" s="67">
        <f>IF(F163&lt;Settings!$H$3,"",RANK(AA163,$AA$106:$AA$205,0)+COUNTIF($AA$106:AA163,AA163)-1)</f>
        <v>60</v>
      </c>
      <c r="AG163" s="68"/>
    </row>
    <row r="164" spans="1:33" ht="15" thickBot="1" x14ac:dyDescent="0.4">
      <c r="A164" s="66"/>
      <c r="B164" s="2" t="s">
        <v>249</v>
      </c>
      <c r="C164" s="2" t="s">
        <v>12</v>
      </c>
      <c r="D164" s="67" t="s">
        <v>167</v>
      </c>
      <c r="E164" s="67">
        <v>26</v>
      </c>
      <c r="F164" s="67">
        <v>16</v>
      </c>
      <c r="G164" s="67">
        <v>1</v>
      </c>
      <c r="H164" s="67">
        <v>0</v>
      </c>
      <c r="I164" s="67">
        <v>0</v>
      </c>
      <c r="J164" s="67">
        <v>0</v>
      </c>
      <c r="K164" s="67">
        <v>0</v>
      </c>
      <c r="L164" s="67">
        <v>0</v>
      </c>
      <c r="M164" s="67">
        <v>74</v>
      </c>
      <c r="N164" s="67">
        <v>344</v>
      </c>
      <c r="O164" s="67">
        <v>4.6500000000000004</v>
      </c>
      <c r="P164" s="67">
        <v>2</v>
      </c>
      <c r="Q164" s="67">
        <v>20</v>
      </c>
      <c r="R164" s="67">
        <v>17</v>
      </c>
      <c r="S164" s="67">
        <v>145</v>
      </c>
      <c r="T164" s="67">
        <v>8.5299999999999994</v>
      </c>
      <c r="U164" s="67">
        <v>0</v>
      </c>
      <c r="V164" s="67">
        <v>1</v>
      </c>
      <c r="W164" s="67">
        <v>1</v>
      </c>
      <c r="X164" s="67">
        <v>2</v>
      </c>
      <c r="Y164" s="67"/>
      <c r="Z164" s="67"/>
      <c r="AA164" s="67">
        <f>IF(F164&lt;Settings!$H$3,"",ROUND((J164*Settings!$C$3+K164*Settings!$C$4+N164*Settings!$C$5+P164*Settings!$C$6+R164*Settings!$C$7+S164*Settings!$C$8+U164*Settings!$C$9+L164*Settings!$C$10+V164*Settings!$C$11*0.5)/F164*16,0))</f>
        <v>77</v>
      </c>
      <c r="AB164" s="70">
        <f>IF(F164&lt;Settings!$H$3,"",AA164*Settings!$F$6)</f>
        <v>115.5</v>
      </c>
      <c r="AC164" s="67"/>
      <c r="AD164" s="67"/>
      <c r="AE164" s="67"/>
      <c r="AF164" s="67">
        <f>IF(F164&lt;Settings!$H$3,"",RANK(AA164,$AA$106:$AA$205,0)+COUNTIF($AA$106:AA164,AA164)-1)</f>
        <v>61</v>
      </c>
      <c r="AG164" s="68"/>
    </row>
    <row r="165" spans="1:33" ht="15" thickBot="1" x14ac:dyDescent="0.4">
      <c r="A165" s="66"/>
      <c r="B165" s="2" t="s">
        <v>553</v>
      </c>
      <c r="C165" s="2" t="s">
        <v>16</v>
      </c>
      <c r="D165" s="67" t="s">
        <v>167</v>
      </c>
      <c r="E165" s="67">
        <v>27</v>
      </c>
      <c r="F165" s="67">
        <v>15</v>
      </c>
      <c r="G165" s="67">
        <v>1</v>
      </c>
      <c r="H165" s="67">
        <v>0</v>
      </c>
      <c r="I165" s="67">
        <v>0</v>
      </c>
      <c r="J165" s="67">
        <v>0</v>
      </c>
      <c r="K165" s="67">
        <v>0</v>
      </c>
      <c r="L165" s="67">
        <v>0</v>
      </c>
      <c r="M165" s="67">
        <v>4</v>
      </c>
      <c r="N165" s="67">
        <v>19</v>
      </c>
      <c r="O165" s="67">
        <v>4.75</v>
      </c>
      <c r="P165" s="67">
        <v>0</v>
      </c>
      <c r="Q165" s="67">
        <v>54</v>
      </c>
      <c r="R165" s="67">
        <v>40</v>
      </c>
      <c r="S165" s="67">
        <v>281</v>
      </c>
      <c r="T165" s="67">
        <v>7.03</v>
      </c>
      <c r="U165" s="67">
        <v>4</v>
      </c>
      <c r="V165" s="67">
        <v>0</v>
      </c>
      <c r="W165" s="67">
        <v>0</v>
      </c>
      <c r="X165" s="67">
        <v>4</v>
      </c>
      <c r="Y165" s="67"/>
      <c r="Z165" s="67"/>
      <c r="AA165" s="67">
        <f>IF(F165&lt;Settings!$H$3,"",ROUND((J165*Settings!$C$3+K165*Settings!$C$4+N165*Settings!$C$5+P165*Settings!$C$6+R165*Settings!$C$7+S165*Settings!$C$8+U165*Settings!$C$9+L165*Settings!$C$10+V165*Settings!$C$11*0.5)/F165*16,0))</f>
        <v>100</v>
      </c>
      <c r="AB165" s="70">
        <f>IF(F165&lt;Settings!$H$3,"",AA165*Settings!$F$6)</f>
        <v>150</v>
      </c>
      <c r="AC165" s="67"/>
      <c r="AD165" s="67"/>
      <c r="AE165" s="67"/>
      <c r="AF165" s="67">
        <f>IF(F165&lt;Settings!$H$3,"",RANK(AA165,$AA$106:$AA$205,0)+COUNTIF($AA$106:AA165,AA165)-1)</f>
        <v>57</v>
      </c>
      <c r="AG165" s="68"/>
    </row>
    <row r="166" spans="1:33" ht="15" thickBot="1" x14ac:dyDescent="0.4">
      <c r="A166" s="66"/>
      <c r="B166" s="2" t="s">
        <v>507</v>
      </c>
      <c r="C166" s="2" t="s">
        <v>34</v>
      </c>
      <c r="D166" s="67" t="s">
        <v>167</v>
      </c>
      <c r="E166" s="67">
        <v>25</v>
      </c>
      <c r="F166" s="67">
        <v>12</v>
      </c>
      <c r="G166" s="67">
        <v>3</v>
      </c>
      <c r="H166" s="67">
        <v>0</v>
      </c>
      <c r="I166" s="67">
        <v>0</v>
      </c>
      <c r="J166" s="67">
        <v>0</v>
      </c>
      <c r="K166" s="67">
        <v>0</v>
      </c>
      <c r="L166" s="67">
        <v>0</v>
      </c>
      <c r="M166" s="67">
        <v>62</v>
      </c>
      <c r="N166" s="67">
        <v>200</v>
      </c>
      <c r="O166" s="67">
        <v>3.23</v>
      </c>
      <c r="P166" s="67">
        <v>4</v>
      </c>
      <c r="Q166" s="67">
        <v>27</v>
      </c>
      <c r="R166" s="67">
        <v>19</v>
      </c>
      <c r="S166" s="67">
        <v>142</v>
      </c>
      <c r="T166" s="67">
        <v>7.47</v>
      </c>
      <c r="U166" s="67">
        <v>0</v>
      </c>
      <c r="V166" s="67">
        <v>2</v>
      </c>
      <c r="W166" s="67">
        <v>2</v>
      </c>
      <c r="X166" s="67">
        <v>4</v>
      </c>
      <c r="Y166" s="67"/>
      <c r="Z166" s="67"/>
      <c r="AA166" s="67">
        <f>IF(F166&lt;Settings!$H$3,"",ROUND((J166*Settings!$C$3+K166*Settings!$C$4+N166*Settings!$C$5+P166*Settings!$C$6+R166*Settings!$C$7+S166*Settings!$C$8+U166*Settings!$C$9+L166*Settings!$C$10+V166*Settings!$C$11*0.5)/F166*16,0))</f>
        <v>100</v>
      </c>
      <c r="AB166" s="70">
        <f>IF(F166&lt;Settings!$H$3,"",AA166*Settings!$F$6)</f>
        <v>150</v>
      </c>
      <c r="AC166" s="67"/>
      <c r="AD166" s="67"/>
      <c r="AE166" s="67"/>
      <c r="AF166" s="67">
        <f>IF(F166&lt;Settings!$H$3,"",RANK(AA166,$AA$106:$AA$205,0)+COUNTIF($AA$106:AA166,AA166)-1)</f>
        <v>58</v>
      </c>
      <c r="AG166" s="68"/>
    </row>
    <row r="167" spans="1:33" ht="15" thickBot="1" x14ac:dyDescent="0.4">
      <c r="A167" s="66"/>
      <c r="B167" s="2" t="s">
        <v>519</v>
      </c>
      <c r="C167" s="2" t="s">
        <v>97</v>
      </c>
      <c r="D167" s="67" t="s">
        <v>167</v>
      </c>
      <c r="E167" s="67">
        <v>25</v>
      </c>
      <c r="F167" s="67">
        <v>14</v>
      </c>
      <c r="G167" s="67">
        <v>2</v>
      </c>
      <c r="H167" s="67">
        <v>0</v>
      </c>
      <c r="I167" s="67">
        <v>0</v>
      </c>
      <c r="J167" s="67">
        <v>0</v>
      </c>
      <c r="K167" s="67">
        <v>0</v>
      </c>
      <c r="L167" s="67">
        <v>0</v>
      </c>
      <c r="M167" s="67">
        <v>100</v>
      </c>
      <c r="N167" s="67">
        <v>420</v>
      </c>
      <c r="O167" s="67">
        <v>4.2</v>
      </c>
      <c r="P167" s="67">
        <v>1</v>
      </c>
      <c r="Q167" s="67">
        <v>16</v>
      </c>
      <c r="R167" s="67">
        <v>12</v>
      </c>
      <c r="S167" s="67">
        <v>40</v>
      </c>
      <c r="T167" s="67">
        <v>3.33</v>
      </c>
      <c r="U167" s="67">
        <v>0</v>
      </c>
      <c r="V167" s="67">
        <v>2</v>
      </c>
      <c r="W167" s="67">
        <v>1</v>
      </c>
      <c r="X167" s="67">
        <v>1</v>
      </c>
      <c r="Y167" s="67"/>
      <c r="Z167" s="67"/>
      <c r="AA167" s="67">
        <f>IF(F167&lt;Settings!$H$3,"",ROUND((J167*Settings!$C$3+K167*Settings!$C$4+N167*Settings!$C$5+P167*Settings!$C$6+R167*Settings!$C$7+S167*Settings!$C$8+U167*Settings!$C$9+L167*Settings!$C$10+V167*Settings!$C$11*0.5)/F167*16,0))</f>
        <v>71</v>
      </c>
      <c r="AB167" s="70">
        <f>IF(F167&lt;Settings!$H$3,"",AA167*Settings!$F$6)</f>
        <v>106.5</v>
      </c>
      <c r="AC167" s="67"/>
      <c r="AD167" s="67"/>
      <c r="AE167" s="67"/>
      <c r="AF167" s="67">
        <f>IF(F167&lt;Settings!$H$3,"",RANK(AA167,$AA$106:$AA$205,0)+COUNTIF($AA$106:AA167,AA167)-1)</f>
        <v>64</v>
      </c>
      <c r="AG167" s="68"/>
    </row>
    <row r="168" spans="1:33" ht="15" thickBot="1" x14ac:dyDescent="0.4">
      <c r="A168" s="66"/>
      <c r="B168" s="2" t="s">
        <v>563</v>
      </c>
      <c r="C168" s="2" t="s">
        <v>8</v>
      </c>
      <c r="D168" s="67" t="s">
        <v>167</v>
      </c>
      <c r="E168" s="67">
        <v>27</v>
      </c>
      <c r="F168" s="67">
        <v>16</v>
      </c>
      <c r="G168" s="67">
        <v>0</v>
      </c>
      <c r="H168" s="67">
        <v>0</v>
      </c>
      <c r="I168" s="67">
        <v>0</v>
      </c>
      <c r="J168" s="67">
        <v>0</v>
      </c>
      <c r="K168" s="67">
        <v>0</v>
      </c>
      <c r="L168" s="67">
        <v>0</v>
      </c>
      <c r="M168" s="67">
        <v>57</v>
      </c>
      <c r="N168" s="67">
        <v>265</v>
      </c>
      <c r="O168" s="67">
        <v>4.6500000000000004</v>
      </c>
      <c r="P168" s="67">
        <v>0</v>
      </c>
      <c r="Q168" s="67">
        <v>33</v>
      </c>
      <c r="R168" s="67">
        <v>25</v>
      </c>
      <c r="S168" s="67">
        <v>226</v>
      </c>
      <c r="T168" s="67">
        <v>9.0399999999999991</v>
      </c>
      <c r="U168" s="67">
        <v>0</v>
      </c>
      <c r="V168" s="67">
        <v>1</v>
      </c>
      <c r="W168" s="67">
        <v>1</v>
      </c>
      <c r="X168" s="67">
        <v>0</v>
      </c>
      <c r="Y168" s="67"/>
      <c r="Z168" s="67"/>
      <c r="AA168" s="67">
        <f>IF(F168&lt;Settings!$H$3,"",ROUND((J168*Settings!$C$3+K168*Settings!$C$4+N168*Settings!$C$5+P168*Settings!$C$6+R168*Settings!$C$7+S168*Settings!$C$8+U168*Settings!$C$9+L168*Settings!$C$10+V168*Settings!$C$11*0.5)/F168*16,0))</f>
        <v>73</v>
      </c>
      <c r="AB168" s="70">
        <f>IF(F168&lt;Settings!$H$3,"",AA168*Settings!$F$6)</f>
        <v>109.5</v>
      </c>
      <c r="AC168" s="67"/>
      <c r="AD168" s="67"/>
      <c r="AE168" s="67"/>
      <c r="AF168" s="67">
        <f>IF(F168&lt;Settings!$H$3,"",RANK(AA168,$AA$106:$AA$205,0)+COUNTIF($AA$106:AA168,AA168)-1)</f>
        <v>62</v>
      </c>
      <c r="AG168" s="68"/>
    </row>
    <row r="169" spans="1:33" ht="15" thickBot="1" x14ac:dyDescent="0.4">
      <c r="A169" s="66"/>
      <c r="B169" s="2" t="s">
        <v>558</v>
      </c>
      <c r="C169" s="2" t="s">
        <v>53</v>
      </c>
      <c r="D169" s="67" t="s">
        <v>167</v>
      </c>
      <c r="E169" s="67">
        <v>27</v>
      </c>
      <c r="F169" s="67">
        <v>16</v>
      </c>
      <c r="G169" s="67">
        <v>7</v>
      </c>
      <c r="H169" s="67">
        <v>0</v>
      </c>
      <c r="I169" s="67">
        <v>0</v>
      </c>
      <c r="J169" s="67">
        <v>0</v>
      </c>
      <c r="K169" s="67">
        <v>0</v>
      </c>
      <c r="L169" s="67">
        <v>0</v>
      </c>
      <c r="M169" s="67">
        <v>17</v>
      </c>
      <c r="N169" s="67">
        <v>47</v>
      </c>
      <c r="O169" s="67">
        <v>2.76</v>
      </c>
      <c r="P169" s="67">
        <v>2</v>
      </c>
      <c r="Q169" s="67">
        <v>14</v>
      </c>
      <c r="R169" s="67">
        <v>12</v>
      </c>
      <c r="S169" s="67">
        <v>227</v>
      </c>
      <c r="T169" s="67">
        <v>18.920000000000002</v>
      </c>
      <c r="U169" s="67">
        <v>1</v>
      </c>
      <c r="V169" s="67">
        <v>0</v>
      </c>
      <c r="W169" s="67">
        <v>0</v>
      </c>
      <c r="X169" s="67">
        <v>3</v>
      </c>
      <c r="Y169" s="67"/>
      <c r="Z169" s="67"/>
      <c r="AA169" s="67">
        <f>IF(F169&lt;Settings!$H$3,"",ROUND((J169*Settings!$C$3+K169*Settings!$C$4+N169*Settings!$C$5+P169*Settings!$C$6+R169*Settings!$C$7+S169*Settings!$C$8+U169*Settings!$C$9+L169*Settings!$C$10+V169*Settings!$C$11*0.5)/F169*16,0))</f>
        <v>57</v>
      </c>
      <c r="AB169" s="70">
        <f>IF(F169&lt;Settings!$H$3,"",AA169*Settings!$F$6)</f>
        <v>85.5</v>
      </c>
      <c r="AC169" s="67"/>
      <c r="AD169" s="67"/>
      <c r="AE169" s="67"/>
      <c r="AF169" s="67">
        <f>IF(F169&lt;Settings!$H$3,"",RANK(AA169,$AA$106:$AA$205,0)+COUNTIF($AA$106:AA169,AA169)-1)</f>
        <v>69</v>
      </c>
      <c r="AG169" s="68"/>
    </row>
    <row r="170" spans="1:33" ht="15" thickBot="1" x14ac:dyDescent="0.4">
      <c r="A170" s="66"/>
      <c r="B170" s="2" t="s">
        <v>582</v>
      </c>
      <c r="C170" s="2" t="s">
        <v>32</v>
      </c>
      <c r="D170" s="67" t="s">
        <v>167</v>
      </c>
      <c r="E170" s="67">
        <v>22</v>
      </c>
      <c r="F170" s="67">
        <v>6</v>
      </c>
      <c r="G170" s="67">
        <v>2</v>
      </c>
      <c r="H170" s="67">
        <v>0</v>
      </c>
      <c r="I170" s="67">
        <v>0</v>
      </c>
      <c r="J170" s="67">
        <v>0</v>
      </c>
      <c r="K170" s="67">
        <v>0</v>
      </c>
      <c r="L170" s="67">
        <v>0</v>
      </c>
      <c r="M170" s="67">
        <v>30</v>
      </c>
      <c r="N170" s="67">
        <v>172</v>
      </c>
      <c r="O170" s="67">
        <v>5.73</v>
      </c>
      <c r="P170" s="67">
        <v>1</v>
      </c>
      <c r="Q170" s="67">
        <v>19</v>
      </c>
      <c r="R170" s="67">
        <v>17</v>
      </c>
      <c r="S170" s="67">
        <v>208</v>
      </c>
      <c r="T170" s="67">
        <v>12.24</v>
      </c>
      <c r="U170" s="67">
        <v>0</v>
      </c>
      <c r="V170" s="67">
        <v>0</v>
      </c>
      <c r="W170" s="67">
        <v>0</v>
      </c>
      <c r="X170" s="67">
        <v>1</v>
      </c>
      <c r="Y170" s="67"/>
      <c r="Z170" s="67"/>
      <c r="AA170" s="67" t="str">
        <f>IF(F170&lt;Settings!$H$3,"",ROUND((J170*Settings!$C$3+K170*Settings!$C$4+N170*Settings!$C$5+P170*Settings!$C$6+R170*Settings!$C$7+S170*Settings!$C$8+U170*Settings!$C$9+L170*Settings!$C$10+V170*Settings!$C$11*0.5)/F170*16,0))</f>
        <v/>
      </c>
      <c r="AB170" s="70" t="str">
        <f>IF(F170&lt;Settings!$H$3,"",AA170*Settings!$F$6)</f>
        <v/>
      </c>
      <c r="AC170" s="67"/>
      <c r="AD170" s="67"/>
      <c r="AE170" s="67"/>
      <c r="AF170" s="67" t="str">
        <f>IF(F170&lt;Settings!$H$3,"",RANK(AA170,$AA$106:$AA$205,0)+COUNTIF($AA$106:AA170,AA170)-1)</f>
        <v/>
      </c>
      <c r="AG170" s="68"/>
    </row>
    <row r="171" spans="1:33" ht="15" thickBot="1" x14ac:dyDescent="0.4">
      <c r="A171" s="66"/>
      <c r="B171" s="2" t="s">
        <v>506</v>
      </c>
      <c r="C171" s="2" t="s">
        <v>49</v>
      </c>
      <c r="D171" s="67" t="s">
        <v>167</v>
      </c>
      <c r="E171" s="67">
        <v>26</v>
      </c>
      <c r="F171" s="67">
        <v>7</v>
      </c>
      <c r="G171" s="67">
        <v>2</v>
      </c>
      <c r="H171" s="67">
        <v>0</v>
      </c>
      <c r="I171" s="67">
        <v>0</v>
      </c>
      <c r="J171" s="67">
        <v>0</v>
      </c>
      <c r="K171" s="67">
        <v>0</v>
      </c>
      <c r="L171" s="67">
        <v>0</v>
      </c>
      <c r="M171" s="67">
        <v>51</v>
      </c>
      <c r="N171" s="67">
        <v>149</v>
      </c>
      <c r="O171" s="67">
        <v>2.92</v>
      </c>
      <c r="P171" s="67">
        <v>1</v>
      </c>
      <c r="Q171" s="67">
        <v>32</v>
      </c>
      <c r="R171" s="67">
        <v>24</v>
      </c>
      <c r="S171" s="67">
        <v>190</v>
      </c>
      <c r="T171" s="67">
        <v>7.92</v>
      </c>
      <c r="U171" s="67">
        <v>1</v>
      </c>
      <c r="V171" s="67">
        <v>1</v>
      </c>
      <c r="W171" s="67">
        <v>1</v>
      </c>
      <c r="X171" s="67">
        <v>2</v>
      </c>
      <c r="Y171" s="67"/>
      <c r="Z171" s="67"/>
      <c r="AA171" s="67" t="str">
        <f>IF(F171&lt;Settings!$H$3,"",ROUND((J171*Settings!$C$3+K171*Settings!$C$4+N171*Settings!$C$5+P171*Settings!$C$6+R171*Settings!$C$7+S171*Settings!$C$8+U171*Settings!$C$9+L171*Settings!$C$10+V171*Settings!$C$11*0.5)/F171*16,0))</f>
        <v/>
      </c>
      <c r="AB171" s="70" t="str">
        <f>IF(F171&lt;Settings!$H$3,"",AA171*Settings!$F$6)</f>
        <v/>
      </c>
      <c r="AC171" s="67"/>
      <c r="AD171" s="67"/>
      <c r="AE171" s="67"/>
      <c r="AF171" s="67" t="str">
        <f>IF(F171&lt;Settings!$H$3,"",RANK(AA171,$AA$106:$AA$205,0)+COUNTIF($AA$106:AA171,AA171)-1)</f>
        <v/>
      </c>
      <c r="AG171" s="68"/>
    </row>
    <row r="172" spans="1:33" ht="15" thickBot="1" x14ac:dyDescent="0.4">
      <c r="A172" s="66"/>
      <c r="B172" s="2" t="s">
        <v>521</v>
      </c>
      <c r="C172" s="69" t="s">
        <v>416</v>
      </c>
      <c r="D172" s="67" t="s">
        <v>167</v>
      </c>
      <c r="E172" s="67">
        <v>31</v>
      </c>
      <c r="F172" s="67">
        <v>9</v>
      </c>
      <c r="G172" s="67">
        <v>6</v>
      </c>
      <c r="H172" s="67">
        <v>0</v>
      </c>
      <c r="I172" s="67">
        <v>0</v>
      </c>
      <c r="J172" s="67">
        <v>0</v>
      </c>
      <c r="K172" s="67">
        <v>0</v>
      </c>
      <c r="L172" s="67">
        <v>0</v>
      </c>
      <c r="M172" s="67">
        <v>87</v>
      </c>
      <c r="N172" s="67">
        <v>291</v>
      </c>
      <c r="O172" s="67">
        <v>3.34</v>
      </c>
      <c r="P172" s="67">
        <v>1</v>
      </c>
      <c r="Q172" s="67">
        <v>27</v>
      </c>
      <c r="R172" s="67">
        <v>20</v>
      </c>
      <c r="S172" s="67">
        <v>85</v>
      </c>
      <c r="T172" s="67">
        <v>4.25</v>
      </c>
      <c r="U172" s="67">
        <v>0</v>
      </c>
      <c r="V172" s="67">
        <v>2</v>
      </c>
      <c r="W172" s="67">
        <v>1</v>
      </c>
      <c r="X172" s="67">
        <v>1</v>
      </c>
      <c r="Y172" s="67"/>
      <c r="Z172" s="67"/>
      <c r="AA172" s="67">
        <f>IF(F172&lt;Settings!$H$3,"",ROUND((J172*Settings!$C$3+K172*Settings!$C$4+N172*Settings!$C$5+P172*Settings!$C$6+R172*Settings!$C$7+S172*Settings!$C$8+U172*Settings!$C$9+L172*Settings!$C$10+V172*Settings!$C$11*0.5)/F172*16,0))</f>
        <v>110</v>
      </c>
      <c r="AB172" s="70">
        <f>IF(F172&lt;Settings!$H$3,"",AA172*Settings!$F$6)</f>
        <v>165</v>
      </c>
      <c r="AC172" s="67"/>
      <c r="AD172" s="67"/>
      <c r="AE172" s="67"/>
      <c r="AF172" s="67">
        <f>IF(F172&lt;Settings!$H$3,"",RANK(AA172,$AA$106:$AA$205,0)+COUNTIF($AA$106:AA172,AA172)-1)</f>
        <v>52</v>
      </c>
      <c r="AG172" s="68"/>
    </row>
    <row r="173" spans="1:33" ht="15" thickBot="1" x14ac:dyDescent="0.4">
      <c r="A173" s="66"/>
      <c r="B173" s="2" t="s">
        <v>508</v>
      </c>
      <c r="C173" s="2" t="s">
        <v>18</v>
      </c>
      <c r="D173" s="67" t="s">
        <v>167</v>
      </c>
      <c r="E173" s="67">
        <v>30</v>
      </c>
      <c r="F173" s="67">
        <v>9</v>
      </c>
      <c r="G173" s="67">
        <v>4</v>
      </c>
      <c r="H173" s="67">
        <v>0</v>
      </c>
      <c r="I173" s="67">
        <v>0</v>
      </c>
      <c r="J173" s="67">
        <v>0</v>
      </c>
      <c r="K173" s="67">
        <v>0</v>
      </c>
      <c r="L173" s="67">
        <v>0</v>
      </c>
      <c r="M173" s="67">
        <v>63</v>
      </c>
      <c r="N173" s="67">
        <v>145</v>
      </c>
      <c r="O173" s="67">
        <v>2.2999999999999998</v>
      </c>
      <c r="P173" s="67">
        <v>0</v>
      </c>
      <c r="Q173" s="67">
        <v>25</v>
      </c>
      <c r="R173" s="67">
        <v>19</v>
      </c>
      <c r="S173" s="67">
        <v>134</v>
      </c>
      <c r="T173" s="67">
        <v>7.05</v>
      </c>
      <c r="U173" s="67">
        <v>2</v>
      </c>
      <c r="V173" s="67">
        <v>1</v>
      </c>
      <c r="W173" s="67">
        <v>0</v>
      </c>
      <c r="X173" s="67">
        <v>2</v>
      </c>
      <c r="Y173" s="67"/>
      <c r="Z173" s="67"/>
      <c r="AA173" s="67">
        <f>IF(F173&lt;Settings!$H$3,"",ROUND((J173*Settings!$C$3+K173*Settings!$C$4+N173*Settings!$C$5+P173*Settings!$C$6+R173*Settings!$C$7+S173*Settings!$C$8+U173*Settings!$C$9+L173*Settings!$C$10+V173*Settings!$C$11*0.5)/F173*16,0))</f>
        <v>103</v>
      </c>
      <c r="AB173" s="70">
        <f>IF(F173&lt;Settings!$H$3,"",AA173*Settings!$F$6)</f>
        <v>154.5</v>
      </c>
      <c r="AC173" s="67"/>
      <c r="AD173" s="67"/>
      <c r="AE173" s="67"/>
      <c r="AF173" s="67">
        <f>IF(F173&lt;Settings!$H$3,"",RANK(AA173,$AA$106:$AA$205,0)+COUNTIF($AA$106:AA173,AA173)-1)</f>
        <v>54</v>
      </c>
      <c r="AG173" s="68"/>
    </row>
    <row r="174" spans="1:33" ht="15" thickBot="1" x14ac:dyDescent="0.4">
      <c r="A174" s="66"/>
      <c r="B174" s="2" t="s">
        <v>583</v>
      </c>
      <c r="C174" s="2" t="s">
        <v>16</v>
      </c>
      <c r="D174" s="67" t="s">
        <v>167</v>
      </c>
      <c r="E174" s="67">
        <v>34</v>
      </c>
      <c r="F174" s="67">
        <v>16</v>
      </c>
      <c r="G174" s="67">
        <v>3</v>
      </c>
      <c r="H174" s="67">
        <v>0</v>
      </c>
      <c r="I174" s="67">
        <v>0</v>
      </c>
      <c r="J174" s="67">
        <v>0</v>
      </c>
      <c r="K174" s="67">
        <v>0</v>
      </c>
      <c r="L174" s="67">
        <v>0</v>
      </c>
      <c r="M174" s="67">
        <v>18</v>
      </c>
      <c r="N174" s="67">
        <v>37</v>
      </c>
      <c r="O174" s="67">
        <v>2.06</v>
      </c>
      <c r="P174" s="67">
        <v>4</v>
      </c>
      <c r="Q174" s="67">
        <v>20</v>
      </c>
      <c r="R174" s="67">
        <v>16</v>
      </c>
      <c r="S174" s="67">
        <v>70</v>
      </c>
      <c r="T174" s="67">
        <v>4.38</v>
      </c>
      <c r="U174" s="67">
        <v>1</v>
      </c>
      <c r="V174" s="67">
        <v>0</v>
      </c>
      <c r="W174" s="67">
        <v>0</v>
      </c>
      <c r="X174" s="67">
        <v>5</v>
      </c>
      <c r="Y174" s="67"/>
      <c r="Z174" s="67"/>
      <c r="AA174" s="67">
        <f>IF(F174&lt;Settings!$H$3,"",ROUND((J174*Settings!$C$3+K174*Settings!$C$4+N174*Settings!$C$5+P174*Settings!$C$6+R174*Settings!$C$7+S174*Settings!$C$8+U174*Settings!$C$9+L174*Settings!$C$10+V174*Settings!$C$11*0.5)/F174*16,0))</f>
        <v>57</v>
      </c>
      <c r="AB174" s="70">
        <f>IF(F174&lt;Settings!$H$3,"",AA174*Settings!$F$6)</f>
        <v>85.5</v>
      </c>
      <c r="AC174" s="67"/>
      <c r="AD174" s="67"/>
      <c r="AE174" s="67"/>
      <c r="AF174" s="67">
        <f>IF(F174&lt;Settings!$H$3,"",RANK(AA174,$AA$106:$AA$205,0)+COUNTIF($AA$106:AA174,AA174)-1)</f>
        <v>70</v>
      </c>
      <c r="AG174" s="68"/>
    </row>
    <row r="175" spans="1:33" ht="15" thickBot="1" x14ac:dyDescent="0.4">
      <c r="A175" s="66"/>
      <c r="B175" s="2" t="s">
        <v>240</v>
      </c>
      <c r="C175" s="2" t="s">
        <v>20</v>
      </c>
      <c r="D175" s="67" t="s">
        <v>167</v>
      </c>
      <c r="E175" s="67">
        <v>22</v>
      </c>
      <c r="F175" s="67">
        <v>13</v>
      </c>
      <c r="G175" s="67">
        <v>3</v>
      </c>
      <c r="H175" s="67">
        <v>0</v>
      </c>
      <c r="I175" s="67">
        <v>0</v>
      </c>
      <c r="J175" s="67">
        <v>0</v>
      </c>
      <c r="K175" s="67">
        <v>0</v>
      </c>
      <c r="L175" s="67">
        <v>0</v>
      </c>
      <c r="M175" s="67">
        <v>77</v>
      </c>
      <c r="N175" s="67">
        <v>312</v>
      </c>
      <c r="O175" s="67">
        <v>4.05</v>
      </c>
      <c r="P175" s="67">
        <v>1</v>
      </c>
      <c r="Q175" s="67">
        <v>13</v>
      </c>
      <c r="R175" s="67">
        <v>6</v>
      </c>
      <c r="S175" s="67">
        <v>55</v>
      </c>
      <c r="T175" s="67">
        <v>9.17</v>
      </c>
      <c r="U175" s="67">
        <v>0</v>
      </c>
      <c r="V175" s="67">
        <v>1</v>
      </c>
      <c r="W175" s="67">
        <v>1</v>
      </c>
      <c r="X175" s="67">
        <v>2</v>
      </c>
      <c r="Y175" s="67"/>
      <c r="Z175" s="67"/>
      <c r="AA175" s="67">
        <f>IF(F175&lt;Settings!$H$3,"",ROUND((J175*Settings!$C$3+K175*Settings!$C$4+N175*Settings!$C$5+P175*Settings!$C$6+R175*Settings!$C$7+S175*Settings!$C$8+U175*Settings!$C$9+L175*Settings!$C$10+V175*Settings!$C$11*0.5)/F175*16,0))</f>
        <v>59</v>
      </c>
      <c r="AB175" s="70">
        <f>IF(F175&lt;Settings!$H$3,"",AA175*Settings!$F$6)</f>
        <v>88.5</v>
      </c>
      <c r="AC175" s="67"/>
      <c r="AD175" s="67"/>
      <c r="AE175" s="67"/>
      <c r="AF175" s="67">
        <f>IF(F175&lt;Settings!$H$3,"",RANK(AA175,$AA$106:$AA$205,0)+COUNTIF($AA$106:AA175,AA175)-1)</f>
        <v>67</v>
      </c>
      <c r="AG175" s="68"/>
    </row>
    <row r="176" spans="1:33" ht="15" thickBot="1" x14ac:dyDescent="0.4">
      <c r="A176" s="66"/>
      <c r="B176" s="2" t="s">
        <v>584</v>
      </c>
      <c r="C176" s="2" t="s">
        <v>18</v>
      </c>
      <c r="D176" s="67" t="s">
        <v>167</v>
      </c>
      <c r="E176" s="67">
        <v>24</v>
      </c>
      <c r="F176" s="67">
        <v>16</v>
      </c>
      <c r="G176" s="67">
        <v>8</v>
      </c>
      <c r="H176" s="67">
        <v>0</v>
      </c>
      <c r="I176" s="67">
        <v>0</v>
      </c>
      <c r="J176" s="67">
        <v>0</v>
      </c>
      <c r="K176" s="67">
        <v>0</v>
      </c>
      <c r="L176" s="67">
        <v>0</v>
      </c>
      <c r="M176" s="67">
        <v>34</v>
      </c>
      <c r="N176" s="67">
        <v>150</v>
      </c>
      <c r="O176" s="67">
        <v>4.41</v>
      </c>
      <c r="P176" s="67">
        <v>2</v>
      </c>
      <c r="Q176" s="67">
        <v>10</v>
      </c>
      <c r="R176" s="67">
        <v>9</v>
      </c>
      <c r="S176" s="67">
        <v>46</v>
      </c>
      <c r="T176" s="67">
        <v>5.1100000000000003</v>
      </c>
      <c r="U176" s="67">
        <v>1</v>
      </c>
      <c r="V176" s="67">
        <v>0</v>
      </c>
      <c r="W176" s="67">
        <v>0</v>
      </c>
      <c r="X176" s="67">
        <v>3</v>
      </c>
      <c r="Y176" s="67"/>
      <c r="Z176" s="67"/>
      <c r="AA176" s="67">
        <f>IF(F176&lt;Settings!$H$3,"",ROUND((J176*Settings!$C$3+K176*Settings!$C$4+N176*Settings!$C$5+P176*Settings!$C$6+R176*Settings!$C$7+S176*Settings!$C$8+U176*Settings!$C$9+L176*Settings!$C$10+V176*Settings!$C$11*0.5)/F176*16,0))</f>
        <v>47</v>
      </c>
      <c r="AB176" s="70">
        <f>IF(F176&lt;Settings!$H$3,"",AA176*Settings!$F$6)</f>
        <v>70.5</v>
      </c>
      <c r="AC176" s="67"/>
      <c r="AD176" s="67"/>
      <c r="AE176" s="67"/>
      <c r="AF176" s="67">
        <f>IF(F176&lt;Settings!$H$3,"",RANK(AA176,$AA$106:$AA$205,0)+COUNTIF($AA$106:AA176,AA176)-1)</f>
        <v>75</v>
      </c>
      <c r="AG176" s="68"/>
    </row>
    <row r="177" spans="1:33" ht="15" thickBot="1" x14ac:dyDescent="0.4">
      <c r="A177" s="66"/>
      <c r="B177" s="2" t="s">
        <v>509</v>
      </c>
      <c r="C177" s="2" t="s">
        <v>18</v>
      </c>
      <c r="D177" s="67" t="s">
        <v>167</v>
      </c>
      <c r="E177" s="67">
        <v>26</v>
      </c>
      <c r="F177" s="67">
        <v>5</v>
      </c>
      <c r="G177" s="67">
        <v>5</v>
      </c>
      <c r="H177" s="67">
        <v>0</v>
      </c>
      <c r="I177" s="67">
        <v>0</v>
      </c>
      <c r="J177" s="67">
        <v>0</v>
      </c>
      <c r="K177" s="67">
        <v>0</v>
      </c>
      <c r="L177" s="67">
        <v>0</v>
      </c>
      <c r="M177" s="67">
        <v>71</v>
      </c>
      <c r="N177" s="67">
        <v>360</v>
      </c>
      <c r="O177" s="67">
        <v>5.07</v>
      </c>
      <c r="P177" s="67">
        <v>0</v>
      </c>
      <c r="Q177" s="67">
        <v>7</v>
      </c>
      <c r="R177" s="67">
        <v>4</v>
      </c>
      <c r="S177" s="67">
        <v>28</v>
      </c>
      <c r="T177" s="67">
        <v>7</v>
      </c>
      <c r="U177" s="67">
        <v>0</v>
      </c>
      <c r="V177" s="67">
        <v>0</v>
      </c>
      <c r="W177" s="67">
        <v>0</v>
      </c>
      <c r="X177" s="67">
        <v>0</v>
      </c>
      <c r="Y177" s="67"/>
      <c r="Z177" s="67"/>
      <c r="AA177" s="67" t="str">
        <f>IF(F177&lt;Settings!$H$3,"",ROUND((J177*Settings!$C$3+K177*Settings!$C$4+N177*Settings!$C$5+P177*Settings!$C$6+R177*Settings!$C$7+S177*Settings!$C$8+U177*Settings!$C$9+L177*Settings!$C$10+V177*Settings!$C$11*0.5)/F177*16,0))</f>
        <v/>
      </c>
      <c r="AB177" s="70" t="str">
        <f>IF(F177&lt;Settings!$H$3,"",AA177*Settings!$F$6)</f>
        <v/>
      </c>
      <c r="AC177" s="67"/>
      <c r="AD177" s="67"/>
      <c r="AE177" s="67"/>
      <c r="AF177" s="67" t="str">
        <f>IF(F177&lt;Settings!$H$3,"",RANK(AA177,$AA$106:$AA$205,0)+COUNTIF($AA$106:AA177,AA177)-1)</f>
        <v/>
      </c>
      <c r="AG177" s="68"/>
    </row>
    <row r="178" spans="1:33" ht="15" thickBot="1" x14ac:dyDescent="0.4">
      <c r="A178" s="66"/>
      <c r="B178" s="2" t="s">
        <v>585</v>
      </c>
      <c r="C178" s="2" t="s">
        <v>26</v>
      </c>
      <c r="D178" s="67" t="s">
        <v>167</v>
      </c>
      <c r="E178" s="67">
        <v>22</v>
      </c>
      <c r="F178" s="67">
        <v>12</v>
      </c>
      <c r="G178" s="67">
        <v>2</v>
      </c>
      <c r="H178" s="67">
        <v>0</v>
      </c>
      <c r="I178" s="67">
        <v>0</v>
      </c>
      <c r="J178" s="67">
        <v>0</v>
      </c>
      <c r="K178" s="67">
        <v>0</v>
      </c>
      <c r="L178" s="67">
        <v>0</v>
      </c>
      <c r="M178" s="67">
        <v>90</v>
      </c>
      <c r="N178" s="67">
        <v>265</v>
      </c>
      <c r="O178" s="67">
        <v>2.94</v>
      </c>
      <c r="P178" s="67">
        <v>1</v>
      </c>
      <c r="Q178" s="67">
        <v>15</v>
      </c>
      <c r="R178" s="67">
        <v>10</v>
      </c>
      <c r="S178" s="67">
        <v>62</v>
      </c>
      <c r="T178" s="67">
        <v>6.2</v>
      </c>
      <c r="U178" s="67">
        <v>0</v>
      </c>
      <c r="V178" s="67">
        <v>0</v>
      </c>
      <c r="W178" s="67">
        <v>0</v>
      </c>
      <c r="X178" s="67">
        <v>1</v>
      </c>
      <c r="Y178" s="67"/>
      <c r="Z178" s="67"/>
      <c r="AA178" s="67">
        <f>IF(F178&lt;Settings!$H$3,"",ROUND((J178*Settings!$C$3+K178*Settings!$C$4+N178*Settings!$C$5+P178*Settings!$C$6+R178*Settings!$C$7+S178*Settings!$C$8+U178*Settings!$C$9+L178*Settings!$C$10+V178*Settings!$C$11*0.5)/F178*16,0))</f>
        <v>65</v>
      </c>
      <c r="AB178" s="70">
        <f>IF(F178&lt;Settings!$H$3,"",AA178*Settings!$F$6)</f>
        <v>97.5</v>
      </c>
      <c r="AC178" s="67"/>
      <c r="AD178" s="67"/>
      <c r="AE178" s="67"/>
      <c r="AF178" s="67">
        <f>IF(F178&lt;Settings!$H$3,"",RANK(AA178,$AA$106:$AA$205,0)+COUNTIF($AA$106:AA178,AA178)-1)</f>
        <v>65</v>
      </c>
      <c r="AG178" s="68"/>
    </row>
    <row r="179" spans="1:33" ht="15" thickBot="1" x14ac:dyDescent="0.4">
      <c r="A179" s="66"/>
      <c r="B179" s="2" t="s">
        <v>303</v>
      </c>
      <c r="C179" s="2" t="s">
        <v>1</v>
      </c>
      <c r="D179" s="67" t="s">
        <v>167</v>
      </c>
      <c r="E179" s="67">
        <v>26</v>
      </c>
      <c r="F179" s="67">
        <v>7</v>
      </c>
      <c r="G179" s="67">
        <v>5</v>
      </c>
      <c r="H179" s="67">
        <v>0</v>
      </c>
      <c r="I179" s="67">
        <v>0</v>
      </c>
      <c r="J179" s="67">
        <v>0</v>
      </c>
      <c r="K179" s="67">
        <v>0</v>
      </c>
      <c r="L179" s="67">
        <v>0</v>
      </c>
      <c r="M179" s="67">
        <v>64</v>
      </c>
      <c r="N179" s="67">
        <v>283</v>
      </c>
      <c r="O179" s="67">
        <v>4.42</v>
      </c>
      <c r="P179" s="67">
        <v>0</v>
      </c>
      <c r="Q179" s="67">
        <v>24</v>
      </c>
      <c r="R179" s="67">
        <v>17</v>
      </c>
      <c r="S179" s="67">
        <v>94</v>
      </c>
      <c r="T179" s="67">
        <v>5.53</v>
      </c>
      <c r="U179" s="67">
        <v>0</v>
      </c>
      <c r="V179" s="67">
        <v>1</v>
      </c>
      <c r="W179" s="67">
        <v>0</v>
      </c>
      <c r="X179" s="67">
        <v>0</v>
      </c>
      <c r="Y179" s="67"/>
      <c r="Z179" s="67"/>
      <c r="AA179" s="67" t="str">
        <f>IF(F179&lt;Settings!$H$3,"",ROUND((J179*Settings!$C$3+K179*Settings!$C$4+N179*Settings!$C$5+P179*Settings!$C$6+R179*Settings!$C$7+S179*Settings!$C$8+U179*Settings!$C$9+L179*Settings!$C$10+V179*Settings!$C$11*0.5)/F179*16,0))</f>
        <v/>
      </c>
      <c r="AB179" s="70" t="str">
        <f>IF(F179&lt;Settings!$H$3,"",AA179*Settings!$F$6)</f>
        <v/>
      </c>
      <c r="AC179" s="67"/>
      <c r="AD179" s="67"/>
      <c r="AE179" s="67"/>
      <c r="AF179" s="67" t="str">
        <f>IF(F179&lt;Settings!$H$3,"",RANK(AA179,$AA$106:$AA$205,0)+COUNTIF($AA$106:AA179,AA179)-1)</f>
        <v/>
      </c>
      <c r="AG179" s="68"/>
    </row>
    <row r="180" spans="1:33" ht="15" thickBot="1" x14ac:dyDescent="0.4">
      <c r="A180" s="66"/>
      <c r="B180" s="2" t="s">
        <v>248</v>
      </c>
      <c r="C180" s="2" t="s">
        <v>45</v>
      </c>
      <c r="D180" s="67" t="s">
        <v>167</v>
      </c>
      <c r="E180" s="67">
        <v>25</v>
      </c>
      <c r="F180" s="67">
        <v>16</v>
      </c>
      <c r="G180" s="67">
        <v>7</v>
      </c>
      <c r="H180" s="67">
        <v>0</v>
      </c>
      <c r="I180" s="67">
        <v>0</v>
      </c>
      <c r="J180" s="67">
        <v>0</v>
      </c>
      <c r="K180" s="67">
        <v>0</v>
      </c>
      <c r="L180" s="67">
        <v>0</v>
      </c>
      <c r="M180" s="67">
        <v>5</v>
      </c>
      <c r="N180" s="67">
        <v>22</v>
      </c>
      <c r="O180" s="67">
        <v>4.4000000000000004</v>
      </c>
      <c r="P180" s="67">
        <v>1</v>
      </c>
      <c r="Q180" s="67">
        <v>49</v>
      </c>
      <c r="R180" s="67">
        <v>37</v>
      </c>
      <c r="S180" s="67">
        <v>266</v>
      </c>
      <c r="T180" s="67">
        <v>7.19</v>
      </c>
      <c r="U180" s="67">
        <v>0</v>
      </c>
      <c r="V180" s="67">
        <v>0</v>
      </c>
      <c r="W180" s="67">
        <v>0</v>
      </c>
      <c r="X180" s="67">
        <v>1</v>
      </c>
      <c r="Y180" s="67">
        <v>1</v>
      </c>
      <c r="Z180" s="67"/>
      <c r="AA180" s="67">
        <f>IF(F180&lt;Settings!$H$3,"",ROUND((J180*Settings!$C$3+K180*Settings!$C$4+N180*Settings!$C$5+P180*Settings!$C$6+R180*Settings!$C$7+S180*Settings!$C$8+U180*Settings!$C$9+L180*Settings!$C$10+V180*Settings!$C$11*0.5)/F180*16,0))</f>
        <v>72</v>
      </c>
      <c r="AB180" s="70">
        <f>IF(F180&lt;Settings!$H$3,"",AA180*Settings!$F$6)</f>
        <v>108</v>
      </c>
      <c r="AC180" s="67"/>
      <c r="AD180" s="67"/>
      <c r="AE180" s="67"/>
      <c r="AF180" s="67">
        <f>IF(F180&lt;Settings!$H$3,"",RANK(AA180,$AA$106:$AA$205,0)+COUNTIF($AA$106:AA180,AA180)-1)</f>
        <v>63</v>
      </c>
      <c r="AG180" s="68"/>
    </row>
    <row r="181" spans="1:33" ht="15" thickBot="1" x14ac:dyDescent="0.4">
      <c r="A181" s="66"/>
      <c r="B181" s="2" t="s">
        <v>244</v>
      </c>
      <c r="C181" s="2" t="s">
        <v>24</v>
      </c>
      <c r="D181" s="67" t="s">
        <v>167</v>
      </c>
      <c r="E181" s="67">
        <v>28</v>
      </c>
      <c r="F181" s="67">
        <v>14</v>
      </c>
      <c r="G181" s="67">
        <v>0</v>
      </c>
      <c r="H181" s="67">
        <v>0</v>
      </c>
      <c r="I181" s="67">
        <v>0</v>
      </c>
      <c r="J181" s="67">
        <v>0</v>
      </c>
      <c r="K181" s="67">
        <v>0</v>
      </c>
      <c r="L181" s="67">
        <v>0</v>
      </c>
      <c r="M181" s="67">
        <v>69</v>
      </c>
      <c r="N181" s="67">
        <v>243</v>
      </c>
      <c r="O181" s="67">
        <v>3.52</v>
      </c>
      <c r="P181" s="67">
        <v>2</v>
      </c>
      <c r="Q181" s="67">
        <v>6</v>
      </c>
      <c r="R181" s="67">
        <v>3</v>
      </c>
      <c r="S181" s="67">
        <v>11</v>
      </c>
      <c r="T181" s="67">
        <v>3.67</v>
      </c>
      <c r="U181" s="67">
        <v>0</v>
      </c>
      <c r="V181" s="67">
        <v>0</v>
      </c>
      <c r="W181" s="67">
        <v>0</v>
      </c>
      <c r="X181" s="67">
        <v>2</v>
      </c>
      <c r="Y181" s="67"/>
      <c r="Z181" s="67"/>
      <c r="AA181" s="67">
        <f>IF(F181&lt;Settings!$H$3,"",ROUND((J181*Settings!$C$3+K181*Settings!$C$4+N181*Settings!$C$5+P181*Settings!$C$6+R181*Settings!$C$7+S181*Settings!$C$8+U181*Settings!$C$9+L181*Settings!$C$10+V181*Settings!$C$11*0.5)/F181*16,0))</f>
        <v>46</v>
      </c>
      <c r="AB181" s="70">
        <f>IF(F181&lt;Settings!$H$3,"",AA181*Settings!$F$6)</f>
        <v>69</v>
      </c>
      <c r="AC181" s="67"/>
      <c r="AD181" s="67"/>
      <c r="AE181" s="67"/>
      <c r="AF181" s="67">
        <f>IF(F181&lt;Settings!$H$3,"",RANK(AA181,$AA$106:$AA$205,0)+COUNTIF($AA$106:AA181,AA181)-1)</f>
        <v>77</v>
      </c>
      <c r="AG181" s="68"/>
    </row>
    <row r="182" spans="1:33" ht="15" thickBot="1" x14ac:dyDescent="0.4">
      <c r="A182" s="66"/>
      <c r="B182" s="2" t="s">
        <v>238</v>
      </c>
      <c r="C182" s="2" t="s">
        <v>51</v>
      </c>
      <c r="D182" s="67" t="s">
        <v>167</v>
      </c>
      <c r="E182" s="67">
        <v>22</v>
      </c>
      <c r="F182" s="67">
        <v>16</v>
      </c>
      <c r="G182" s="67">
        <v>1</v>
      </c>
      <c r="H182" s="67">
        <v>0</v>
      </c>
      <c r="I182" s="67">
        <v>0</v>
      </c>
      <c r="J182" s="67">
        <v>0</v>
      </c>
      <c r="K182" s="67">
        <v>0</v>
      </c>
      <c r="L182" s="67">
        <v>0</v>
      </c>
      <c r="M182" s="67">
        <v>33</v>
      </c>
      <c r="N182" s="67">
        <v>179</v>
      </c>
      <c r="O182" s="67">
        <v>5.42</v>
      </c>
      <c r="P182" s="67">
        <v>2</v>
      </c>
      <c r="Q182" s="67">
        <v>10</v>
      </c>
      <c r="R182" s="67">
        <v>9</v>
      </c>
      <c r="S182" s="67">
        <v>46</v>
      </c>
      <c r="T182" s="67">
        <v>5.1100000000000003</v>
      </c>
      <c r="U182" s="67">
        <v>0</v>
      </c>
      <c r="V182" s="67">
        <v>1</v>
      </c>
      <c r="W182" s="67">
        <v>0</v>
      </c>
      <c r="X182" s="67">
        <v>3</v>
      </c>
      <c r="Y182" s="67"/>
      <c r="Z182" s="67"/>
      <c r="AA182" s="67">
        <f>IF(F182&lt;Settings!$H$3,"",ROUND((J182*Settings!$C$3+K182*Settings!$C$4+N182*Settings!$C$5+P182*Settings!$C$6+R182*Settings!$C$7+S182*Settings!$C$8+U182*Settings!$C$9+L182*Settings!$C$10+V182*Settings!$C$11*0.5)/F182*16,0))</f>
        <v>43</v>
      </c>
      <c r="AB182" s="70">
        <f>IF(F182&lt;Settings!$H$3,"",AA182*Settings!$F$6)</f>
        <v>64.5</v>
      </c>
      <c r="AC182" s="67"/>
      <c r="AD182" s="67"/>
      <c r="AE182" s="67"/>
      <c r="AF182" s="67">
        <f>IF(F182&lt;Settings!$H$3,"",RANK(AA182,$AA$106:$AA$205,0)+COUNTIF($AA$106:AA182,AA182)-1)</f>
        <v>80</v>
      </c>
      <c r="AG182" s="68"/>
    </row>
    <row r="183" spans="1:33" ht="15" thickBot="1" x14ac:dyDescent="0.4">
      <c r="A183" s="66"/>
      <c r="B183" s="2" t="s">
        <v>586</v>
      </c>
      <c r="C183" s="2" t="s">
        <v>30</v>
      </c>
      <c r="D183" s="67" t="s">
        <v>167</v>
      </c>
      <c r="E183" s="67">
        <v>25</v>
      </c>
      <c r="F183" s="67">
        <v>11</v>
      </c>
      <c r="G183" s="67">
        <v>1</v>
      </c>
      <c r="H183" s="67">
        <v>0</v>
      </c>
      <c r="I183" s="67">
        <v>0</v>
      </c>
      <c r="J183" s="67">
        <v>0</v>
      </c>
      <c r="K183" s="67">
        <v>0</v>
      </c>
      <c r="L183" s="67">
        <v>0</v>
      </c>
      <c r="M183" s="67">
        <v>32</v>
      </c>
      <c r="N183" s="67">
        <v>164</v>
      </c>
      <c r="O183" s="67">
        <v>5.13</v>
      </c>
      <c r="P183" s="67">
        <v>1</v>
      </c>
      <c r="Q183" s="67">
        <v>7</v>
      </c>
      <c r="R183" s="67">
        <v>4</v>
      </c>
      <c r="S183" s="67">
        <v>35</v>
      </c>
      <c r="T183" s="67">
        <v>8.75</v>
      </c>
      <c r="U183" s="67">
        <v>1</v>
      </c>
      <c r="V183" s="67">
        <v>0</v>
      </c>
      <c r="W183" s="67">
        <v>0</v>
      </c>
      <c r="X183" s="67">
        <v>2</v>
      </c>
      <c r="Y183" s="67"/>
      <c r="Z183" s="67"/>
      <c r="AA183" s="67">
        <f>IF(F183&lt;Settings!$H$3,"",ROUND((J183*Settings!$C$3+K183*Settings!$C$4+N183*Settings!$C$5+P183*Settings!$C$6+R183*Settings!$C$7+S183*Settings!$C$8+U183*Settings!$C$9+L183*Settings!$C$10+V183*Settings!$C$11*0.5)/F183*16,0))</f>
        <v>52</v>
      </c>
      <c r="AB183" s="70">
        <f>IF(F183&lt;Settings!$H$3,"",AA183*Settings!$F$6)</f>
        <v>78</v>
      </c>
      <c r="AC183" s="67"/>
      <c r="AD183" s="67"/>
      <c r="AE183" s="67"/>
      <c r="AF183" s="67">
        <f>IF(F183&lt;Settings!$H$3,"",RANK(AA183,$AA$106:$AA$205,0)+COUNTIF($AA$106:AA183,AA183)-1)</f>
        <v>72</v>
      </c>
      <c r="AG183" s="68"/>
    </row>
    <row r="184" spans="1:33" ht="15" thickBot="1" x14ac:dyDescent="0.4">
      <c r="A184" s="66"/>
      <c r="B184" s="2" t="s">
        <v>299</v>
      </c>
      <c r="C184" s="2" t="s">
        <v>49</v>
      </c>
      <c r="D184" s="67" t="s">
        <v>167</v>
      </c>
      <c r="E184" s="67">
        <v>22</v>
      </c>
      <c r="F184" s="67">
        <v>15</v>
      </c>
      <c r="G184" s="67">
        <v>1</v>
      </c>
      <c r="H184" s="67">
        <v>0</v>
      </c>
      <c r="I184" s="67">
        <v>0</v>
      </c>
      <c r="J184" s="67">
        <v>0</v>
      </c>
      <c r="K184" s="67">
        <v>0</v>
      </c>
      <c r="L184" s="67">
        <v>0</v>
      </c>
      <c r="M184" s="67">
        <v>55</v>
      </c>
      <c r="N184" s="67">
        <v>223</v>
      </c>
      <c r="O184" s="67">
        <v>4.05</v>
      </c>
      <c r="P184" s="67">
        <v>1</v>
      </c>
      <c r="Q184" s="67">
        <v>6</v>
      </c>
      <c r="R184" s="67">
        <v>5</v>
      </c>
      <c r="S184" s="67">
        <v>28</v>
      </c>
      <c r="T184" s="67">
        <v>5.6</v>
      </c>
      <c r="U184" s="67">
        <v>0</v>
      </c>
      <c r="V184" s="67">
        <v>0</v>
      </c>
      <c r="W184" s="67">
        <v>0</v>
      </c>
      <c r="X184" s="67">
        <v>1</v>
      </c>
      <c r="Y184" s="67"/>
      <c r="Z184" s="67"/>
      <c r="AA184" s="67">
        <f>IF(F184&lt;Settings!$H$3,"",ROUND((J184*Settings!$C$3+K184*Settings!$C$4+N184*Settings!$C$5+P184*Settings!$C$6+R184*Settings!$C$7+S184*Settings!$C$8+U184*Settings!$C$9+L184*Settings!$C$10+V184*Settings!$C$11*0.5)/F184*16,0))</f>
        <v>39</v>
      </c>
      <c r="AB184" s="70">
        <f>IF(F184&lt;Settings!$H$3,"",AA184*Settings!$F$6)</f>
        <v>58.5</v>
      </c>
      <c r="AC184" s="67"/>
      <c r="AD184" s="67"/>
      <c r="AE184" s="67"/>
      <c r="AF184" s="67">
        <f>IF(F184&lt;Settings!$H$3,"",RANK(AA184,$AA$106:$AA$205,0)+COUNTIF($AA$106:AA184,AA184)-1)</f>
        <v>84</v>
      </c>
      <c r="AG184" s="68"/>
    </row>
    <row r="185" spans="1:33" ht="15" thickBot="1" x14ac:dyDescent="0.4">
      <c r="A185" s="66"/>
      <c r="B185" s="2" t="s">
        <v>327</v>
      </c>
      <c r="C185" s="2" t="s">
        <v>20</v>
      </c>
      <c r="D185" s="67" t="s">
        <v>167</v>
      </c>
      <c r="E185" s="67">
        <v>26</v>
      </c>
      <c r="F185" s="67">
        <v>13</v>
      </c>
      <c r="G185" s="67">
        <v>0</v>
      </c>
      <c r="H185" s="67">
        <v>0</v>
      </c>
      <c r="I185" s="67">
        <v>0</v>
      </c>
      <c r="J185" s="67">
        <v>0</v>
      </c>
      <c r="K185" s="67">
        <v>0</v>
      </c>
      <c r="L185" s="67">
        <v>0</v>
      </c>
      <c r="M185" s="67">
        <v>27</v>
      </c>
      <c r="N185" s="67">
        <v>129</v>
      </c>
      <c r="O185" s="67">
        <v>4.78</v>
      </c>
      <c r="P185" s="67">
        <v>2</v>
      </c>
      <c r="Q185" s="67">
        <v>11</v>
      </c>
      <c r="R185" s="67">
        <v>5</v>
      </c>
      <c r="S185" s="67">
        <v>42</v>
      </c>
      <c r="T185" s="67">
        <v>8.4</v>
      </c>
      <c r="U185" s="67">
        <v>0</v>
      </c>
      <c r="V185" s="67">
        <v>0</v>
      </c>
      <c r="W185" s="67">
        <v>0</v>
      </c>
      <c r="X185" s="67">
        <v>2</v>
      </c>
      <c r="Y185" s="67"/>
      <c r="Z185" s="67"/>
      <c r="AA185" s="67">
        <f>IF(F185&lt;Settings!$H$3,"",ROUND((J185*Settings!$C$3+K185*Settings!$C$4+N185*Settings!$C$5+P185*Settings!$C$6+R185*Settings!$C$7+S185*Settings!$C$8+U185*Settings!$C$9+L185*Settings!$C$10+V185*Settings!$C$11*0.5)/F185*16,0))</f>
        <v>42</v>
      </c>
      <c r="AB185" s="70">
        <f>IF(F185&lt;Settings!$H$3,"",AA185*Settings!$F$6)</f>
        <v>63</v>
      </c>
      <c r="AC185" s="67"/>
      <c r="AD185" s="67"/>
      <c r="AE185" s="67"/>
      <c r="AF185" s="67">
        <f>IF(F185&lt;Settings!$H$3,"",RANK(AA185,$AA$106:$AA$205,0)+COUNTIF($AA$106:AA185,AA185)-1)</f>
        <v>82</v>
      </c>
      <c r="AG185" s="68"/>
    </row>
    <row r="186" spans="1:33" ht="15" thickBot="1" x14ac:dyDescent="0.4">
      <c r="A186" s="66"/>
      <c r="B186" s="2" t="s">
        <v>551</v>
      </c>
      <c r="C186" s="2" t="s">
        <v>8</v>
      </c>
      <c r="D186" s="67" t="s">
        <v>167</v>
      </c>
      <c r="E186" s="67">
        <v>26</v>
      </c>
      <c r="F186" s="67">
        <v>3</v>
      </c>
      <c r="G186" s="67">
        <v>3</v>
      </c>
      <c r="H186" s="67">
        <v>0</v>
      </c>
      <c r="I186" s="67">
        <v>0</v>
      </c>
      <c r="J186" s="67">
        <v>0</v>
      </c>
      <c r="K186" s="67">
        <v>0</v>
      </c>
      <c r="L186" s="67">
        <v>0</v>
      </c>
      <c r="M186" s="67">
        <v>36</v>
      </c>
      <c r="N186" s="67">
        <v>144</v>
      </c>
      <c r="O186" s="67">
        <v>4</v>
      </c>
      <c r="P186" s="67">
        <v>2</v>
      </c>
      <c r="Q186" s="67">
        <v>1</v>
      </c>
      <c r="R186" s="67">
        <v>1</v>
      </c>
      <c r="S186" s="67">
        <v>11</v>
      </c>
      <c r="T186" s="67">
        <v>11</v>
      </c>
      <c r="U186" s="67">
        <v>0</v>
      </c>
      <c r="V186" s="67">
        <v>0</v>
      </c>
      <c r="W186" s="67">
        <v>0</v>
      </c>
      <c r="X186" s="67">
        <v>2</v>
      </c>
      <c r="Y186" s="67"/>
      <c r="Z186" s="67"/>
      <c r="AA186" s="67" t="str">
        <f>IF(F186&lt;Settings!$H$3,"",ROUND((J186*Settings!$C$3+K186*Settings!$C$4+N186*Settings!$C$5+P186*Settings!$C$6+R186*Settings!$C$7+S186*Settings!$C$8+U186*Settings!$C$9+L186*Settings!$C$10+V186*Settings!$C$11*0.5)/F186*16,0))</f>
        <v/>
      </c>
      <c r="AB186" s="70" t="str">
        <f>IF(F186&lt;Settings!$H$3,"",AA186*Settings!$F$6)</f>
        <v/>
      </c>
      <c r="AC186" s="67"/>
      <c r="AD186" s="67"/>
      <c r="AE186" s="67"/>
      <c r="AF186" s="67" t="str">
        <f>IF(F186&lt;Settings!$H$3,"",RANK(AA186,$AA$106:$AA$205,0)+COUNTIF($AA$106:AA186,AA186)-1)</f>
        <v/>
      </c>
      <c r="AG186" s="68"/>
    </row>
    <row r="187" spans="1:33" ht="15" thickBot="1" x14ac:dyDescent="0.4">
      <c r="A187" s="66"/>
      <c r="B187" s="2" t="s">
        <v>587</v>
      </c>
      <c r="C187" s="2" t="s">
        <v>56</v>
      </c>
      <c r="D187" s="67" t="s">
        <v>167</v>
      </c>
      <c r="E187" s="67">
        <v>25</v>
      </c>
      <c r="F187" s="67">
        <v>10</v>
      </c>
      <c r="G187" s="67">
        <v>0</v>
      </c>
      <c r="H187" s="67">
        <v>0</v>
      </c>
      <c r="I187" s="67">
        <v>0</v>
      </c>
      <c r="J187" s="67">
        <v>0</v>
      </c>
      <c r="K187" s="67">
        <v>0</v>
      </c>
      <c r="L187" s="67">
        <v>0</v>
      </c>
      <c r="M187" s="67">
        <v>18</v>
      </c>
      <c r="N187" s="67">
        <v>157</v>
      </c>
      <c r="O187" s="67">
        <v>8.7200000000000006</v>
      </c>
      <c r="P187" s="67">
        <v>2</v>
      </c>
      <c r="Q187" s="67">
        <v>2</v>
      </c>
      <c r="R187" s="67">
        <v>1</v>
      </c>
      <c r="S187" s="67">
        <v>6</v>
      </c>
      <c r="T187" s="67">
        <v>6</v>
      </c>
      <c r="U187" s="67">
        <v>0</v>
      </c>
      <c r="V187" s="67">
        <v>0</v>
      </c>
      <c r="W187" s="67">
        <v>0</v>
      </c>
      <c r="X187" s="67">
        <v>2</v>
      </c>
      <c r="Y187" s="67"/>
      <c r="Z187" s="67"/>
      <c r="AA187" s="67">
        <f>IF(F187&lt;Settings!$H$3,"",ROUND((J187*Settings!$C$3+K187*Settings!$C$4+N187*Settings!$C$5+P187*Settings!$C$6+R187*Settings!$C$7+S187*Settings!$C$8+U187*Settings!$C$9+L187*Settings!$C$10+V187*Settings!$C$11*0.5)/F187*16,0))</f>
        <v>47</v>
      </c>
      <c r="AB187" s="70">
        <f>IF(F187&lt;Settings!$H$3,"",AA187*Settings!$F$6)</f>
        <v>70.5</v>
      </c>
      <c r="AC187" s="67"/>
      <c r="AD187" s="67"/>
      <c r="AE187" s="67"/>
      <c r="AF187" s="67">
        <f>IF(F187&lt;Settings!$H$3,"",RANK(AA187,$AA$106:$AA$205,0)+COUNTIF($AA$106:AA187,AA187)-1)</f>
        <v>76</v>
      </c>
      <c r="AG187" s="68"/>
    </row>
    <row r="188" spans="1:33" ht="15" thickBot="1" x14ac:dyDescent="0.4">
      <c r="A188" s="66"/>
      <c r="B188" s="2" t="s">
        <v>555</v>
      </c>
      <c r="C188" s="2" t="s">
        <v>103</v>
      </c>
      <c r="D188" s="67" t="s">
        <v>167</v>
      </c>
      <c r="E188" s="67">
        <v>28</v>
      </c>
      <c r="F188" s="67">
        <v>10</v>
      </c>
      <c r="G188" s="67">
        <v>1</v>
      </c>
      <c r="H188" s="67">
        <v>0</v>
      </c>
      <c r="I188" s="67">
        <v>0</v>
      </c>
      <c r="J188" s="67">
        <v>0</v>
      </c>
      <c r="K188" s="67">
        <v>0</v>
      </c>
      <c r="L188" s="67">
        <v>0</v>
      </c>
      <c r="M188" s="67">
        <v>38</v>
      </c>
      <c r="N188" s="67">
        <v>138</v>
      </c>
      <c r="O188" s="67">
        <v>3.63</v>
      </c>
      <c r="P188" s="67">
        <v>0</v>
      </c>
      <c r="Q188" s="67">
        <v>9</v>
      </c>
      <c r="R188" s="67">
        <v>8</v>
      </c>
      <c r="S188" s="67">
        <v>115</v>
      </c>
      <c r="T188" s="67">
        <v>14.38</v>
      </c>
      <c r="U188" s="67">
        <v>1</v>
      </c>
      <c r="V188" s="67">
        <v>2</v>
      </c>
      <c r="W188" s="67">
        <v>2</v>
      </c>
      <c r="X188" s="67">
        <v>1</v>
      </c>
      <c r="Y188" s="67"/>
      <c r="Z188" s="67"/>
      <c r="AA188" s="67">
        <f>IF(F188&lt;Settings!$H$3,"",ROUND((J188*Settings!$C$3+K188*Settings!$C$4+N188*Settings!$C$5+P188*Settings!$C$6+R188*Settings!$C$7+S188*Settings!$C$8+U188*Settings!$C$9+L188*Settings!$C$10+V188*Settings!$C$11*0.5)/F188*16,0))</f>
        <v>60</v>
      </c>
      <c r="AB188" s="70">
        <f>IF(F188&lt;Settings!$H$3,"",AA188*Settings!$F$6)</f>
        <v>90</v>
      </c>
      <c r="AC188" s="67"/>
      <c r="AD188" s="67"/>
      <c r="AE188" s="67"/>
      <c r="AF188" s="67">
        <f>IF(F188&lt;Settings!$H$3,"",RANK(AA188,$AA$106:$AA$205,0)+COUNTIF($AA$106:AA188,AA188)-1)</f>
        <v>66</v>
      </c>
      <c r="AG188" s="68"/>
    </row>
    <row r="189" spans="1:33" ht="15" thickBot="1" x14ac:dyDescent="0.4">
      <c r="A189" s="66"/>
      <c r="B189" s="2" t="s">
        <v>517</v>
      </c>
      <c r="C189" s="2" t="s">
        <v>111</v>
      </c>
      <c r="D189" s="67" t="s">
        <v>167</v>
      </c>
      <c r="E189" s="67">
        <v>27</v>
      </c>
      <c r="F189" s="67">
        <v>5</v>
      </c>
      <c r="G189" s="67">
        <v>1</v>
      </c>
      <c r="H189" s="67">
        <v>0</v>
      </c>
      <c r="I189" s="67">
        <v>0</v>
      </c>
      <c r="J189" s="67">
        <v>0</v>
      </c>
      <c r="K189" s="67">
        <v>0</v>
      </c>
      <c r="L189" s="67">
        <v>0</v>
      </c>
      <c r="M189" s="67">
        <v>33</v>
      </c>
      <c r="N189" s="67">
        <v>158</v>
      </c>
      <c r="O189" s="67">
        <v>4.79</v>
      </c>
      <c r="P189" s="67">
        <v>1</v>
      </c>
      <c r="Q189" s="67">
        <v>19</v>
      </c>
      <c r="R189" s="67">
        <v>11</v>
      </c>
      <c r="S189" s="67">
        <v>94</v>
      </c>
      <c r="T189" s="67">
        <v>8.5500000000000007</v>
      </c>
      <c r="U189" s="67">
        <v>0</v>
      </c>
      <c r="V189" s="67">
        <v>2</v>
      </c>
      <c r="W189" s="67">
        <v>2</v>
      </c>
      <c r="X189" s="67">
        <v>1</v>
      </c>
      <c r="Y189" s="67"/>
      <c r="Z189" s="67"/>
      <c r="AA189" s="67" t="str">
        <f>IF(F189&lt;Settings!$H$3,"",ROUND((J189*Settings!$C$3+K189*Settings!$C$4+N189*Settings!$C$5+P189*Settings!$C$6+R189*Settings!$C$7+S189*Settings!$C$8+U189*Settings!$C$9+L189*Settings!$C$10+V189*Settings!$C$11*0.5)/F189*16,0))</f>
        <v/>
      </c>
      <c r="AB189" s="70" t="str">
        <f>IF(F189&lt;Settings!$H$3,"",AA189*Settings!$F$6)</f>
        <v/>
      </c>
      <c r="AC189" s="67"/>
      <c r="AD189" s="67"/>
      <c r="AE189" s="67"/>
      <c r="AF189" s="67" t="str">
        <f>IF(F189&lt;Settings!$H$3,"",RANK(AA189,$AA$106:$AA$205,0)+COUNTIF($AA$106:AA189,AA189)-1)</f>
        <v/>
      </c>
      <c r="AG189" s="68"/>
    </row>
    <row r="190" spans="1:33" ht="15" thickBot="1" x14ac:dyDescent="0.4">
      <c r="A190" s="66"/>
      <c r="B190" s="2" t="s">
        <v>316</v>
      </c>
      <c r="C190" s="2" t="s">
        <v>41</v>
      </c>
      <c r="D190" s="67" t="s">
        <v>167</v>
      </c>
      <c r="E190" s="67">
        <v>23</v>
      </c>
      <c r="F190" s="67">
        <v>12</v>
      </c>
      <c r="G190" s="67">
        <v>0</v>
      </c>
      <c r="H190" s="67">
        <v>0</v>
      </c>
      <c r="I190" s="67">
        <v>0</v>
      </c>
      <c r="J190" s="67">
        <v>0</v>
      </c>
      <c r="K190" s="67">
        <v>0</v>
      </c>
      <c r="L190" s="67">
        <v>0</v>
      </c>
      <c r="M190" s="67">
        <v>29</v>
      </c>
      <c r="N190" s="67">
        <v>129</v>
      </c>
      <c r="O190" s="67">
        <v>4.45</v>
      </c>
      <c r="P190" s="67">
        <v>0</v>
      </c>
      <c r="Q190" s="67">
        <v>4</v>
      </c>
      <c r="R190" s="67">
        <v>2</v>
      </c>
      <c r="S190" s="67">
        <v>75</v>
      </c>
      <c r="T190" s="67">
        <v>37.5</v>
      </c>
      <c r="U190" s="67">
        <v>1</v>
      </c>
      <c r="V190" s="67">
        <v>0</v>
      </c>
      <c r="W190" s="67">
        <v>0</v>
      </c>
      <c r="X190" s="67">
        <v>1</v>
      </c>
      <c r="Y190" s="67"/>
      <c r="Z190" s="67"/>
      <c r="AA190" s="67">
        <f>IF(F190&lt;Settings!$H$3,"",ROUND((J190*Settings!$C$3+K190*Settings!$C$4+N190*Settings!$C$5+P190*Settings!$C$6+R190*Settings!$C$7+S190*Settings!$C$8+U190*Settings!$C$9+L190*Settings!$C$10+V190*Settings!$C$11*0.5)/F190*16,0))</f>
        <v>38</v>
      </c>
      <c r="AB190" s="70">
        <f>IF(F190&lt;Settings!$H$3,"",AA190*Settings!$F$6)</f>
        <v>57</v>
      </c>
      <c r="AC190" s="67"/>
      <c r="AD190" s="67"/>
      <c r="AE190" s="67"/>
      <c r="AF190" s="67">
        <f>IF(F190&lt;Settings!$H$3,"",RANK(AA190,$AA$106:$AA$205,0)+COUNTIF($AA$106:AA190,AA190)-1)</f>
        <v>85</v>
      </c>
      <c r="AG190" s="68"/>
    </row>
    <row r="191" spans="1:33" ht="15" thickBot="1" x14ac:dyDescent="0.4">
      <c r="A191" s="66"/>
      <c r="B191" s="2" t="s">
        <v>206</v>
      </c>
      <c r="C191" s="2" t="s">
        <v>32</v>
      </c>
      <c r="D191" s="67" t="s">
        <v>167</v>
      </c>
      <c r="E191" s="67">
        <v>22</v>
      </c>
      <c r="F191" s="67">
        <v>11</v>
      </c>
      <c r="G191" s="67">
        <v>0</v>
      </c>
      <c r="H191" s="67">
        <v>0</v>
      </c>
      <c r="I191" s="67">
        <v>0</v>
      </c>
      <c r="J191" s="67">
        <v>0</v>
      </c>
      <c r="K191" s="67">
        <v>0</v>
      </c>
      <c r="L191" s="67">
        <v>0</v>
      </c>
      <c r="M191" s="67">
        <v>31</v>
      </c>
      <c r="N191" s="67">
        <v>125</v>
      </c>
      <c r="O191" s="67">
        <v>4.03</v>
      </c>
      <c r="P191" s="67">
        <v>1</v>
      </c>
      <c r="Q191" s="67">
        <v>11</v>
      </c>
      <c r="R191" s="67">
        <v>11</v>
      </c>
      <c r="S191" s="67">
        <v>84</v>
      </c>
      <c r="T191" s="67">
        <v>7.64</v>
      </c>
      <c r="U191" s="67">
        <v>0</v>
      </c>
      <c r="V191" s="67">
        <v>2</v>
      </c>
      <c r="W191" s="67">
        <v>1</v>
      </c>
      <c r="X191" s="67">
        <v>1</v>
      </c>
      <c r="Y191" s="67"/>
      <c r="Z191" s="67"/>
      <c r="AA191" s="67">
        <f>IF(F191&lt;Settings!$H$3,"",ROUND((J191*Settings!$C$3+K191*Settings!$C$4+N191*Settings!$C$5+P191*Settings!$C$6+R191*Settings!$C$7+S191*Settings!$C$8+U191*Settings!$C$9+L191*Settings!$C$10+V191*Settings!$C$11*0.5)/F191*16,0))</f>
        <v>52</v>
      </c>
      <c r="AB191" s="70">
        <f>IF(F191&lt;Settings!$H$3,"",AA191*Settings!$F$6)</f>
        <v>78</v>
      </c>
      <c r="AC191" s="67"/>
      <c r="AD191" s="67"/>
      <c r="AE191" s="67"/>
      <c r="AF191" s="67">
        <f>IF(F191&lt;Settings!$H$3,"",RANK(AA191,$AA$106:$AA$205,0)+COUNTIF($AA$106:AA191,AA191)-1)</f>
        <v>73</v>
      </c>
      <c r="AG191" s="68"/>
    </row>
    <row r="192" spans="1:33" ht="15" thickBot="1" x14ac:dyDescent="0.4">
      <c r="A192" s="66"/>
      <c r="B192" s="2" t="s">
        <v>588</v>
      </c>
      <c r="C192" s="2" t="s">
        <v>8</v>
      </c>
      <c r="D192" s="67" t="s">
        <v>167</v>
      </c>
      <c r="E192" s="67">
        <v>31</v>
      </c>
      <c r="F192" s="67">
        <v>16</v>
      </c>
      <c r="G192" s="67">
        <v>2</v>
      </c>
      <c r="H192" s="67">
        <v>0</v>
      </c>
      <c r="I192" s="67">
        <v>0</v>
      </c>
      <c r="J192" s="67">
        <v>0</v>
      </c>
      <c r="K192" s="67">
        <v>0</v>
      </c>
      <c r="L192" s="67">
        <v>0</v>
      </c>
      <c r="M192" s="67">
        <v>35</v>
      </c>
      <c r="N192" s="67">
        <v>114</v>
      </c>
      <c r="O192" s="67">
        <v>3.26</v>
      </c>
      <c r="P192" s="67">
        <v>0</v>
      </c>
      <c r="Q192" s="67">
        <v>15</v>
      </c>
      <c r="R192" s="67">
        <v>10</v>
      </c>
      <c r="S192" s="67">
        <v>72</v>
      </c>
      <c r="T192" s="67">
        <v>7.2</v>
      </c>
      <c r="U192" s="67">
        <v>1</v>
      </c>
      <c r="V192" s="67">
        <v>0</v>
      </c>
      <c r="W192" s="67">
        <v>0</v>
      </c>
      <c r="X192" s="67">
        <v>1</v>
      </c>
      <c r="Y192" s="67"/>
      <c r="Z192" s="67"/>
      <c r="AA192" s="67">
        <f>IF(F192&lt;Settings!$H$3,"",ROUND((J192*Settings!$C$3+K192*Settings!$C$4+N192*Settings!$C$5+P192*Settings!$C$6+R192*Settings!$C$7+S192*Settings!$C$8+U192*Settings!$C$9+L192*Settings!$C$10+V192*Settings!$C$11*0.5)/F192*16,0))</f>
        <v>35</v>
      </c>
      <c r="AB192" s="70">
        <f>IF(F192&lt;Settings!$H$3,"",AA192*Settings!$F$6)</f>
        <v>52.5</v>
      </c>
      <c r="AC192" s="67"/>
      <c r="AD192" s="67"/>
      <c r="AE192" s="67"/>
      <c r="AF192" s="67">
        <f>IF(F192&lt;Settings!$H$3,"",RANK(AA192,$AA$106:$AA$205,0)+COUNTIF($AA$106:AA192,AA192)-1)</f>
        <v>86</v>
      </c>
      <c r="AG192" s="68"/>
    </row>
    <row r="193" spans="1:33" ht="15" thickBot="1" x14ac:dyDescent="0.4">
      <c r="A193" s="66"/>
      <c r="B193" s="2" t="s">
        <v>560</v>
      </c>
      <c r="C193" s="2" t="s">
        <v>111</v>
      </c>
      <c r="D193" s="67" t="s">
        <v>167</v>
      </c>
      <c r="E193" s="67">
        <v>24</v>
      </c>
      <c r="F193" s="67">
        <v>10</v>
      </c>
      <c r="G193" s="67">
        <v>2</v>
      </c>
      <c r="H193" s="67">
        <v>0</v>
      </c>
      <c r="I193" s="67">
        <v>0</v>
      </c>
      <c r="J193" s="67">
        <v>0</v>
      </c>
      <c r="K193" s="67">
        <v>0</v>
      </c>
      <c r="L193" s="67">
        <v>0</v>
      </c>
      <c r="M193" s="67">
        <v>30</v>
      </c>
      <c r="N193" s="67">
        <v>111</v>
      </c>
      <c r="O193" s="67">
        <v>3.7</v>
      </c>
      <c r="P193" s="67">
        <v>2</v>
      </c>
      <c r="Q193" s="67">
        <v>4</v>
      </c>
      <c r="R193" s="67">
        <v>2</v>
      </c>
      <c r="S193" s="67">
        <v>12</v>
      </c>
      <c r="T193" s="67">
        <v>6</v>
      </c>
      <c r="U193" s="67">
        <v>0</v>
      </c>
      <c r="V193" s="67">
        <v>0</v>
      </c>
      <c r="W193" s="67">
        <v>0</v>
      </c>
      <c r="X193" s="67">
        <v>2</v>
      </c>
      <c r="Y193" s="67"/>
      <c r="Z193" s="67"/>
      <c r="AA193" s="67">
        <f>IF(F193&lt;Settings!$H$3,"",ROUND((J193*Settings!$C$3+K193*Settings!$C$4+N193*Settings!$C$5+P193*Settings!$C$6+R193*Settings!$C$7+S193*Settings!$C$8+U193*Settings!$C$9+L193*Settings!$C$10+V193*Settings!$C$11*0.5)/F193*16,0))</f>
        <v>42</v>
      </c>
      <c r="AB193" s="70">
        <f>IF(F193&lt;Settings!$H$3,"",AA193*Settings!$F$6)</f>
        <v>63</v>
      </c>
      <c r="AC193" s="67"/>
      <c r="AD193" s="67"/>
      <c r="AE193" s="67"/>
      <c r="AF193" s="67">
        <f>IF(F193&lt;Settings!$H$3,"",RANK(AA193,$AA$106:$AA$205,0)+COUNTIF($AA$106:AA193,AA193)-1)</f>
        <v>83</v>
      </c>
      <c r="AG193" s="68"/>
    </row>
    <row r="194" spans="1:33" ht="15" thickBot="1" x14ac:dyDescent="0.4">
      <c r="A194" s="66"/>
      <c r="B194" s="2" t="s">
        <v>589</v>
      </c>
      <c r="C194" s="2" t="s">
        <v>22</v>
      </c>
      <c r="D194" s="67" t="s">
        <v>167</v>
      </c>
      <c r="E194" s="67">
        <v>23</v>
      </c>
      <c r="F194" s="67">
        <v>13</v>
      </c>
      <c r="G194" s="67">
        <v>2</v>
      </c>
      <c r="H194" s="67">
        <v>0</v>
      </c>
      <c r="I194" s="67">
        <v>0</v>
      </c>
      <c r="J194" s="67">
        <v>0</v>
      </c>
      <c r="K194" s="67">
        <v>0</v>
      </c>
      <c r="L194" s="67">
        <v>0</v>
      </c>
      <c r="M194" s="67">
        <v>60</v>
      </c>
      <c r="N194" s="67">
        <v>192</v>
      </c>
      <c r="O194" s="67">
        <v>3.2</v>
      </c>
      <c r="P194" s="67">
        <v>0</v>
      </c>
      <c r="Q194" s="67">
        <v>16</v>
      </c>
      <c r="R194" s="67">
        <v>13</v>
      </c>
      <c r="S194" s="67">
        <v>70</v>
      </c>
      <c r="T194" s="67">
        <v>5.38</v>
      </c>
      <c r="U194" s="67">
        <v>0</v>
      </c>
      <c r="V194" s="67">
        <v>2</v>
      </c>
      <c r="W194" s="67">
        <v>1</v>
      </c>
      <c r="X194" s="67">
        <v>0</v>
      </c>
      <c r="Y194" s="67"/>
      <c r="Z194" s="67"/>
      <c r="AA194" s="67">
        <f>IF(F194&lt;Settings!$H$3,"",ROUND((J194*Settings!$C$3+K194*Settings!$C$4+N194*Settings!$C$5+P194*Settings!$C$6+R194*Settings!$C$7+S194*Settings!$C$8+U194*Settings!$C$9+L194*Settings!$C$10+V194*Settings!$C$11*0.5)/F194*16,0))</f>
        <v>46</v>
      </c>
      <c r="AB194" s="70">
        <f>IF(F194&lt;Settings!$H$3,"",AA194*Settings!$F$6)</f>
        <v>69</v>
      </c>
      <c r="AC194" s="67"/>
      <c r="AD194" s="67"/>
      <c r="AE194" s="67"/>
      <c r="AF194" s="67">
        <f>IF(F194&lt;Settings!$H$3,"",RANK(AA194,$AA$106:$AA$205,0)+COUNTIF($AA$106:AA194,AA194)-1)</f>
        <v>78</v>
      </c>
      <c r="AG194" s="68"/>
    </row>
    <row r="195" spans="1:33" ht="15" thickBot="1" x14ac:dyDescent="0.4">
      <c r="A195" s="66"/>
      <c r="B195" s="2" t="s">
        <v>329</v>
      </c>
      <c r="C195" s="2" t="s">
        <v>26</v>
      </c>
      <c r="D195" s="67" t="s">
        <v>167</v>
      </c>
      <c r="E195" s="67">
        <v>23</v>
      </c>
      <c r="F195" s="67">
        <v>2</v>
      </c>
      <c r="G195" s="67">
        <v>2</v>
      </c>
      <c r="H195" s="67">
        <v>0</v>
      </c>
      <c r="I195" s="67">
        <v>0</v>
      </c>
      <c r="J195" s="67">
        <v>0</v>
      </c>
      <c r="K195" s="67">
        <v>0</v>
      </c>
      <c r="L195" s="67">
        <v>0</v>
      </c>
      <c r="M195" s="67">
        <v>18</v>
      </c>
      <c r="N195" s="67">
        <v>101</v>
      </c>
      <c r="O195" s="67">
        <v>5.61</v>
      </c>
      <c r="P195" s="67">
        <v>0</v>
      </c>
      <c r="Q195" s="67">
        <v>5</v>
      </c>
      <c r="R195" s="67">
        <v>5</v>
      </c>
      <c r="S195" s="67">
        <v>57</v>
      </c>
      <c r="T195" s="67">
        <v>11.4</v>
      </c>
      <c r="U195" s="67">
        <v>1</v>
      </c>
      <c r="V195" s="67">
        <v>0</v>
      </c>
      <c r="W195" s="67">
        <v>0</v>
      </c>
      <c r="X195" s="67">
        <v>1</v>
      </c>
      <c r="Y195" s="67"/>
      <c r="Z195" s="67"/>
      <c r="AA195" s="67" t="str">
        <f>IF(F195&lt;Settings!$H$3,"",ROUND((J195*Settings!$C$3+K195*Settings!$C$4+N195*Settings!$C$5+P195*Settings!$C$6+R195*Settings!$C$7+S195*Settings!$C$8+U195*Settings!$C$9+L195*Settings!$C$10+V195*Settings!$C$11*0.5)/F195*16,0))</f>
        <v/>
      </c>
      <c r="AB195" s="70" t="str">
        <f>IF(F195&lt;Settings!$H$3,"",AA195*Settings!$F$6)</f>
        <v/>
      </c>
      <c r="AC195" s="67"/>
      <c r="AD195" s="67"/>
      <c r="AE195" s="67"/>
      <c r="AF195" s="67" t="str">
        <f>IF(F195&lt;Settings!$H$3,"",RANK(AA195,$AA$106:$AA$205,0)+COUNTIF($AA$106:AA195,AA195)-1)</f>
        <v/>
      </c>
      <c r="AG195" s="68"/>
    </row>
    <row r="196" spans="1:33" ht="15" thickBot="1" x14ac:dyDescent="0.4">
      <c r="A196" s="66"/>
      <c r="B196" s="2" t="s">
        <v>503</v>
      </c>
      <c r="C196" s="69" t="s">
        <v>179</v>
      </c>
      <c r="D196" s="67" t="s">
        <v>167</v>
      </c>
      <c r="E196" s="67">
        <v>25</v>
      </c>
      <c r="F196" s="67">
        <v>8</v>
      </c>
      <c r="G196" s="67">
        <v>1</v>
      </c>
      <c r="H196" s="67">
        <v>0</v>
      </c>
      <c r="I196" s="67">
        <v>0</v>
      </c>
      <c r="J196" s="67">
        <v>0</v>
      </c>
      <c r="K196" s="67">
        <v>0</v>
      </c>
      <c r="L196" s="67">
        <v>0</v>
      </c>
      <c r="M196" s="67">
        <v>41</v>
      </c>
      <c r="N196" s="67">
        <v>131</v>
      </c>
      <c r="O196" s="67">
        <v>3.2</v>
      </c>
      <c r="P196" s="67">
        <v>0</v>
      </c>
      <c r="Q196" s="67">
        <v>15</v>
      </c>
      <c r="R196" s="67">
        <v>7</v>
      </c>
      <c r="S196" s="67">
        <v>93</v>
      </c>
      <c r="T196" s="67">
        <v>13.29</v>
      </c>
      <c r="U196" s="67">
        <v>0</v>
      </c>
      <c r="V196" s="67">
        <v>0</v>
      </c>
      <c r="W196" s="67">
        <v>0</v>
      </c>
      <c r="X196" s="67">
        <v>0</v>
      </c>
      <c r="Y196" s="67"/>
      <c r="Z196" s="67"/>
      <c r="AA196" s="67">
        <f>IF(F196&lt;Settings!$H$3,"",ROUND((J196*Settings!$C$3+K196*Settings!$C$4+N196*Settings!$C$5+P196*Settings!$C$6+R196*Settings!$C$7+S196*Settings!$C$8+U196*Settings!$C$9+L196*Settings!$C$10+V196*Settings!$C$11*0.5)/F196*16,0))</f>
        <v>59</v>
      </c>
      <c r="AB196" s="70">
        <f>IF(F196&lt;Settings!$H$3,"",AA196*Settings!$F$6)</f>
        <v>88.5</v>
      </c>
      <c r="AC196" s="67"/>
      <c r="AD196" s="67"/>
      <c r="AE196" s="67"/>
      <c r="AF196" s="67">
        <f>IF(F196&lt;Settings!$H$3,"",RANK(AA196,$AA$106:$AA$205,0)+COUNTIF($AA$106:AA196,AA196)-1)</f>
        <v>68</v>
      </c>
      <c r="AG196" s="68"/>
    </row>
    <row r="197" spans="1:33" ht="15" thickBot="1" x14ac:dyDescent="0.4">
      <c r="A197" s="66"/>
      <c r="B197" s="2" t="s">
        <v>554</v>
      </c>
      <c r="C197" s="2" t="s">
        <v>24</v>
      </c>
      <c r="D197" s="67" t="s">
        <v>167</v>
      </c>
      <c r="E197" s="67">
        <v>26</v>
      </c>
      <c r="F197" s="67">
        <v>13</v>
      </c>
      <c r="G197" s="67">
        <v>0</v>
      </c>
      <c r="H197" s="67">
        <v>0</v>
      </c>
      <c r="I197" s="67">
        <v>0</v>
      </c>
      <c r="J197" s="67">
        <v>0</v>
      </c>
      <c r="K197" s="67">
        <v>0</v>
      </c>
      <c r="L197" s="67">
        <v>0</v>
      </c>
      <c r="M197" s="67">
        <v>9</v>
      </c>
      <c r="N197" s="67">
        <v>31</v>
      </c>
      <c r="O197" s="67">
        <v>3.44</v>
      </c>
      <c r="P197" s="67">
        <v>1</v>
      </c>
      <c r="Q197" s="67">
        <v>24</v>
      </c>
      <c r="R197" s="67">
        <v>16</v>
      </c>
      <c r="S197" s="67">
        <v>122</v>
      </c>
      <c r="T197" s="67">
        <v>7.63</v>
      </c>
      <c r="U197" s="67">
        <v>0</v>
      </c>
      <c r="V197" s="67">
        <v>1</v>
      </c>
      <c r="W197" s="67">
        <v>0</v>
      </c>
      <c r="X197" s="67">
        <v>1</v>
      </c>
      <c r="Y197" s="67"/>
      <c r="Z197" s="67"/>
      <c r="AA197" s="67">
        <f>IF(F197&lt;Settings!$H$3,"",ROUND((J197*Settings!$C$3+K197*Settings!$C$4+N197*Settings!$C$5+P197*Settings!$C$6+R197*Settings!$C$7+S197*Settings!$C$8+U197*Settings!$C$9+L197*Settings!$C$10+V197*Settings!$C$11*0.5)/F197*16,0))</f>
        <v>45</v>
      </c>
      <c r="AB197" s="70">
        <f>IF(F197&lt;Settings!$H$3,"",AA197*Settings!$F$6)</f>
        <v>67.5</v>
      </c>
      <c r="AC197" s="67"/>
      <c r="AD197" s="67"/>
      <c r="AE197" s="67"/>
      <c r="AF197" s="67">
        <f>IF(F197&lt;Settings!$H$3,"",RANK(AA197,$AA$106:$AA$205,0)+COUNTIF($AA$106:AA197,AA197)-1)</f>
        <v>79</v>
      </c>
      <c r="AG197" s="68"/>
    </row>
    <row r="198" spans="1:33" ht="15" thickBot="1" x14ac:dyDescent="0.4">
      <c r="A198" s="66"/>
      <c r="B198" s="2" t="s">
        <v>497</v>
      </c>
      <c r="C198" s="2" t="s">
        <v>22</v>
      </c>
      <c r="D198" s="67" t="s">
        <v>167</v>
      </c>
      <c r="E198" s="67">
        <v>31</v>
      </c>
      <c r="F198" s="67">
        <v>2</v>
      </c>
      <c r="G198" s="67">
        <v>1</v>
      </c>
      <c r="H198" s="67">
        <v>0</v>
      </c>
      <c r="I198" s="67">
        <v>0</v>
      </c>
      <c r="J198" s="67">
        <v>0</v>
      </c>
      <c r="K198" s="67">
        <v>0</v>
      </c>
      <c r="L198" s="67">
        <v>0</v>
      </c>
      <c r="M198" s="67">
        <v>19</v>
      </c>
      <c r="N198" s="67">
        <v>116</v>
      </c>
      <c r="O198" s="67">
        <v>6.11</v>
      </c>
      <c r="P198" s="67">
        <v>0</v>
      </c>
      <c r="Q198" s="67">
        <v>8</v>
      </c>
      <c r="R198" s="67">
        <v>6</v>
      </c>
      <c r="S198" s="67">
        <v>35</v>
      </c>
      <c r="T198" s="67">
        <v>5.83</v>
      </c>
      <c r="U198" s="67">
        <v>1</v>
      </c>
      <c r="V198" s="67">
        <v>0</v>
      </c>
      <c r="W198" s="67">
        <v>0</v>
      </c>
      <c r="X198" s="67">
        <v>1</v>
      </c>
      <c r="Y198" s="67"/>
      <c r="Z198" s="67"/>
      <c r="AA198" s="67" t="str">
        <f>IF(F198&lt;Settings!$H$3,"",ROUND((J198*Settings!$C$3+K198*Settings!$C$4+N198*Settings!$C$5+P198*Settings!$C$6+R198*Settings!$C$7+S198*Settings!$C$8+U198*Settings!$C$9+L198*Settings!$C$10+V198*Settings!$C$11*0.5)/F198*16,0))</f>
        <v/>
      </c>
      <c r="AB198" s="70" t="str">
        <f>IF(F198&lt;Settings!$H$3,"",AA198*Settings!$F$6)</f>
        <v/>
      </c>
      <c r="AC198" s="67"/>
      <c r="AD198" s="67"/>
      <c r="AE198" s="67"/>
      <c r="AF198" s="67" t="str">
        <f>IF(F198&lt;Settings!$H$3,"",RANK(AA198,$AA$106:$AA$205,0)+COUNTIF($AA$106:AA198,AA198)-1)</f>
        <v/>
      </c>
      <c r="AG198" s="68"/>
    </row>
    <row r="199" spans="1:33" ht="15" thickBot="1" x14ac:dyDescent="0.4">
      <c r="A199" s="66"/>
      <c r="B199" s="2" t="s">
        <v>533</v>
      </c>
      <c r="C199" s="2" t="s">
        <v>97</v>
      </c>
      <c r="D199" s="67" t="s">
        <v>167</v>
      </c>
      <c r="E199" s="67">
        <v>27</v>
      </c>
      <c r="F199" s="67">
        <v>10</v>
      </c>
      <c r="G199" s="67">
        <v>0</v>
      </c>
      <c r="H199" s="67">
        <v>0</v>
      </c>
      <c r="I199" s="67">
        <v>0</v>
      </c>
      <c r="J199" s="67">
        <v>0</v>
      </c>
      <c r="K199" s="67">
        <v>0</v>
      </c>
      <c r="L199" s="67">
        <v>0</v>
      </c>
      <c r="M199" s="67">
        <v>23</v>
      </c>
      <c r="N199" s="67">
        <v>105</v>
      </c>
      <c r="O199" s="67">
        <v>4.57</v>
      </c>
      <c r="P199" s="67">
        <v>0</v>
      </c>
      <c r="Q199" s="67">
        <v>18</v>
      </c>
      <c r="R199" s="67">
        <v>13</v>
      </c>
      <c r="S199" s="67">
        <v>94</v>
      </c>
      <c r="T199" s="67">
        <v>7.23</v>
      </c>
      <c r="U199" s="67">
        <v>0</v>
      </c>
      <c r="V199" s="67">
        <v>0</v>
      </c>
      <c r="W199" s="67">
        <v>0</v>
      </c>
      <c r="X199" s="67">
        <v>0</v>
      </c>
      <c r="Y199" s="67"/>
      <c r="Z199" s="67"/>
      <c r="AA199" s="67">
        <f>IF(F199&lt;Settings!$H$3,"",ROUND((J199*Settings!$C$3+K199*Settings!$C$4+N199*Settings!$C$5+P199*Settings!$C$6+R199*Settings!$C$7+S199*Settings!$C$8+U199*Settings!$C$9+L199*Settings!$C$10+V199*Settings!$C$11*0.5)/F199*16,0))</f>
        <v>53</v>
      </c>
      <c r="AB199" s="70">
        <f>IF(F199&lt;Settings!$H$3,"",AA199*Settings!$F$6)</f>
        <v>79.5</v>
      </c>
      <c r="AC199" s="67"/>
      <c r="AD199" s="67"/>
      <c r="AE199" s="67"/>
      <c r="AF199" s="67">
        <f>IF(F199&lt;Settings!$H$3,"",RANK(AA199,$AA$106:$AA$205,0)+COUNTIF($AA$106:AA199,AA199)-1)</f>
        <v>71</v>
      </c>
      <c r="AG199" s="68"/>
    </row>
    <row r="200" spans="1:33" ht="15" thickBot="1" x14ac:dyDescent="0.4">
      <c r="A200" s="66"/>
      <c r="B200" s="2" t="s">
        <v>590</v>
      </c>
      <c r="C200" s="2" t="s">
        <v>111</v>
      </c>
      <c r="D200" s="67" t="s">
        <v>167</v>
      </c>
      <c r="E200" s="67">
        <v>29</v>
      </c>
      <c r="F200" s="67">
        <v>15</v>
      </c>
      <c r="G200" s="67">
        <v>0</v>
      </c>
      <c r="H200" s="67">
        <v>0</v>
      </c>
      <c r="I200" s="67">
        <v>0</v>
      </c>
      <c r="J200" s="67">
        <v>0</v>
      </c>
      <c r="K200" s="67">
        <v>0</v>
      </c>
      <c r="L200" s="67">
        <v>0</v>
      </c>
      <c r="M200" s="67">
        <v>17</v>
      </c>
      <c r="N200" s="67">
        <v>63</v>
      </c>
      <c r="O200" s="67">
        <v>3.71</v>
      </c>
      <c r="P200" s="67">
        <v>0</v>
      </c>
      <c r="Q200" s="67">
        <v>25</v>
      </c>
      <c r="R200" s="67">
        <v>20</v>
      </c>
      <c r="S200" s="67">
        <v>153</v>
      </c>
      <c r="T200" s="67">
        <v>7.65</v>
      </c>
      <c r="U200" s="67">
        <v>0</v>
      </c>
      <c r="V200" s="67">
        <v>1</v>
      </c>
      <c r="W200" s="67">
        <v>1</v>
      </c>
      <c r="X200" s="67">
        <v>0</v>
      </c>
      <c r="Y200" s="67"/>
      <c r="Z200" s="67"/>
      <c r="AA200" s="67">
        <f>IF(F200&lt;Settings!$H$3,"",ROUND((J200*Settings!$C$3+K200*Settings!$C$4+N200*Settings!$C$5+P200*Settings!$C$6+R200*Settings!$C$7+S200*Settings!$C$8+U200*Settings!$C$9+L200*Settings!$C$10+V200*Settings!$C$11*0.5)/F200*16,0))</f>
        <v>43</v>
      </c>
      <c r="AB200" s="70">
        <f>IF(F200&lt;Settings!$H$3,"",AA200*Settings!$F$6)</f>
        <v>64.5</v>
      </c>
      <c r="AC200" s="67"/>
      <c r="AD200" s="67"/>
      <c r="AE200" s="67"/>
      <c r="AF200" s="67">
        <f>IF(F200&lt;Settings!$H$3,"",RANK(AA200,$AA$106:$AA$205,0)+COUNTIF($AA$106:AA200,AA200)-1)</f>
        <v>81</v>
      </c>
      <c r="AG200" s="68"/>
    </row>
    <row r="201" spans="1:33" ht="15" thickBot="1" x14ac:dyDescent="0.4">
      <c r="A201" s="66"/>
      <c r="B201" s="2" t="s">
        <v>545</v>
      </c>
      <c r="C201" s="2" t="s">
        <v>105</v>
      </c>
      <c r="D201" s="67" t="s">
        <v>167</v>
      </c>
      <c r="E201" s="67">
        <v>26</v>
      </c>
      <c r="F201" s="67">
        <v>11</v>
      </c>
      <c r="G201" s="67">
        <v>0</v>
      </c>
      <c r="H201" s="67">
        <v>0</v>
      </c>
      <c r="I201" s="67">
        <v>0</v>
      </c>
      <c r="J201" s="67">
        <v>0</v>
      </c>
      <c r="K201" s="67">
        <v>0</v>
      </c>
      <c r="L201" s="67">
        <v>0</v>
      </c>
      <c r="M201" s="67">
        <v>21</v>
      </c>
      <c r="N201" s="67">
        <v>101</v>
      </c>
      <c r="O201" s="67">
        <v>4.8099999999999996</v>
      </c>
      <c r="P201" s="67">
        <v>0</v>
      </c>
      <c r="Q201" s="67">
        <v>21</v>
      </c>
      <c r="R201" s="67">
        <v>16</v>
      </c>
      <c r="S201" s="67">
        <v>91</v>
      </c>
      <c r="T201" s="67">
        <v>5.69</v>
      </c>
      <c r="U201" s="67">
        <v>0</v>
      </c>
      <c r="V201" s="67">
        <v>1</v>
      </c>
      <c r="W201" s="67">
        <v>0</v>
      </c>
      <c r="X201" s="67">
        <v>0</v>
      </c>
      <c r="Y201" s="67"/>
      <c r="Z201" s="67"/>
      <c r="AA201" s="67">
        <f>IF(F201&lt;Settings!$H$3,"",ROUND((J201*Settings!$C$3+K201*Settings!$C$4+N201*Settings!$C$5+P201*Settings!$C$6+R201*Settings!$C$7+S201*Settings!$C$8+U201*Settings!$C$9+L201*Settings!$C$10+V201*Settings!$C$11*0.5)/F201*16,0))</f>
        <v>50</v>
      </c>
      <c r="AB201" s="70">
        <f>IF(F201&lt;Settings!$H$3,"",AA201*Settings!$F$6)</f>
        <v>75</v>
      </c>
      <c r="AC201" s="67"/>
      <c r="AD201" s="67"/>
      <c r="AE201" s="67"/>
      <c r="AF201" s="67">
        <f>IF(F201&lt;Settings!$H$3,"",RANK(AA201,$AA$106:$AA$205,0)+COUNTIF($AA$106:AA201,AA201)-1)</f>
        <v>74</v>
      </c>
      <c r="AG201" s="68"/>
    </row>
    <row r="202" spans="1:33" ht="15" thickBot="1" x14ac:dyDescent="0.4">
      <c r="A202" s="66"/>
      <c r="B202" s="2" t="s">
        <v>547</v>
      </c>
      <c r="C202" s="2" t="s">
        <v>34</v>
      </c>
      <c r="D202" s="67" t="s">
        <v>167</v>
      </c>
      <c r="E202" s="67">
        <v>24</v>
      </c>
      <c r="F202" s="67">
        <v>12</v>
      </c>
      <c r="G202" s="67">
        <v>0</v>
      </c>
      <c r="H202" s="67">
        <v>0</v>
      </c>
      <c r="I202" s="67">
        <v>0</v>
      </c>
      <c r="J202" s="67">
        <v>0</v>
      </c>
      <c r="K202" s="67">
        <v>0</v>
      </c>
      <c r="L202" s="67">
        <v>0</v>
      </c>
      <c r="M202" s="67">
        <v>32</v>
      </c>
      <c r="N202" s="67">
        <v>126</v>
      </c>
      <c r="O202" s="67">
        <v>3.94</v>
      </c>
      <c r="P202" s="67">
        <v>0</v>
      </c>
      <c r="Q202" s="67">
        <v>7</v>
      </c>
      <c r="R202" s="67">
        <v>5</v>
      </c>
      <c r="S202" s="67">
        <v>55</v>
      </c>
      <c r="T202" s="67">
        <v>11</v>
      </c>
      <c r="U202" s="67">
        <v>0</v>
      </c>
      <c r="V202" s="67">
        <v>0</v>
      </c>
      <c r="W202" s="67">
        <v>0</v>
      </c>
      <c r="X202" s="67">
        <v>0</v>
      </c>
      <c r="Y202" s="67"/>
      <c r="Z202" s="67"/>
      <c r="AA202" s="67">
        <f>IF(F202&lt;Settings!$H$3,"",ROUND((J202*Settings!$C$3+K202*Settings!$C$4+N202*Settings!$C$5+P202*Settings!$C$6+R202*Settings!$C$7+S202*Settings!$C$8+U202*Settings!$C$9+L202*Settings!$C$10+V202*Settings!$C$11*0.5)/F202*16,0))</f>
        <v>31</v>
      </c>
      <c r="AB202" s="70">
        <f>IF(F202&lt;Settings!$H$3,"",AA202*Settings!$F$6)</f>
        <v>46.5</v>
      </c>
      <c r="AC202" s="67"/>
      <c r="AD202" s="67"/>
      <c r="AE202" s="67"/>
      <c r="AF202" s="67">
        <f>IF(F202&lt;Settings!$H$3,"",RANK(AA202,$AA$106:$AA$205,0)+COUNTIF($AA$106:AA202,AA202)-1)</f>
        <v>87</v>
      </c>
      <c r="AG202" s="68"/>
    </row>
    <row r="203" spans="1:33" ht="15" thickBot="1" x14ac:dyDescent="0.4">
      <c r="A203" s="66"/>
      <c r="B203" s="2" t="s">
        <v>535</v>
      </c>
      <c r="C203" s="2" t="s">
        <v>56</v>
      </c>
      <c r="D203" s="67" t="s">
        <v>167</v>
      </c>
      <c r="E203" s="67">
        <v>27</v>
      </c>
      <c r="F203" s="67">
        <v>16</v>
      </c>
      <c r="G203" s="67">
        <v>0</v>
      </c>
      <c r="H203" s="67">
        <v>0</v>
      </c>
      <c r="I203" s="67">
        <v>0</v>
      </c>
      <c r="J203" s="67">
        <v>0</v>
      </c>
      <c r="K203" s="67">
        <v>0</v>
      </c>
      <c r="L203" s="67">
        <v>0</v>
      </c>
      <c r="M203" s="67">
        <v>34</v>
      </c>
      <c r="N203" s="67">
        <v>96</v>
      </c>
      <c r="O203" s="67">
        <v>2.82</v>
      </c>
      <c r="P203" s="67">
        <v>0</v>
      </c>
      <c r="Q203" s="67">
        <v>19</v>
      </c>
      <c r="R203" s="67">
        <v>12</v>
      </c>
      <c r="S203" s="67">
        <v>85</v>
      </c>
      <c r="T203" s="67">
        <v>7.08</v>
      </c>
      <c r="U203" s="67">
        <v>0</v>
      </c>
      <c r="V203" s="67">
        <v>0</v>
      </c>
      <c r="W203" s="67">
        <v>0</v>
      </c>
      <c r="X203" s="67">
        <v>0</v>
      </c>
      <c r="Y203" s="67"/>
      <c r="Z203" s="67"/>
      <c r="AA203" s="67">
        <f>IF(F203&lt;Settings!$H$3,"",ROUND((J203*Settings!$C$3+K203*Settings!$C$4+N203*Settings!$C$5+P203*Settings!$C$6+R203*Settings!$C$7+S203*Settings!$C$8+U203*Settings!$C$9+L203*Settings!$C$10+V203*Settings!$C$11*0.5)/F203*16,0))</f>
        <v>30</v>
      </c>
      <c r="AB203" s="70">
        <f>IF(F203&lt;Settings!$H$3,"",AA203*Settings!$F$6)</f>
        <v>45</v>
      </c>
      <c r="AC203" s="67"/>
      <c r="AD203" s="67"/>
      <c r="AE203" s="67"/>
      <c r="AF203" s="67">
        <f>IF(F203&lt;Settings!$H$3,"",RANK(AA203,$AA$106:$AA$205,0)+COUNTIF($AA$106:AA203,AA203)-1)</f>
        <v>88</v>
      </c>
      <c r="AG203" s="68"/>
    </row>
    <row r="204" spans="1:33" ht="15" thickBot="1" x14ac:dyDescent="0.4">
      <c r="A204" s="66"/>
      <c r="B204" s="2" t="s">
        <v>591</v>
      </c>
      <c r="C204" s="2" t="s">
        <v>38</v>
      </c>
      <c r="D204" s="67" t="s">
        <v>167</v>
      </c>
      <c r="E204" s="67">
        <v>31</v>
      </c>
      <c r="F204" s="67">
        <v>13</v>
      </c>
      <c r="G204" s="67">
        <v>0</v>
      </c>
      <c r="H204" s="67">
        <v>0</v>
      </c>
      <c r="I204" s="67">
        <v>0</v>
      </c>
      <c r="J204" s="67">
        <v>0</v>
      </c>
      <c r="K204" s="67">
        <v>0</v>
      </c>
      <c r="L204" s="67">
        <v>0</v>
      </c>
      <c r="M204" s="67">
        <v>12</v>
      </c>
      <c r="N204" s="67">
        <v>-3</v>
      </c>
      <c r="O204" s="67">
        <v>-0.25</v>
      </c>
      <c r="P204" s="67">
        <v>1</v>
      </c>
      <c r="Q204" s="67">
        <v>10</v>
      </c>
      <c r="R204" s="67">
        <v>7</v>
      </c>
      <c r="S204" s="67">
        <v>90</v>
      </c>
      <c r="T204" s="67">
        <v>12.86</v>
      </c>
      <c r="U204" s="67">
        <v>0</v>
      </c>
      <c r="V204" s="67">
        <v>1</v>
      </c>
      <c r="W204" s="67">
        <v>0</v>
      </c>
      <c r="X204" s="67">
        <v>1</v>
      </c>
      <c r="Y204" s="67">
        <v>1</v>
      </c>
      <c r="Z204" s="67"/>
      <c r="AA204" s="67">
        <f>IF(F204&lt;Settings!$H$3,"",ROUND((J204*Settings!$C$3+K204*Settings!$C$4+N204*Settings!$C$5+P204*Settings!$C$6+R204*Settings!$C$7+S204*Settings!$C$8+U204*Settings!$C$9+L204*Settings!$C$10+V204*Settings!$C$11*0.5)/F204*16,0))</f>
        <v>25</v>
      </c>
      <c r="AB204" s="70">
        <f>IF(F204&lt;Settings!$H$3,"",AA204*Settings!$F$6)</f>
        <v>37.5</v>
      </c>
      <c r="AC204" s="67"/>
      <c r="AD204" s="67"/>
      <c r="AE204" s="67"/>
      <c r="AF204" s="67">
        <f>IF(F204&lt;Settings!$H$3,"",RANK(AA204,$AA$106:$AA$205,0)+COUNTIF($AA$106:AA204,AA204)-1)</f>
        <v>89</v>
      </c>
      <c r="AG204" s="68"/>
    </row>
    <row r="205" spans="1:33" ht="15" thickBot="1" x14ac:dyDescent="0.4">
      <c r="A205" s="7"/>
      <c r="B205" s="3" t="s">
        <v>418</v>
      </c>
      <c r="C205" s="3" t="s">
        <v>30</v>
      </c>
      <c r="D205" s="8" t="s">
        <v>167</v>
      </c>
      <c r="E205" s="8">
        <v>26</v>
      </c>
      <c r="F205" s="8">
        <v>13</v>
      </c>
      <c r="G205" s="8">
        <v>1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41</v>
      </c>
      <c r="N205" s="8">
        <v>144</v>
      </c>
      <c r="O205" s="8">
        <v>3.51</v>
      </c>
      <c r="P205" s="8">
        <v>0</v>
      </c>
      <c r="Q205" s="8">
        <v>5</v>
      </c>
      <c r="R205" s="8">
        <v>3</v>
      </c>
      <c r="S205" s="8">
        <v>22</v>
      </c>
      <c r="T205" s="8">
        <v>7.33</v>
      </c>
      <c r="U205" s="8">
        <v>0</v>
      </c>
      <c r="V205" s="8">
        <v>0</v>
      </c>
      <c r="W205" s="8">
        <v>0</v>
      </c>
      <c r="X205" s="8">
        <v>0</v>
      </c>
      <c r="Y205" s="8"/>
      <c r="Z205" s="8"/>
      <c r="AA205" s="67">
        <f>IF(F205&lt;Settings!$H$3,"",ROUND((J205*Settings!$C$3+K205*Settings!$C$4+N205*Settings!$C$5+P205*Settings!$C$6+R205*Settings!$C$7+S205*Settings!$C$8+U205*Settings!$C$9+L205*Settings!$C$10+V205*Settings!$C$11*0.5)/F205*16,0))</f>
        <v>24</v>
      </c>
      <c r="AB205" s="70">
        <f>IF(F205&lt;Settings!$H$3,"",AA205*Settings!$F$6)</f>
        <v>36</v>
      </c>
      <c r="AC205" s="8"/>
      <c r="AD205" s="8"/>
      <c r="AE205" s="8"/>
      <c r="AF205" s="67">
        <f>IF(F205&lt;Settings!$H$3,"",RANK(AA205,$AA$106:$AA$205,0)+COUNTIF($AA$106:AA205,AA205)-1)</f>
        <v>90</v>
      </c>
      <c r="AG205" s="65"/>
    </row>
    <row r="206" spans="1:33" ht="15" thickBot="1" x14ac:dyDescent="0.4">
      <c r="A206" s="120">
        <v>2017</v>
      </c>
      <c r="B206" s="121"/>
      <c r="C206" s="122"/>
      <c r="AA206" s="67" t="str">
        <f>IF(F206&lt;Settings!$H$3,"",ROUND((J206*Settings!$C$3+K206*Settings!$C$4+N206*Settings!$C$5+P206*Settings!$C$6+R206*Settings!$C$7+S206*Settings!$C$8+U206*Settings!$C$9+L206*Settings!$C$10+V206*Settings!$C$11*0.5)/F206*16,0))</f>
        <v/>
      </c>
      <c r="AB206" s="70"/>
    </row>
    <row r="207" spans="1:33" ht="15" thickBot="1" x14ac:dyDescent="0.4">
      <c r="A207" s="66"/>
      <c r="B207" s="2" t="s">
        <v>291</v>
      </c>
      <c r="C207" s="2" t="s">
        <v>105</v>
      </c>
      <c r="D207" s="67" t="s">
        <v>167</v>
      </c>
      <c r="E207" s="67">
        <v>23</v>
      </c>
      <c r="F207" s="67">
        <v>15</v>
      </c>
      <c r="G207" s="67">
        <v>15</v>
      </c>
      <c r="H207" s="67">
        <v>0</v>
      </c>
      <c r="I207" s="67">
        <v>0</v>
      </c>
      <c r="J207" s="67">
        <v>0</v>
      </c>
      <c r="K207" s="67">
        <v>0</v>
      </c>
      <c r="L207" s="67">
        <v>0</v>
      </c>
      <c r="M207" s="67">
        <v>279</v>
      </c>
      <c r="N207" s="67">
        <v>1305</v>
      </c>
      <c r="O207" s="67">
        <v>4.68</v>
      </c>
      <c r="P207" s="67">
        <v>13</v>
      </c>
      <c r="Q207" s="67">
        <v>87</v>
      </c>
      <c r="R207" s="67">
        <v>64</v>
      </c>
      <c r="S207" s="67">
        <v>788</v>
      </c>
      <c r="T207" s="67">
        <v>12.31</v>
      </c>
      <c r="U207" s="67">
        <v>6</v>
      </c>
      <c r="V207" s="67">
        <v>5</v>
      </c>
      <c r="W207" s="67">
        <v>2</v>
      </c>
      <c r="X207" s="67">
        <v>19</v>
      </c>
      <c r="Y207" s="67"/>
      <c r="Z207" s="67"/>
      <c r="AA207" s="67">
        <f>IF(F207&lt;Settings!$H$3,"",ROUND((J207*Settings!$C$3+K207*Settings!$C$4+N207*Settings!$C$5+P207*Settings!$C$6+R207*Settings!$C$7+S207*Settings!$C$8+U207*Settings!$C$9+L207*Settings!$C$10+V207*Settings!$C$11*0.5)/F207*16,0))</f>
        <v>408</v>
      </c>
      <c r="AB207" s="70">
        <f>IF(F207&lt;Settings!$H$3,"",AA207*Settings!$F$5)</f>
        <v>918</v>
      </c>
      <c r="AC207" s="67"/>
      <c r="AD207" s="67"/>
      <c r="AE207" s="67"/>
      <c r="AF207" s="67">
        <f>IF(F207&lt;Settings!$H$3,"",RANK(AA207,$AA$207:$AA$306,0)+COUNTIF($AA$207:AA207,AA207)-1)</f>
        <v>1</v>
      </c>
      <c r="AG207" s="68"/>
    </row>
    <row r="208" spans="1:33" ht="15" thickBot="1" x14ac:dyDescent="0.4">
      <c r="A208" s="66"/>
      <c r="B208" s="2" t="s">
        <v>592</v>
      </c>
      <c r="C208" s="2" t="s">
        <v>43</v>
      </c>
      <c r="D208" s="67" t="s">
        <v>167</v>
      </c>
      <c r="E208" s="67">
        <v>25</v>
      </c>
      <c r="F208" s="67">
        <v>15</v>
      </c>
      <c r="G208" s="67">
        <v>15</v>
      </c>
      <c r="H208" s="67">
        <v>0</v>
      </c>
      <c r="I208" s="67">
        <v>0</v>
      </c>
      <c r="J208" s="67">
        <v>0</v>
      </c>
      <c r="K208" s="67">
        <v>0</v>
      </c>
      <c r="L208" s="67">
        <v>0</v>
      </c>
      <c r="M208" s="67">
        <v>321</v>
      </c>
      <c r="N208" s="67">
        <v>1291</v>
      </c>
      <c r="O208" s="67">
        <v>4.0199999999999996</v>
      </c>
      <c r="P208" s="67">
        <v>9</v>
      </c>
      <c r="Q208" s="67">
        <v>106</v>
      </c>
      <c r="R208" s="67">
        <v>85</v>
      </c>
      <c r="S208" s="67">
        <v>655</v>
      </c>
      <c r="T208" s="67">
        <v>7.71</v>
      </c>
      <c r="U208" s="67">
        <v>2</v>
      </c>
      <c r="V208" s="67">
        <v>3</v>
      </c>
      <c r="W208" s="67">
        <v>2</v>
      </c>
      <c r="X208" s="67">
        <v>11</v>
      </c>
      <c r="Y208" s="67"/>
      <c r="Z208" s="67"/>
      <c r="AA208" s="67">
        <f>IF(F208&lt;Settings!$H$3,"",ROUND((J208*Settings!$C$3+K208*Settings!$C$4+N208*Settings!$C$5+P208*Settings!$C$6+R208*Settings!$C$7+S208*Settings!$C$8+U208*Settings!$C$9+L208*Settings!$C$10+V208*Settings!$C$11*0.5)/F208*16,0))</f>
        <v>365</v>
      </c>
      <c r="AB208" s="70">
        <f>IF(F208&lt;Settings!$H$3,"",AA208*Settings!$F$5)</f>
        <v>821.25</v>
      </c>
      <c r="AC208" s="67"/>
      <c r="AD208" s="67"/>
      <c r="AE208" s="67"/>
      <c r="AF208" s="67">
        <f>IF(F208&lt;Settings!$H$3,"",RANK(AA208,$AA$207:$AA$306,0)+COUNTIF($AA$207:AA208,AA208)-1)</f>
        <v>2</v>
      </c>
      <c r="AG208" s="68"/>
    </row>
    <row r="209" spans="1:33" ht="15" thickBot="1" x14ac:dyDescent="0.4">
      <c r="A209" s="66"/>
      <c r="B209" s="2" t="s">
        <v>593</v>
      </c>
      <c r="C209" s="2" t="s">
        <v>14</v>
      </c>
      <c r="D209" s="67" t="s">
        <v>167</v>
      </c>
      <c r="E209" s="67">
        <v>22</v>
      </c>
      <c r="F209" s="67">
        <v>16</v>
      </c>
      <c r="G209" s="67">
        <v>16</v>
      </c>
      <c r="H209" s="67">
        <v>0</v>
      </c>
      <c r="I209" s="67">
        <v>0</v>
      </c>
      <c r="J209" s="67">
        <v>0</v>
      </c>
      <c r="K209" s="67">
        <v>0</v>
      </c>
      <c r="L209" s="67">
        <v>0</v>
      </c>
      <c r="M209" s="67">
        <v>272</v>
      </c>
      <c r="N209" s="67">
        <v>1327</v>
      </c>
      <c r="O209" s="67">
        <v>4.88</v>
      </c>
      <c r="P209" s="67">
        <v>8</v>
      </c>
      <c r="Q209" s="67">
        <v>63</v>
      </c>
      <c r="R209" s="67">
        <v>53</v>
      </c>
      <c r="S209" s="67">
        <v>455</v>
      </c>
      <c r="T209" s="67">
        <v>8.58</v>
      </c>
      <c r="U209" s="67">
        <v>3</v>
      </c>
      <c r="V209" s="67">
        <v>1</v>
      </c>
      <c r="W209" s="67">
        <v>1</v>
      </c>
      <c r="X209" s="67">
        <v>11</v>
      </c>
      <c r="Y209" s="67"/>
      <c r="Z209" s="67"/>
      <c r="AA209" s="67">
        <f>IF(F209&lt;Settings!$H$3,"",ROUND((J209*Settings!$C$3+K209*Settings!$C$4+N209*Settings!$C$5+P209*Settings!$C$6+R209*Settings!$C$7+S209*Settings!$C$8+U209*Settings!$C$9+L209*Settings!$C$10+V209*Settings!$C$11*0.5)/F209*16,0))</f>
        <v>296</v>
      </c>
      <c r="AB209" s="70">
        <f>IF(F209&lt;Settings!$H$3,"",AA209*Settings!$F$5)</f>
        <v>666</v>
      </c>
      <c r="AC209" s="67"/>
      <c r="AD209" s="67"/>
      <c r="AE209" s="67"/>
      <c r="AF209" s="67">
        <f>IF(F209&lt;Settings!$H$3,"",RANK(AA209,$AA$207:$AA$306,0)+COUNTIF($AA$207:AA209,AA209)-1)</f>
        <v>5</v>
      </c>
      <c r="AG209" s="68"/>
    </row>
    <row r="210" spans="1:33" ht="15" thickBot="1" x14ac:dyDescent="0.4">
      <c r="A210" s="66"/>
      <c r="B210" s="2" t="s">
        <v>292</v>
      </c>
      <c r="C210" s="2" t="s">
        <v>16</v>
      </c>
      <c r="D210" s="67" t="s">
        <v>167</v>
      </c>
      <c r="E210" s="67">
        <v>22</v>
      </c>
      <c r="F210" s="67">
        <v>16</v>
      </c>
      <c r="G210" s="67">
        <v>3</v>
      </c>
      <c r="H210" s="67">
        <v>0</v>
      </c>
      <c r="I210" s="67">
        <v>0</v>
      </c>
      <c r="J210" s="67">
        <v>0</v>
      </c>
      <c r="K210" s="67">
        <v>0</v>
      </c>
      <c r="L210" s="67">
        <v>0</v>
      </c>
      <c r="M210" s="67">
        <v>120</v>
      </c>
      <c r="N210" s="67">
        <v>728</v>
      </c>
      <c r="O210" s="67">
        <v>6.07</v>
      </c>
      <c r="P210" s="67">
        <v>8</v>
      </c>
      <c r="Q210" s="67">
        <v>100</v>
      </c>
      <c r="R210" s="67">
        <v>81</v>
      </c>
      <c r="S210" s="67">
        <v>826</v>
      </c>
      <c r="T210" s="67">
        <v>10.199999999999999</v>
      </c>
      <c r="U210" s="67">
        <v>5</v>
      </c>
      <c r="V210" s="67">
        <v>1</v>
      </c>
      <c r="W210" s="67">
        <v>1</v>
      </c>
      <c r="X210" s="67">
        <v>14</v>
      </c>
      <c r="Y210" s="67">
        <v>1</v>
      </c>
      <c r="Z210" s="67"/>
      <c r="AA210" s="67">
        <f>IF(F210&lt;Settings!$H$3,"",ROUND((J210*Settings!$C$3+K210*Settings!$C$4+N210*Settings!$C$5+P210*Settings!$C$6+R210*Settings!$C$7+S210*Settings!$C$8+U210*Settings!$C$9+L210*Settings!$C$10+V210*Settings!$C$11*0.5)/F210*16,0))</f>
        <v>313</v>
      </c>
      <c r="AB210" s="70">
        <f>IF(F210&lt;Settings!$H$3,"",AA210*Settings!$F$5)</f>
        <v>704.25</v>
      </c>
      <c r="AC210" s="67"/>
      <c r="AD210" s="67"/>
      <c r="AE210" s="67"/>
      <c r="AF210" s="67">
        <f>IF(F210&lt;Settings!$H$3,"",RANK(AA210,$AA$207:$AA$306,0)+COUNTIF($AA$207:AA210,AA210)-1)</f>
        <v>4</v>
      </c>
      <c r="AG210" s="68"/>
    </row>
    <row r="211" spans="1:33" ht="15" thickBot="1" x14ac:dyDescent="0.4">
      <c r="A211" s="66"/>
      <c r="B211" s="2" t="s">
        <v>528</v>
      </c>
      <c r="C211" s="2" t="s">
        <v>116</v>
      </c>
      <c r="D211" s="67" t="s">
        <v>167</v>
      </c>
      <c r="E211" s="67">
        <v>24</v>
      </c>
      <c r="F211" s="67">
        <v>16</v>
      </c>
      <c r="G211" s="67">
        <v>16</v>
      </c>
      <c r="H211" s="67">
        <v>0</v>
      </c>
      <c r="I211" s="67">
        <v>0</v>
      </c>
      <c r="J211" s="67">
        <v>0</v>
      </c>
      <c r="K211" s="67">
        <v>0</v>
      </c>
      <c r="L211" s="67">
        <v>0</v>
      </c>
      <c r="M211" s="67">
        <v>284</v>
      </c>
      <c r="N211" s="67">
        <v>1105</v>
      </c>
      <c r="O211" s="67">
        <v>3.89</v>
      </c>
      <c r="P211" s="67">
        <v>8</v>
      </c>
      <c r="Q211" s="67">
        <v>83</v>
      </c>
      <c r="R211" s="67">
        <v>58</v>
      </c>
      <c r="S211" s="67">
        <v>476</v>
      </c>
      <c r="T211" s="67">
        <v>8.2100000000000009</v>
      </c>
      <c r="U211" s="67">
        <v>4</v>
      </c>
      <c r="V211" s="67">
        <v>1</v>
      </c>
      <c r="W211" s="67">
        <v>0</v>
      </c>
      <c r="X211" s="67">
        <v>12</v>
      </c>
      <c r="Y211" s="67"/>
      <c r="Z211" s="67"/>
      <c r="AA211" s="67">
        <f>IF(F211&lt;Settings!$H$3,"",ROUND((J211*Settings!$C$3+K211*Settings!$C$4+N211*Settings!$C$5+P211*Settings!$C$6+R211*Settings!$C$7+S211*Settings!$C$8+U211*Settings!$C$9+L211*Settings!$C$10+V211*Settings!$C$11*0.5)/F211*16,0))</f>
        <v>287</v>
      </c>
      <c r="AB211" s="70">
        <f>IF(F211&lt;Settings!$H$3,"",AA211*Settings!$F$5)</f>
        <v>645.75</v>
      </c>
      <c r="AC211" s="67"/>
      <c r="AD211" s="67"/>
      <c r="AE211" s="67"/>
      <c r="AF211" s="67">
        <f>IF(F211&lt;Settings!$H$3,"",RANK(AA211,$AA$207:$AA$306,0)+COUNTIF($AA$207:AA211,AA211)-1)</f>
        <v>6</v>
      </c>
      <c r="AG211" s="68"/>
    </row>
    <row r="212" spans="1:33" ht="15" thickBot="1" x14ac:dyDescent="0.4">
      <c r="A212" s="66"/>
      <c r="B212" s="2" t="s">
        <v>594</v>
      </c>
      <c r="C212" s="2" t="s">
        <v>16</v>
      </c>
      <c r="D212" s="67" t="s">
        <v>167</v>
      </c>
      <c r="E212" s="67">
        <v>28</v>
      </c>
      <c r="F212" s="67">
        <v>16</v>
      </c>
      <c r="G212" s="67">
        <v>13</v>
      </c>
      <c r="H212" s="67">
        <v>0</v>
      </c>
      <c r="I212" s="67">
        <v>0</v>
      </c>
      <c r="J212" s="67">
        <v>0</v>
      </c>
      <c r="K212" s="67">
        <v>0</v>
      </c>
      <c r="L212" s="67">
        <v>0</v>
      </c>
      <c r="M212" s="67">
        <v>230</v>
      </c>
      <c r="N212" s="67">
        <v>1124</v>
      </c>
      <c r="O212" s="67">
        <v>4.8899999999999997</v>
      </c>
      <c r="P212" s="67">
        <v>12</v>
      </c>
      <c r="Q212" s="67">
        <v>71</v>
      </c>
      <c r="R212" s="67">
        <v>58</v>
      </c>
      <c r="S212" s="67">
        <v>416</v>
      </c>
      <c r="T212" s="67">
        <v>7.17</v>
      </c>
      <c r="U212" s="67">
        <v>0</v>
      </c>
      <c r="V212" s="67">
        <v>3</v>
      </c>
      <c r="W212" s="67">
        <v>3</v>
      </c>
      <c r="X212" s="67">
        <v>12</v>
      </c>
      <c r="Y212" s="67"/>
      <c r="Z212" s="67"/>
      <c r="AA212" s="67">
        <f>IF(F212&lt;Settings!$H$3,"",ROUND((J212*Settings!$C$3+K212*Settings!$C$4+N212*Settings!$C$5+P212*Settings!$C$6+R212*Settings!$C$7+S212*Settings!$C$8+U212*Settings!$C$9+L212*Settings!$C$10+V212*Settings!$C$11*0.5)/F212*16,0))</f>
        <v>281</v>
      </c>
      <c r="AB212" s="70">
        <f>IF(F212&lt;Settings!$H$3,"",AA212*Settings!$F$5)</f>
        <v>632.25</v>
      </c>
      <c r="AC212" s="67"/>
      <c r="AD212" s="67"/>
      <c r="AE212" s="67"/>
      <c r="AF212" s="67">
        <f>IF(F212&lt;Settings!$H$3,"",RANK(AA212,$AA$207:$AA$306,0)+COUNTIF($AA$207:AA212,AA212)-1)</f>
        <v>7</v>
      </c>
      <c r="AG212" s="68"/>
    </row>
    <row r="213" spans="1:33" ht="15" thickBot="1" x14ac:dyDescent="0.4">
      <c r="A213" s="66"/>
      <c r="B213" s="2" t="s">
        <v>501</v>
      </c>
      <c r="C213" s="2" t="s">
        <v>38</v>
      </c>
      <c r="D213" s="67" t="s">
        <v>167</v>
      </c>
      <c r="E213" s="67">
        <v>29</v>
      </c>
      <c r="F213" s="67">
        <v>16</v>
      </c>
      <c r="G213" s="67">
        <v>16</v>
      </c>
      <c r="H213" s="67">
        <v>0</v>
      </c>
      <c r="I213" s="67">
        <v>0</v>
      </c>
      <c r="J213" s="67">
        <v>0</v>
      </c>
      <c r="K213" s="67">
        <v>0</v>
      </c>
      <c r="L213" s="67">
        <v>0</v>
      </c>
      <c r="M213" s="67">
        <v>287</v>
      </c>
      <c r="N213" s="67">
        <v>1138</v>
      </c>
      <c r="O213" s="67">
        <v>3.97</v>
      </c>
      <c r="P213" s="67">
        <v>6</v>
      </c>
      <c r="Q213" s="67">
        <v>77</v>
      </c>
      <c r="R213" s="67">
        <v>59</v>
      </c>
      <c r="S213" s="67">
        <v>448</v>
      </c>
      <c r="T213" s="67">
        <v>7.59</v>
      </c>
      <c r="U213" s="67">
        <v>2</v>
      </c>
      <c r="V213" s="67">
        <v>3</v>
      </c>
      <c r="W213" s="67">
        <v>1</v>
      </c>
      <c r="X213" s="67">
        <v>8</v>
      </c>
      <c r="Y213" s="67"/>
      <c r="Z213" s="67"/>
      <c r="AA213" s="67">
        <f>IF(F213&lt;Settings!$H$3,"",ROUND((J213*Settings!$C$3+K213*Settings!$C$4+N213*Settings!$C$5+P213*Settings!$C$6+R213*Settings!$C$7+S213*Settings!$C$8+U213*Settings!$C$9+L213*Settings!$C$10+V213*Settings!$C$11*0.5)/F213*16,0))</f>
        <v>263</v>
      </c>
      <c r="AB213" s="70">
        <f>IF(F213&lt;Settings!$H$3,"",AA213*Settings!$F$5)</f>
        <v>591.75</v>
      </c>
      <c r="AC213" s="67"/>
      <c r="AD213" s="67"/>
      <c r="AE213" s="67"/>
      <c r="AF213" s="67">
        <f>IF(F213&lt;Settings!$H$3,"",RANK(AA213,$AA$207:$AA$306,0)+COUNTIF($AA$207:AA213,AA213)-1)</f>
        <v>9</v>
      </c>
      <c r="AG213" s="68"/>
    </row>
    <row r="214" spans="1:33" ht="15" thickBot="1" x14ac:dyDescent="0.4">
      <c r="A214" s="66"/>
      <c r="B214" s="2" t="s">
        <v>595</v>
      </c>
      <c r="C214" s="2" t="s">
        <v>30</v>
      </c>
      <c r="D214" s="67" t="s">
        <v>167</v>
      </c>
      <c r="E214" s="67">
        <v>22</v>
      </c>
      <c r="F214" s="67">
        <v>13</v>
      </c>
      <c r="G214" s="67">
        <v>13</v>
      </c>
      <c r="H214" s="67">
        <v>0</v>
      </c>
      <c r="I214" s="67">
        <v>0</v>
      </c>
      <c r="J214" s="67">
        <v>0</v>
      </c>
      <c r="K214" s="67">
        <v>0</v>
      </c>
      <c r="L214" s="67">
        <v>0</v>
      </c>
      <c r="M214" s="67">
        <v>268</v>
      </c>
      <c r="N214" s="67">
        <v>1040</v>
      </c>
      <c r="O214" s="67">
        <v>3.88</v>
      </c>
      <c r="P214" s="67">
        <v>9</v>
      </c>
      <c r="Q214" s="67">
        <v>48</v>
      </c>
      <c r="R214" s="67">
        <v>36</v>
      </c>
      <c r="S214" s="67">
        <v>302</v>
      </c>
      <c r="T214" s="67">
        <v>8.39</v>
      </c>
      <c r="U214" s="67">
        <v>1</v>
      </c>
      <c r="V214" s="67">
        <v>2</v>
      </c>
      <c r="W214" s="67">
        <v>0</v>
      </c>
      <c r="X214" s="67">
        <v>10</v>
      </c>
      <c r="Y214" s="67"/>
      <c r="Z214" s="67"/>
      <c r="AA214" s="67">
        <f>IF(F214&lt;Settings!$H$3,"",ROUND((J214*Settings!$C$3+K214*Settings!$C$4+N214*Settings!$C$5+P214*Settings!$C$6+R214*Settings!$C$7+S214*Settings!$C$8+U214*Settings!$C$9+L214*Settings!$C$10+V214*Settings!$C$11*0.5)/F214*16,0))</f>
        <v>281</v>
      </c>
      <c r="AB214" s="70">
        <f>IF(F214&lt;Settings!$H$3,"",AA214*Settings!$F$5)</f>
        <v>632.25</v>
      </c>
      <c r="AC214" s="67"/>
      <c r="AD214" s="67"/>
      <c r="AE214" s="67"/>
      <c r="AF214" s="67">
        <f>IF(F214&lt;Settings!$H$3,"",RANK(AA214,$AA$207:$AA$306,0)+COUNTIF($AA$207:AA214,AA214)-1)</f>
        <v>8</v>
      </c>
      <c r="AG214" s="68"/>
    </row>
    <row r="215" spans="1:33" ht="15" thickBot="1" x14ac:dyDescent="0.4">
      <c r="A215" s="66"/>
      <c r="B215" s="2" t="s">
        <v>596</v>
      </c>
      <c r="C215" s="2" t="s">
        <v>24</v>
      </c>
      <c r="D215" s="67" t="s">
        <v>167</v>
      </c>
      <c r="E215" s="67">
        <v>22</v>
      </c>
      <c r="F215" s="67">
        <v>10</v>
      </c>
      <c r="G215" s="67">
        <v>10</v>
      </c>
      <c r="H215" s="67">
        <v>0</v>
      </c>
      <c r="I215" s="67">
        <v>0</v>
      </c>
      <c r="J215" s="67">
        <v>0</v>
      </c>
      <c r="K215" s="67">
        <v>0</v>
      </c>
      <c r="L215" s="67">
        <v>0</v>
      </c>
      <c r="M215" s="67">
        <v>242</v>
      </c>
      <c r="N215" s="67">
        <v>983</v>
      </c>
      <c r="O215" s="67">
        <v>4.0599999999999996</v>
      </c>
      <c r="P215" s="67">
        <v>7</v>
      </c>
      <c r="Q215" s="67">
        <v>38</v>
      </c>
      <c r="R215" s="67">
        <v>26</v>
      </c>
      <c r="S215" s="67">
        <v>269</v>
      </c>
      <c r="T215" s="67">
        <v>10.35</v>
      </c>
      <c r="U215" s="67">
        <v>2</v>
      </c>
      <c r="V215" s="67">
        <v>1</v>
      </c>
      <c r="W215" s="67">
        <v>1</v>
      </c>
      <c r="X215" s="67">
        <v>9</v>
      </c>
      <c r="Y215" s="67"/>
      <c r="Z215" s="67"/>
      <c r="AA215" s="67">
        <f>IF(F215&lt;Settings!$H$3,"",ROUND((J215*Settings!$C$3+K215*Settings!$C$4+N215*Settings!$C$5+P215*Settings!$C$6+R215*Settings!$C$7+S215*Settings!$C$8+U215*Settings!$C$9+L215*Settings!$C$10+V215*Settings!$C$11*0.5)/F215*16,0))</f>
        <v>327</v>
      </c>
      <c r="AB215" s="70">
        <f>IF(F215&lt;Settings!$H$3,"",AA215*Settings!$F$5)</f>
        <v>735.75</v>
      </c>
      <c r="AC215" s="67"/>
      <c r="AD215" s="67"/>
      <c r="AE215" s="67"/>
      <c r="AF215" s="67">
        <f>IF(F215&lt;Settings!$H$3,"",RANK(AA215,$AA$207:$AA$306,0)+COUNTIF($AA$207:AA215,AA215)-1)</f>
        <v>3</v>
      </c>
      <c r="AG215" s="68"/>
    </row>
    <row r="216" spans="1:33" ht="15" thickBot="1" x14ac:dyDescent="0.4">
      <c r="A216" s="66"/>
      <c r="B216" s="2" t="s">
        <v>237</v>
      </c>
      <c r="C216" s="2" t="s">
        <v>34</v>
      </c>
      <c r="D216" s="67" t="s">
        <v>167</v>
      </c>
      <c r="E216" s="67">
        <v>23</v>
      </c>
      <c r="F216" s="67">
        <v>16</v>
      </c>
      <c r="G216" s="67">
        <v>16</v>
      </c>
      <c r="H216" s="67">
        <v>0</v>
      </c>
      <c r="I216" s="67">
        <v>0</v>
      </c>
      <c r="J216" s="67">
        <v>0</v>
      </c>
      <c r="K216" s="67">
        <v>0</v>
      </c>
      <c r="L216" s="67">
        <v>0</v>
      </c>
      <c r="M216" s="67">
        <v>276</v>
      </c>
      <c r="N216" s="67">
        <v>1122</v>
      </c>
      <c r="O216" s="67">
        <v>4.07</v>
      </c>
      <c r="P216" s="67">
        <v>9</v>
      </c>
      <c r="Q216" s="67">
        <v>32</v>
      </c>
      <c r="R216" s="67">
        <v>23</v>
      </c>
      <c r="S216" s="67">
        <v>125</v>
      </c>
      <c r="T216" s="67">
        <v>5.43</v>
      </c>
      <c r="U216" s="67">
        <v>0</v>
      </c>
      <c r="V216" s="67">
        <v>1</v>
      </c>
      <c r="W216" s="67">
        <v>1</v>
      </c>
      <c r="X216" s="67">
        <v>9</v>
      </c>
      <c r="Y216" s="67"/>
      <c r="Z216" s="67"/>
      <c r="AA216" s="67">
        <f>IF(F216&lt;Settings!$H$3,"",ROUND((J216*Settings!$C$3+K216*Settings!$C$4+N216*Settings!$C$5+P216*Settings!$C$6+R216*Settings!$C$7+S216*Settings!$C$8+U216*Settings!$C$9+L216*Settings!$C$10+V216*Settings!$C$11*0.5)/F216*16,0))</f>
        <v>201</v>
      </c>
      <c r="AB216" s="70">
        <f>IF(F216&lt;Settings!$H$3,"",AA216*Settings!$F$5)</f>
        <v>452.25</v>
      </c>
      <c r="AC216" s="67"/>
      <c r="AD216" s="67"/>
      <c r="AE216" s="67"/>
      <c r="AF216" s="67">
        <f>IF(F216&lt;Settings!$H$3,"",RANK(AA216,$AA$207:$AA$306,0)+COUNTIF($AA$207:AA216,AA216)-1)</f>
        <v>16</v>
      </c>
      <c r="AG216" s="68"/>
    </row>
    <row r="217" spans="1:33" ht="15" thickBot="1" x14ac:dyDescent="0.4">
      <c r="A217" s="66"/>
      <c r="B217" s="2" t="s">
        <v>241</v>
      </c>
      <c r="C217" s="2" t="s">
        <v>103</v>
      </c>
      <c r="D217" s="67" t="s">
        <v>167</v>
      </c>
      <c r="E217" s="67">
        <v>27</v>
      </c>
      <c r="F217" s="67">
        <v>16</v>
      </c>
      <c r="G217" s="67">
        <v>16</v>
      </c>
      <c r="H217" s="67">
        <v>0</v>
      </c>
      <c r="I217" s="67">
        <v>0</v>
      </c>
      <c r="J217" s="67">
        <v>0</v>
      </c>
      <c r="K217" s="67">
        <v>0</v>
      </c>
      <c r="L217" s="67">
        <v>0</v>
      </c>
      <c r="M217" s="67">
        <v>240</v>
      </c>
      <c r="N217" s="67">
        <v>938</v>
      </c>
      <c r="O217" s="67">
        <v>3.91</v>
      </c>
      <c r="P217" s="67">
        <v>8</v>
      </c>
      <c r="Q217" s="67">
        <v>88</v>
      </c>
      <c r="R217" s="67">
        <v>59</v>
      </c>
      <c r="S217" s="67">
        <v>350</v>
      </c>
      <c r="T217" s="67">
        <v>5.93</v>
      </c>
      <c r="U217" s="67">
        <v>0</v>
      </c>
      <c r="V217" s="67">
        <v>2</v>
      </c>
      <c r="W217" s="67">
        <v>1</v>
      </c>
      <c r="X217" s="67">
        <v>8</v>
      </c>
      <c r="Y217" s="67"/>
      <c r="Z217" s="67"/>
      <c r="AA217" s="67">
        <f>IF(F217&lt;Settings!$H$3,"",ROUND((J217*Settings!$C$3+K217*Settings!$C$4+N217*Settings!$C$5+P217*Settings!$C$6+R217*Settings!$C$7+S217*Settings!$C$8+U217*Settings!$C$9+L217*Settings!$C$10+V217*Settings!$C$11*0.5)/F217*16,0))</f>
        <v>234</v>
      </c>
      <c r="AB217" s="70">
        <f>IF(F217&lt;Settings!$H$3,"",AA217*Settings!$F$5)</f>
        <v>526.5</v>
      </c>
      <c r="AC217" s="67"/>
      <c r="AD217" s="67"/>
      <c r="AE217" s="67"/>
      <c r="AF217" s="67">
        <f>IF(F217&lt;Settings!$H$3,"",RANK(AA217,$AA$207:$AA$306,0)+COUNTIF($AA$207:AA217,AA217)-1)</f>
        <v>11</v>
      </c>
      <c r="AG217" s="68"/>
    </row>
    <row r="218" spans="1:33" ht="15" thickBot="1" x14ac:dyDescent="0.4">
      <c r="A218" s="66"/>
      <c r="B218" s="2" t="s">
        <v>303</v>
      </c>
      <c r="C218" s="2" t="s">
        <v>1</v>
      </c>
      <c r="D218" s="67" t="s">
        <v>167</v>
      </c>
      <c r="E218" s="67">
        <v>27</v>
      </c>
      <c r="F218" s="67">
        <v>16</v>
      </c>
      <c r="G218" s="67">
        <v>8</v>
      </c>
      <c r="H218" s="67">
        <v>0</v>
      </c>
      <c r="I218" s="67">
        <v>0</v>
      </c>
      <c r="J218" s="67">
        <v>0</v>
      </c>
      <c r="K218" s="67">
        <v>0</v>
      </c>
      <c r="L218" s="67">
        <v>0</v>
      </c>
      <c r="M218" s="67">
        <v>180</v>
      </c>
      <c r="N218" s="67">
        <v>896</v>
      </c>
      <c r="O218" s="67">
        <v>4.9800000000000004</v>
      </c>
      <c r="P218" s="67">
        <v>6</v>
      </c>
      <c r="Q218" s="67">
        <v>35</v>
      </c>
      <c r="R218" s="67">
        <v>32</v>
      </c>
      <c r="S218" s="67">
        <v>214</v>
      </c>
      <c r="T218" s="67">
        <v>6.69</v>
      </c>
      <c r="U218" s="67">
        <v>3</v>
      </c>
      <c r="V218" s="67">
        <v>0</v>
      </c>
      <c r="W218" s="67">
        <v>0</v>
      </c>
      <c r="X218" s="67">
        <v>10</v>
      </c>
      <c r="Y218" s="67"/>
      <c r="Z218" s="67"/>
      <c r="AA218" s="67">
        <f>IF(F218&lt;Settings!$H$3,"",ROUND((J218*Settings!$C$3+K218*Settings!$C$4+N218*Settings!$C$5+P218*Settings!$C$6+R218*Settings!$C$7+S218*Settings!$C$8+U218*Settings!$C$9+L218*Settings!$C$10+V218*Settings!$C$11*0.5)/F218*16,0))</f>
        <v>197</v>
      </c>
      <c r="AB218" s="70">
        <f>IF(F218&lt;Settings!$H$3,"",AA218*Settings!$F$5)</f>
        <v>443.25</v>
      </c>
      <c r="AC218" s="67"/>
      <c r="AD218" s="67"/>
      <c r="AE218" s="67"/>
      <c r="AF218" s="67">
        <f>IF(F218&lt;Settings!$H$3,"",RANK(AA218,$AA$207:$AA$306,0)+COUNTIF($AA$207:AA218,AA218)-1)</f>
        <v>17</v>
      </c>
      <c r="AG218" s="68"/>
    </row>
    <row r="219" spans="1:33" ht="15" thickBot="1" x14ac:dyDescent="0.4">
      <c r="A219" s="66"/>
      <c r="B219" s="2" t="s">
        <v>597</v>
      </c>
      <c r="C219" s="2" t="s">
        <v>36</v>
      </c>
      <c r="D219" s="67" t="s">
        <v>167</v>
      </c>
      <c r="E219" s="67">
        <v>25</v>
      </c>
      <c r="F219" s="67">
        <v>14</v>
      </c>
      <c r="G219" s="67">
        <v>14</v>
      </c>
      <c r="H219" s="67">
        <v>0</v>
      </c>
      <c r="I219" s="67">
        <v>0</v>
      </c>
      <c r="J219" s="67">
        <v>0</v>
      </c>
      <c r="K219" s="67">
        <v>0</v>
      </c>
      <c r="L219" s="67">
        <v>0</v>
      </c>
      <c r="M219" s="67">
        <v>196</v>
      </c>
      <c r="N219" s="67">
        <v>865</v>
      </c>
      <c r="O219" s="67">
        <v>4.41</v>
      </c>
      <c r="P219" s="67">
        <v>7</v>
      </c>
      <c r="Q219" s="67">
        <v>47</v>
      </c>
      <c r="R219" s="67">
        <v>36</v>
      </c>
      <c r="S219" s="67">
        <v>317</v>
      </c>
      <c r="T219" s="67">
        <v>8.81</v>
      </c>
      <c r="U219" s="67">
        <v>1</v>
      </c>
      <c r="V219" s="67">
        <v>4</v>
      </c>
      <c r="W219" s="67">
        <v>1</v>
      </c>
      <c r="X219" s="67">
        <v>8</v>
      </c>
      <c r="Y219" s="67"/>
      <c r="Z219" s="67"/>
      <c r="AA219" s="67">
        <f>IF(F219&lt;Settings!$H$3,"",ROUND((J219*Settings!$C$3+K219*Settings!$C$4+N219*Settings!$C$5+P219*Settings!$C$6+R219*Settings!$C$7+S219*Settings!$C$8+U219*Settings!$C$9+L219*Settings!$C$10+V219*Settings!$C$11*0.5)/F219*16,0))</f>
        <v>227</v>
      </c>
      <c r="AB219" s="70">
        <f>IF(F219&lt;Settings!$H$3,"",AA219*Settings!$F$5)</f>
        <v>510.75</v>
      </c>
      <c r="AC219" s="67"/>
      <c r="AD219" s="67"/>
      <c r="AE219" s="67"/>
      <c r="AF219" s="67">
        <f>IF(F219&lt;Settings!$H$3,"",RANK(AA219,$AA$207:$AA$306,0)+COUNTIF($AA$207:AA219,AA219)-1)</f>
        <v>13</v>
      </c>
      <c r="AG219" s="68"/>
    </row>
    <row r="220" spans="1:33" ht="15" thickBot="1" x14ac:dyDescent="0.4">
      <c r="A220" s="66"/>
      <c r="B220" s="2" t="s">
        <v>493</v>
      </c>
      <c r="C220" s="2" t="s">
        <v>97</v>
      </c>
      <c r="D220" s="67" t="s">
        <v>167</v>
      </c>
      <c r="E220" s="67">
        <v>26</v>
      </c>
      <c r="F220" s="67">
        <v>16</v>
      </c>
      <c r="G220" s="67">
        <v>13</v>
      </c>
      <c r="H220" s="67">
        <v>0</v>
      </c>
      <c r="I220" s="67">
        <v>0</v>
      </c>
      <c r="J220" s="67">
        <v>0</v>
      </c>
      <c r="K220" s="67">
        <v>0</v>
      </c>
      <c r="L220" s="67">
        <v>0</v>
      </c>
      <c r="M220" s="67">
        <v>238</v>
      </c>
      <c r="N220" s="67">
        <v>888</v>
      </c>
      <c r="O220" s="67">
        <v>3.73</v>
      </c>
      <c r="P220" s="67">
        <v>3</v>
      </c>
      <c r="Q220" s="67">
        <v>45</v>
      </c>
      <c r="R220" s="67">
        <v>36</v>
      </c>
      <c r="S220" s="67">
        <v>327</v>
      </c>
      <c r="T220" s="67">
        <v>9.08</v>
      </c>
      <c r="U220" s="67">
        <v>3</v>
      </c>
      <c r="V220" s="67">
        <v>1</v>
      </c>
      <c r="W220" s="67">
        <v>0</v>
      </c>
      <c r="X220" s="67">
        <v>6</v>
      </c>
      <c r="Y220" s="67"/>
      <c r="Z220" s="67"/>
      <c r="AA220" s="67">
        <f>IF(F220&lt;Settings!$H$3,"",ROUND((J220*Settings!$C$3+K220*Settings!$C$4+N220*Settings!$C$5+P220*Settings!$C$6+R220*Settings!$C$7+S220*Settings!$C$8+U220*Settings!$C$9+L220*Settings!$C$10+V220*Settings!$C$11*0.5)/F220*16,0))</f>
        <v>193</v>
      </c>
      <c r="AB220" s="70">
        <f>IF(F220&lt;Settings!$H$3,"",AA220*Settings!$F$5)</f>
        <v>434.25</v>
      </c>
      <c r="AC220" s="67"/>
      <c r="AD220" s="67"/>
      <c r="AE220" s="67"/>
      <c r="AF220" s="67">
        <f>IF(F220&lt;Settings!$H$3,"",RANK(AA220,$AA$207:$AA$306,0)+COUNTIF($AA$207:AA220,AA220)-1)</f>
        <v>18</v>
      </c>
      <c r="AG220" s="68"/>
    </row>
    <row r="221" spans="1:33" ht="15" thickBot="1" x14ac:dyDescent="0.4">
      <c r="A221" s="66"/>
      <c r="B221" s="2" t="s">
        <v>188</v>
      </c>
      <c r="C221" s="2" t="s">
        <v>8</v>
      </c>
      <c r="D221" s="67" t="s">
        <v>167</v>
      </c>
      <c r="E221" s="67">
        <v>21</v>
      </c>
      <c r="F221" s="67">
        <v>16</v>
      </c>
      <c r="G221" s="67">
        <v>10</v>
      </c>
      <c r="H221" s="67">
        <v>0</v>
      </c>
      <c r="I221" s="67">
        <v>0</v>
      </c>
      <c r="J221" s="67">
        <v>0</v>
      </c>
      <c r="K221" s="67">
        <v>0</v>
      </c>
      <c r="L221" s="67">
        <v>0</v>
      </c>
      <c r="M221" s="67">
        <v>117</v>
      </c>
      <c r="N221" s="67">
        <v>435</v>
      </c>
      <c r="O221" s="67">
        <v>3.72</v>
      </c>
      <c r="P221" s="67">
        <v>2</v>
      </c>
      <c r="Q221" s="67">
        <v>113</v>
      </c>
      <c r="R221" s="67">
        <v>80</v>
      </c>
      <c r="S221" s="67">
        <v>651</v>
      </c>
      <c r="T221" s="67">
        <v>8.14</v>
      </c>
      <c r="U221" s="67">
        <v>5</v>
      </c>
      <c r="V221" s="67">
        <v>2</v>
      </c>
      <c r="W221" s="67">
        <v>1</v>
      </c>
      <c r="X221" s="67">
        <v>7</v>
      </c>
      <c r="Y221" s="67"/>
      <c r="Z221" s="67"/>
      <c r="AA221" s="67">
        <f>IF(F221&lt;Settings!$H$3,"",ROUND((J221*Settings!$C$3+K221*Settings!$C$4+N221*Settings!$C$5+P221*Settings!$C$6+R221*Settings!$C$7+S221*Settings!$C$8+U221*Settings!$C$9+L221*Settings!$C$10+V221*Settings!$C$11*0.5)/F221*16,0))</f>
        <v>229</v>
      </c>
      <c r="AB221" s="70">
        <f>IF(F221&lt;Settings!$H$3,"",AA221*Settings!$F$5)</f>
        <v>515.25</v>
      </c>
      <c r="AC221" s="67"/>
      <c r="AD221" s="67"/>
      <c r="AE221" s="67"/>
      <c r="AF221" s="67">
        <f>IF(F221&lt;Settings!$H$3,"",RANK(AA221,$AA$207:$AA$306,0)+COUNTIF($AA$207:AA221,AA221)-1)</f>
        <v>12</v>
      </c>
      <c r="AG221" s="68"/>
    </row>
    <row r="222" spans="1:33" ht="15" thickBot="1" x14ac:dyDescent="0.4">
      <c r="A222" s="66"/>
      <c r="B222" s="2" t="s">
        <v>206</v>
      </c>
      <c r="C222" s="2" t="s">
        <v>45</v>
      </c>
      <c r="D222" s="67" t="s">
        <v>167</v>
      </c>
      <c r="E222" s="67">
        <v>23</v>
      </c>
      <c r="F222" s="67">
        <v>15</v>
      </c>
      <c r="G222" s="67">
        <v>12</v>
      </c>
      <c r="H222" s="67">
        <v>0</v>
      </c>
      <c r="I222" s="67">
        <v>0</v>
      </c>
      <c r="J222" s="67">
        <v>0</v>
      </c>
      <c r="K222" s="67">
        <v>0</v>
      </c>
      <c r="L222" s="67">
        <v>0</v>
      </c>
      <c r="M222" s="67">
        <v>212</v>
      </c>
      <c r="N222" s="67">
        <v>973</v>
      </c>
      <c r="O222" s="67">
        <v>4.59</v>
      </c>
      <c r="P222" s="67">
        <v>6</v>
      </c>
      <c r="Q222" s="67">
        <v>36</v>
      </c>
      <c r="R222" s="67">
        <v>23</v>
      </c>
      <c r="S222" s="67">
        <v>187</v>
      </c>
      <c r="T222" s="67">
        <v>8.1300000000000008</v>
      </c>
      <c r="U222" s="67">
        <v>0</v>
      </c>
      <c r="V222" s="67">
        <v>4</v>
      </c>
      <c r="W222" s="67">
        <v>2</v>
      </c>
      <c r="X222" s="67">
        <v>6</v>
      </c>
      <c r="Y222" s="67"/>
      <c r="Z222" s="67"/>
      <c r="AA222" s="67">
        <f>IF(F222&lt;Settings!$H$3,"",ROUND((J222*Settings!$C$3+K222*Settings!$C$4+N222*Settings!$C$5+P222*Settings!$C$6+R222*Settings!$C$7+S222*Settings!$C$8+U222*Settings!$C$9+L222*Settings!$C$10+V222*Settings!$C$11*0.5)/F222*16,0))</f>
        <v>182</v>
      </c>
      <c r="AB222" s="70">
        <f>IF(F222&lt;Settings!$H$3,"",AA222*Settings!$F$5)</f>
        <v>409.5</v>
      </c>
      <c r="AC222" s="67"/>
      <c r="AD222" s="67"/>
      <c r="AE222" s="67"/>
      <c r="AF222" s="67">
        <f>IF(F222&lt;Settings!$H$3,"",RANK(AA222,$AA$207:$AA$306,0)+COUNTIF($AA$207:AA222,AA222)-1)</f>
        <v>20</v>
      </c>
      <c r="AG222" s="68"/>
    </row>
    <row r="223" spans="1:33" ht="15" thickBot="1" x14ac:dyDescent="0.4">
      <c r="A223" s="66"/>
      <c r="B223" s="2" t="s">
        <v>512</v>
      </c>
      <c r="C223" s="2" t="s">
        <v>41</v>
      </c>
      <c r="D223" s="67" t="s">
        <v>167</v>
      </c>
      <c r="E223" s="67">
        <v>26</v>
      </c>
      <c r="F223" s="67">
        <v>16</v>
      </c>
      <c r="G223" s="67">
        <v>16</v>
      </c>
      <c r="H223" s="67">
        <v>0</v>
      </c>
      <c r="I223" s="67">
        <v>0</v>
      </c>
      <c r="J223" s="67">
        <v>0</v>
      </c>
      <c r="K223" s="67">
        <v>0</v>
      </c>
      <c r="L223" s="67">
        <v>0</v>
      </c>
      <c r="M223" s="67">
        <v>245</v>
      </c>
      <c r="N223" s="67">
        <v>1007</v>
      </c>
      <c r="O223" s="67">
        <v>4.1100000000000003</v>
      </c>
      <c r="P223" s="67">
        <v>3</v>
      </c>
      <c r="Q223" s="67">
        <v>40</v>
      </c>
      <c r="R223" s="67">
        <v>28</v>
      </c>
      <c r="S223" s="67">
        <v>224</v>
      </c>
      <c r="T223" s="67">
        <v>8</v>
      </c>
      <c r="U223" s="67">
        <v>1</v>
      </c>
      <c r="V223" s="67">
        <v>1</v>
      </c>
      <c r="W223" s="67">
        <v>1</v>
      </c>
      <c r="X223" s="67">
        <v>4</v>
      </c>
      <c r="Y223" s="67">
        <v>1</v>
      </c>
      <c r="Z223" s="67"/>
      <c r="AA223" s="67">
        <f>IF(F223&lt;Settings!$H$3,"",ROUND((J223*Settings!$C$3+K223*Settings!$C$4+N223*Settings!$C$5+P223*Settings!$C$6+R223*Settings!$C$7+S223*Settings!$C$8+U223*Settings!$C$9+L223*Settings!$C$10+V223*Settings!$C$11*0.5)/F223*16,0))</f>
        <v>174</v>
      </c>
      <c r="AB223" s="70">
        <f>IF(F223&lt;Settings!$H$3,"",AA223*Settings!$F$5)</f>
        <v>391.5</v>
      </c>
      <c r="AC223" s="67"/>
      <c r="AD223" s="67"/>
      <c r="AE223" s="67"/>
      <c r="AF223" s="67">
        <f>IF(F223&lt;Settings!$H$3,"",RANK(AA223,$AA$207:$AA$306,0)+COUNTIF($AA$207:AA223,AA223)-1)</f>
        <v>24</v>
      </c>
      <c r="AG223" s="68"/>
    </row>
    <row r="224" spans="1:33" ht="15" thickBot="1" x14ac:dyDescent="0.4">
      <c r="A224" s="66"/>
      <c r="B224" s="2" t="s">
        <v>305</v>
      </c>
      <c r="C224" s="2" t="s">
        <v>94</v>
      </c>
      <c r="D224" s="67" t="s">
        <v>167</v>
      </c>
      <c r="E224" s="67">
        <v>34</v>
      </c>
      <c r="F224" s="67">
        <v>16</v>
      </c>
      <c r="G224" s="67">
        <v>16</v>
      </c>
      <c r="H224" s="67">
        <v>0</v>
      </c>
      <c r="I224" s="67">
        <v>0</v>
      </c>
      <c r="J224" s="67">
        <v>0</v>
      </c>
      <c r="K224" s="67">
        <v>0</v>
      </c>
      <c r="L224" s="67">
        <v>0</v>
      </c>
      <c r="M224" s="67">
        <v>261</v>
      </c>
      <c r="N224" s="67">
        <v>961</v>
      </c>
      <c r="O224" s="67">
        <v>3.68</v>
      </c>
      <c r="P224" s="67">
        <v>3</v>
      </c>
      <c r="Q224" s="67">
        <v>38</v>
      </c>
      <c r="R224" s="67">
        <v>29</v>
      </c>
      <c r="S224" s="67">
        <v>245</v>
      </c>
      <c r="T224" s="67">
        <v>8.4499999999999993</v>
      </c>
      <c r="U224" s="67">
        <v>1</v>
      </c>
      <c r="V224" s="67">
        <v>3</v>
      </c>
      <c r="W224" s="67">
        <v>0</v>
      </c>
      <c r="X224" s="67">
        <v>4</v>
      </c>
      <c r="Y224" s="67"/>
      <c r="Z224" s="67"/>
      <c r="AA224" s="67">
        <f>IF(F224&lt;Settings!$H$3,"",ROUND((J224*Settings!$C$3+K224*Settings!$C$4+N224*Settings!$C$5+P224*Settings!$C$6+R224*Settings!$C$7+S224*Settings!$C$8+U224*Settings!$C$9+L224*Settings!$C$10+V224*Settings!$C$11*0.5)/F224*16,0))</f>
        <v>171</v>
      </c>
      <c r="AB224" s="70">
        <f>IF(F224&lt;Settings!$H$3,"",AA224*Settings!$F$5)</f>
        <v>384.75</v>
      </c>
      <c r="AC224" s="67"/>
      <c r="AD224" s="67"/>
      <c r="AE224" s="67"/>
      <c r="AF224" s="67">
        <f>IF(F224&lt;Settings!$H$3,"",RANK(AA224,$AA$207:$AA$306,0)+COUNTIF($AA$207:AA224,AA224)-1)</f>
        <v>25</v>
      </c>
      <c r="AG224" s="68"/>
    </row>
    <row r="225" spans="1:33" ht="15" thickBot="1" x14ac:dyDescent="0.4">
      <c r="A225" s="66"/>
      <c r="B225" s="2" t="s">
        <v>530</v>
      </c>
      <c r="C225" s="2" t="s">
        <v>53</v>
      </c>
      <c r="D225" s="67" t="s">
        <v>167</v>
      </c>
      <c r="E225" s="67">
        <v>31</v>
      </c>
      <c r="F225" s="67">
        <v>15</v>
      </c>
      <c r="G225" s="67">
        <v>15</v>
      </c>
      <c r="H225" s="67">
        <v>0</v>
      </c>
      <c r="I225" s="67">
        <v>0</v>
      </c>
      <c r="J225" s="67">
        <v>0</v>
      </c>
      <c r="K225" s="67">
        <v>0</v>
      </c>
      <c r="L225" s="67">
        <v>0</v>
      </c>
      <c r="M225" s="67">
        <v>207</v>
      </c>
      <c r="N225" s="67">
        <v>891</v>
      </c>
      <c r="O225" s="67">
        <v>4.3</v>
      </c>
      <c r="P225" s="67">
        <v>7</v>
      </c>
      <c r="Q225" s="67">
        <v>31</v>
      </c>
      <c r="R225" s="67">
        <v>20</v>
      </c>
      <c r="S225" s="67">
        <v>151</v>
      </c>
      <c r="T225" s="67">
        <v>7.55</v>
      </c>
      <c r="U225" s="67">
        <v>0</v>
      </c>
      <c r="V225" s="67">
        <v>1</v>
      </c>
      <c r="W225" s="67">
        <v>1</v>
      </c>
      <c r="X225" s="67">
        <v>7</v>
      </c>
      <c r="Y225" s="67"/>
      <c r="Z225" s="67"/>
      <c r="AA225" s="67">
        <f>IF(F225&lt;Settings!$H$3,"",ROUND((J225*Settings!$C$3+K225*Settings!$C$4+N225*Settings!$C$5+P225*Settings!$C$6+R225*Settings!$C$7+S225*Settings!$C$8+U225*Settings!$C$9+L225*Settings!$C$10+V225*Settings!$C$11*0.5)/F225*16,0))</f>
        <v>176</v>
      </c>
      <c r="AB225" s="70">
        <f>IF(F225&lt;Settings!$H$3,"",AA225*Settings!$F$5)</f>
        <v>396</v>
      </c>
      <c r="AC225" s="67"/>
      <c r="AD225" s="67"/>
      <c r="AE225" s="67"/>
      <c r="AF225" s="67">
        <f>IF(F225&lt;Settings!$H$3,"",RANK(AA225,$AA$207:$AA$306,0)+COUNTIF($AA$207:AA225,AA225)-1)</f>
        <v>23</v>
      </c>
      <c r="AG225" s="68"/>
    </row>
    <row r="226" spans="1:33" ht="15" thickBot="1" x14ac:dyDescent="0.4">
      <c r="A226" s="66"/>
      <c r="B226" s="2" t="s">
        <v>575</v>
      </c>
      <c r="C226" s="2" t="s">
        <v>28</v>
      </c>
      <c r="D226" s="67" t="s">
        <v>167</v>
      </c>
      <c r="E226" s="67">
        <v>27</v>
      </c>
      <c r="F226" s="67">
        <v>16</v>
      </c>
      <c r="G226" s="67">
        <v>11</v>
      </c>
      <c r="H226" s="67">
        <v>0</v>
      </c>
      <c r="I226" s="67">
        <v>0</v>
      </c>
      <c r="J226" s="67">
        <v>0</v>
      </c>
      <c r="K226" s="67">
        <v>0</v>
      </c>
      <c r="L226" s="67">
        <v>0</v>
      </c>
      <c r="M226" s="67">
        <v>216</v>
      </c>
      <c r="N226" s="67">
        <v>842</v>
      </c>
      <c r="O226" s="67">
        <v>3.9</v>
      </c>
      <c r="P226" s="67">
        <v>8</v>
      </c>
      <c r="Q226" s="67">
        <v>17</v>
      </c>
      <c r="R226" s="67">
        <v>15</v>
      </c>
      <c r="S226" s="67">
        <v>103</v>
      </c>
      <c r="T226" s="67">
        <v>6.87</v>
      </c>
      <c r="U226" s="67">
        <v>0</v>
      </c>
      <c r="V226" s="67">
        <v>1</v>
      </c>
      <c r="W226" s="67">
        <v>0</v>
      </c>
      <c r="X226" s="67">
        <v>8</v>
      </c>
      <c r="Y226" s="67"/>
      <c r="Z226" s="67"/>
      <c r="AA226" s="67">
        <f>IF(F226&lt;Settings!$H$3,"",ROUND((J226*Settings!$C$3+K226*Settings!$C$4+N226*Settings!$C$5+P226*Settings!$C$6+R226*Settings!$C$7+S226*Settings!$C$8+U226*Settings!$C$9+L226*Settings!$C$10+V226*Settings!$C$11*0.5)/F226*16,0))</f>
        <v>157</v>
      </c>
      <c r="AB226" s="70">
        <f>IF(F226&lt;Settings!$H$3,"",AA226*Settings!$F$5)</f>
        <v>353.25</v>
      </c>
      <c r="AC226" s="67"/>
      <c r="AD226" s="67"/>
      <c r="AE226" s="67"/>
      <c r="AF226" s="67">
        <f>IF(F226&lt;Settings!$H$3,"",RANK(AA226,$AA$207:$AA$306,0)+COUNTIF($AA$207:AA226,AA226)-1)</f>
        <v>29</v>
      </c>
      <c r="AG226" s="68"/>
    </row>
    <row r="227" spans="1:33" ht="15" thickBot="1" x14ac:dyDescent="0.4">
      <c r="A227" s="66"/>
      <c r="B227" s="2" t="s">
        <v>307</v>
      </c>
      <c r="C227" s="2" t="s">
        <v>4</v>
      </c>
      <c r="D227" s="67" t="s">
        <v>167</v>
      </c>
      <c r="E227" s="67">
        <v>24</v>
      </c>
      <c r="F227" s="67">
        <v>16</v>
      </c>
      <c r="G227" s="67">
        <v>0</v>
      </c>
      <c r="H227" s="67">
        <v>0</v>
      </c>
      <c r="I227" s="67">
        <v>0</v>
      </c>
      <c r="J227" s="67">
        <v>0</v>
      </c>
      <c r="K227" s="67">
        <v>0</v>
      </c>
      <c r="L227" s="67">
        <v>0</v>
      </c>
      <c r="M227" s="67">
        <v>82</v>
      </c>
      <c r="N227" s="67">
        <v>348</v>
      </c>
      <c r="O227" s="67">
        <v>4.24</v>
      </c>
      <c r="P227" s="67">
        <v>4</v>
      </c>
      <c r="Q227" s="67">
        <v>93</v>
      </c>
      <c r="R227" s="67">
        <v>74</v>
      </c>
      <c r="S227" s="67">
        <v>693</v>
      </c>
      <c r="T227" s="67">
        <v>9.36</v>
      </c>
      <c r="U227" s="67">
        <v>3</v>
      </c>
      <c r="V227" s="67">
        <v>4</v>
      </c>
      <c r="W227" s="67">
        <v>2</v>
      </c>
      <c r="X227" s="67">
        <v>7</v>
      </c>
      <c r="Y227" s="67"/>
      <c r="Z227" s="67"/>
      <c r="AA227" s="67">
        <f>IF(F227&lt;Settings!$H$3,"",ROUND((J227*Settings!$C$3+K227*Settings!$C$4+N227*Settings!$C$5+P227*Settings!$C$6+R227*Settings!$C$7+S227*Settings!$C$8+U227*Settings!$C$9+L227*Settings!$C$10+V227*Settings!$C$11*0.5)/F227*16,0))</f>
        <v>216</v>
      </c>
      <c r="AB227" s="70">
        <f>IF(F227&lt;Settings!$H$3,"",AA227*Settings!$F$5)</f>
        <v>486</v>
      </c>
      <c r="AC227" s="67"/>
      <c r="AD227" s="67"/>
      <c r="AE227" s="67"/>
      <c r="AF227" s="67">
        <f>IF(F227&lt;Settings!$H$3,"",RANK(AA227,$AA$207:$AA$306,0)+COUNTIF($AA$207:AA227,AA227)-1)</f>
        <v>14</v>
      </c>
      <c r="AG227" s="68"/>
    </row>
    <row r="228" spans="1:33" ht="15" thickBot="1" x14ac:dyDescent="0.4">
      <c r="A228" s="66"/>
      <c r="B228" s="2" t="s">
        <v>235</v>
      </c>
      <c r="C228" s="2" t="s">
        <v>36</v>
      </c>
      <c r="D228" s="67" t="s">
        <v>167</v>
      </c>
      <c r="E228" s="67">
        <v>24</v>
      </c>
      <c r="F228" s="67">
        <v>15</v>
      </c>
      <c r="G228" s="67">
        <v>3</v>
      </c>
      <c r="H228" s="67">
        <v>0</v>
      </c>
      <c r="I228" s="67">
        <v>0</v>
      </c>
      <c r="J228" s="67">
        <v>0</v>
      </c>
      <c r="K228" s="67">
        <v>0</v>
      </c>
      <c r="L228" s="67">
        <v>0</v>
      </c>
      <c r="M228" s="67">
        <v>156</v>
      </c>
      <c r="N228" s="67">
        <v>628</v>
      </c>
      <c r="O228" s="67">
        <v>4.03</v>
      </c>
      <c r="P228" s="67">
        <v>5</v>
      </c>
      <c r="Q228" s="67">
        <v>39</v>
      </c>
      <c r="R228" s="67">
        <v>27</v>
      </c>
      <c r="S228" s="67">
        <v>299</v>
      </c>
      <c r="T228" s="67">
        <v>11.07</v>
      </c>
      <c r="U228" s="67">
        <v>3</v>
      </c>
      <c r="V228" s="67">
        <v>1</v>
      </c>
      <c r="W228" s="67">
        <v>0</v>
      </c>
      <c r="X228" s="67">
        <v>8</v>
      </c>
      <c r="Y228" s="67"/>
      <c r="Z228" s="67"/>
      <c r="AA228" s="67">
        <f>IF(F228&lt;Settings!$H$3,"",ROUND((J228*Settings!$C$3+K228*Settings!$C$4+N228*Settings!$C$5+P228*Settings!$C$6+R228*Settings!$C$7+S228*Settings!$C$8+U228*Settings!$C$9+L228*Settings!$C$10+V228*Settings!$C$11*0.5)/F228*16,0))</f>
        <v>178</v>
      </c>
      <c r="AB228" s="70">
        <f>IF(F228&lt;Settings!$H$3,"",AA228*Settings!$F$5)</f>
        <v>400.5</v>
      </c>
      <c r="AC228" s="67"/>
      <c r="AD228" s="67"/>
      <c r="AE228" s="67"/>
      <c r="AF228" s="67">
        <f>IF(F228&lt;Settings!$H$3,"",RANK(AA228,$AA$207:$AA$306,0)+COUNTIF($AA$207:AA228,AA228)-1)</f>
        <v>21</v>
      </c>
      <c r="AG228" s="68"/>
    </row>
    <row r="229" spans="1:33" ht="15" thickBot="1" x14ac:dyDescent="0.4">
      <c r="A229" s="66"/>
      <c r="B229" s="2" t="s">
        <v>502</v>
      </c>
      <c r="C229" s="2" t="s">
        <v>10</v>
      </c>
      <c r="D229" s="67" t="s">
        <v>167</v>
      </c>
      <c r="E229" s="67">
        <v>29</v>
      </c>
      <c r="F229" s="67">
        <v>15</v>
      </c>
      <c r="G229" s="67">
        <v>15</v>
      </c>
      <c r="H229" s="67">
        <v>0</v>
      </c>
      <c r="I229" s="67">
        <v>0</v>
      </c>
      <c r="J229" s="67">
        <v>0</v>
      </c>
      <c r="K229" s="67">
        <v>0</v>
      </c>
      <c r="L229" s="67">
        <v>0</v>
      </c>
      <c r="M229" s="67">
        <v>184</v>
      </c>
      <c r="N229" s="67">
        <v>659</v>
      </c>
      <c r="O229" s="67">
        <v>3.58</v>
      </c>
      <c r="P229" s="67">
        <v>6</v>
      </c>
      <c r="Q229" s="67">
        <v>47</v>
      </c>
      <c r="R229" s="67">
        <v>39</v>
      </c>
      <c r="S229" s="67">
        <v>266</v>
      </c>
      <c r="T229" s="67">
        <v>6.82</v>
      </c>
      <c r="U229" s="67">
        <v>1</v>
      </c>
      <c r="V229" s="67">
        <v>1</v>
      </c>
      <c r="W229" s="67">
        <v>1</v>
      </c>
      <c r="X229" s="67">
        <v>7</v>
      </c>
      <c r="Y229" s="67"/>
      <c r="Z229" s="67"/>
      <c r="AA229" s="67">
        <f>IF(F229&lt;Settings!$H$3,"",ROUND((J229*Settings!$C$3+K229*Settings!$C$4+N229*Settings!$C$5+P229*Settings!$C$6+R229*Settings!$C$7+S229*Settings!$C$8+U229*Settings!$C$9+L229*Settings!$C$10+V229*Settings!$C$11*0.5)/F229*16,0))</f>
        <v>184</v>
      </c>
      <c r="AB229" s="70">
        <f>IF(F229&lt;Settings!$H$3,"",AA229*Settings!$F$5)</f>
        <v>414</v>
      </c>
      <c r="AC229" s="67"/>
      <c r="AD229" s="67"/>
      <c r="AE229" s="67"/>
      <c r="AF229" s="67">
        <f>IF(F229&lt;Settings!$H$3,"",RANK(AA229,$AA$207:$AA$306,0)+COUNTIF($AA$207:AA229,AA229)-1)</f>
        <v>19</v>
      </c>
      <c r="AG229" s="68"/>
    </row>
    <row r="230" spans="1:33" ht="15" thickBot="1" x14ac:dyDescent="0.4">
      <c r="A230" s="66"/>
      <c r="B230" s="2" t="s">
        <v>534</v>
      </c>
      <c r="C230" s="2" t="s">
        <v>28</v>
      </c>
      <c r="D230" s="67" t="s">
        <v>167</v>
      </c>
      <c r="E230" s="67">
        <v>25</v>
      </c>
      <c r="F230" s="67">
        <v>16</v>
      </c>
      <c r="G230" s="67">
        <v>1</v>
      </c>
      <c r="H230" s="67">
        <v>0</v>
      </c>
      <c r="I230" s="67">
        <v>0</v>
      </c>
      <c r="J230" s="67">
        <v>0</v>
      </c>
      <c r="K230" s="67">
        <v>0</v>
      </c>
      <c r="L230" s="67">
        <v>0</v>
      </c>
      <c r="M230" s="67">
        <v>150</v>
      </c>
      <c r="N230" s="67">
        <v>570</v>
      </c>
      <c r="O230" s="67">
        <v>3.8</v>
      </c>
      <c r="P230" s="67">
        <v>3</v>
      </c>
      <c r="Q230" s="67">
        <v>68</v>
      </c>
      <c r="R230" s="67">
        <v>51</v>
      </c>
      <c r="S230" s="67">
        <v>421</v>
      </c>
      <c r="T230" s="67">
        <v>8.25</v>
      </c>
      <c r="U230" s="67">
        <v>2</v>
      </c>
      <c r="V230" s="67">
        <v>3</v>
      </c>
      <c r="W230" s="67">
        <v>2</v>
      </c>
      <c r="X230" s="67">
        <v>5</v>
      </c>
      <c r="Y230" s="67">
        <v>1</v>
      </c>
      <c r="Z230" s="67"/>
      <c r="AA230" s="67">
        <f>IF(F230&lt;Settings!$H$3,"",ROUND((J230*Settings!$C$3+K230*Settings!$C$4+N230*Settings!$C$5+P230*Settings!$C$6+R230*Settings!$C$7+S230*Settings!$C$8+U230*Settings!$C$9+L230*Settings!$C$10+V230*Settings!$C$11*0.5)/F230*16,0))</f>
        <v>177</v>
      </c>
      <c r="AB230" s="70">
        <f>IF(F230&lt;Settings!$H$3,"",AA230*Settings!$F$5)</f>
        <v>398.25</v>
      </c>
      <c r="AC230" s="67"/>
      <c r="AD230" s="67"/>
      <c r="AE230" s="67"/>
      <c r="AF230" s="67">
        <f>IF(F230&lt;Settings!$H$3,"",RANK(AA230,$AA$207:$AA$306,0)+COUNTIF($AA$207:AA230,AA230)-1)</f>
        <v>22</v>
      </c>
      <c r="AG230" s="68"/>
    </row>
    <row r="231" spans="1:33" ht="15" thickBot="1" x14ac:dyDescent="0.4">
      <c r="A231" s="66"/>
      <c r="B231" s="2" t="s">
        <v>294</v>
      </c>
      <c r="C231" s="2" t="s">
        <v>10</v>
      </c>
      <c r="D231" s="67" t="s">
        <v>167</v>
      </c>
      <c r="E231" s="67">
        <v>23</v>
      </c>
      <c r="F231" s="67">
        <v>16</v>
      </c>
      <c r="G231" s="67">
        <v>2</v>
      </c>
      <c r="H231" s="67">
        <v>0</v>
      </c>
      <c r="I231" s="67">
        <v>0</v>
      </c>
      <c r="J231" s="67">
        <v>0</v>
      </c>
      <c r="K231" s="67">
        <v>0</v>
      </c>
      <c r="L231" s="67">
        <v>0</v>
      </c>
      <c r="M231" s="67">
        <v>176</v>
      </c>
      <c r="N231" s="67">
        <v>744</v>
      </c>
      <c r="O231" s="67">
        <v>4.2300000000000004</v>
      </c>
      <c r="P231" s="67">
        <v>5</v>
      </c>
      <c r="Q231" s="67">
        <v>17</v>
      </c>
      <c r="R231" s="67">
        <v>11</v>
      </c>
      <c r="S231" s="67">
        <v>136</v>
      </c>
      <c r="T231" s="67">
        <v>12.36</v>
      </c>
      <c r="U231" s="67">
        <v>1</v>
      </c>
      <c r="V231" s="67">
        <v>1</v>
      </c>
      <c r="W231" s="67">
        <v>0</v>
      </c>
      <c r="X231" s="67">
        <v>6</v>
      </c>
      <c r="Y231" s="67"/>
      <c r="Z231" s="67"/>
      <c r="AA231" s="67">
        <f>IF(F231&lt;Settings!$H$3,"",ROUND((J231*Settings!$C$3+K231*Settings!$C$4+N231*Settings!$C$5+P231*Settings!$C$6+R231*Settings!$C$7+S231*Settings!$C$8+U231*Settings!$C$9+L231*Settings!$C$10+V231*Settings!$C$11*0.5)/F231*16,0))</f>
        <v>134</v>
      </c>
      <c r="AB231" s="70">
        <f>IF(F231&lt;Settings!$H$3,"",AA231*Settings!$F$5)</f>
        <v>301.5</v>
      </c>
      <c r="AC231" s="67"/>
      <c r="AD231" s="67"/>
      <c r="AE231" s="67"/>
      <c r="AF231" s="67">
        <f>IF(F231&lt;Settings!$H$3,"",RANK(AA231,$AA$207:$AA$306,0)+COUNTIF($AA$207:AA231,AA231)-1)</f>
        <v>42</v>
      </c>
      <c r="AG231" s="68"/>
    </row>
    <row r="232" spans="1:33" ht="15" thickBot="1" x14ac:dyDescent="0.4">
      <c r="A232" s="66"/>
      <c r="B232" s="2" t="s">
        <v>245</v>
      </c>
      <c r="C232" s="2" t="s">
        <v>125</v>
      </c>
      <c r="D232" s="67" t="s">
        <v>167</v>
      </c>
      <c r="E232" s="67">
        <v>29</v>
      </c>
      <c r="F232" s="67">
        <v>15</v>
      </c>
      <c r="G232" s="67">
        <v>10</v>
      </c>
      <c r="H232" s="67">
        <v>0</v>
      </c>
      <c r="I232" s="67">
        <v>0</v>
      </c>
      <c r="J232" s="67">
        <v>0</v>
      </c>
      <c r="K232" s="67">
        <v>0</v>
      </c>
      <c r="L232" s="67">
        <v>0</v>
      </c>
      <c r="M232" s="67">
        <v>178</v>
      </c>
      <c r="N232" s="67">
        <v>772</v>
      </c>
      <c r="O232" s="67">
        <v>4.34</v>
      </c>
      <c r="P232" s="67">
        <v>5</v>
      </c>
      <c r="Q232" s="67">
        <v>33</v>
      </c>
      <c r="R232" s="67">
        <v>23</v>
      </c>
      <c r="S232" s="67">
        <v>170</v>
      </c>
      <c r="T232" s="67">
        <v>7.39</v>
      </c>
      <c r="U232" s="67">
        <v>0</v>
      </c>
      <c r="V232" s="67">
        <v>1</v>
      </c>
      <c r="W232" s="67">
        <v>1</v>
      </c>
      <c r="X232" s="67">
        <v>5</v>
      </c>
      <c r="Y232" s="67"/>
      <c r="Z232" s="67"/>
      <c r="AA232" s="67">
        <f>IF(F232&lt;Settings!$H$3,"",ROUND((J232*Settings!$C$3+K232*Settings!$C$4+N232*Settings!$C$5+P232*Settings!$C$6+R232*Settings!$C$7+S232*Settings!$C$8+U232*Settings!$C$9+L232*Settings!$C$10+V232*Settings!$C$11*0.5)/F232*16,0))</f>
        <v>156</v>
      </c>
      <c r="AB232" s="70">
        <f>IF(F232&lt;Settings!$H$3,"",AA232*Settings!$F$5)</f>
        <v>351</v>
      </c>
      <c r="AC232" s="67"/>
      <c r="AD232" s="67"/>
      <c r="AE232" s="67"/>
      <c r="AF232" s="67">
        <f>IF(F232&lt;Settings!$H$3,"",RANK(AA232,$AA$207:$AA$306,0)+COUNTIF($AA$207:AA232,AA232)-1)</f>
        <v>30</v>
      </c>
      <c r="AG232" s="68"/>
    </row>
    <row r="233" spans="1:33" ht="15" thickBot="1" x14ac:dyDescent="0.4">
      <c r="A233" s="66"/>
      <c r="B233" s="2" t="s">
        <v>313</v>
      </c>
      <c r="C233" s="2" t="s">
        <v>45</v>
      </c>
      <c r="D233" s="67" t="s">
        <v>167</v>
      </c>
      <c r="E233" s="67">
        <v>26</v>
      </c>
      <c r="F233" s="67">
        <v>16</v>
      </c>
      <c r="G233" s="67">
        <v>0</v>
      </c>
      <c r="H233" s="67">
        <v>0</v>
      </c>
      <c r="I233" s="67">
        <v>0</v>
      </c>
      <c r="J233" s="67">
        <v>0</v>
      </c>
      <c r="K233" s="67">
        <v>0</v>
      </c>
      <c r="L233" s="67">
        <v>0</v>
      </c>
      <c r="M233" s="67">
        <v>153</v>
      </c>
      <c r="N233" s="67">
        <v>591</v>
      </c>
      <c r="O233" s="67">
        <v>3.86</v>
      </c>
      <c r="P233" s="67">
        <v>4</v>
      </c>
      <c r="Q233" s="67">
        <v>60</v>
      </c>
      <c r="R233" s="67">
        <v>46</v>
      </c>
      <c r="S233" s="67">
        <v>250</v>
      </c>
      <c r="T233" s="67">
        <v>5.43</v>
      </c>
      <c r="U233" s="67">
        <v>2</v>
      </c>
      <c r="V233" s="67">
        <v>0</v>
      </c>
      <c r="W233" s="67">
        <v>0</v>
      </c>
      <c r="X233" s="67">
        <v>6</v>
      </c>
      <c r="Y233" s="67"/>
      <c r="Z233" s="67"/>
      <c r="AA233" s="67">
        <f>IF(F233&lt;Settings!$H$3,"",ROUND((J233*Settings!$C$3+K233*Settings!$C$4+N233*Settings!$C$5+P233*Settings!$C$6+R233*Settings!$C$7+S233*Settings!$C$8+U233*Settings!$C$9+L233*Settings!$C$10+V233*Settings!$C$11*0.5)/F233*16,0))</f>
        <v>166</v>
      </c>
      <c r="AB233" s="70">
        <f>IF(F233&lt;Settings!$H$3,"",AA233*Settings!$F$5)</f>
        <v>373.5</v>
      </c>
      <c r="AC233" s="67"/>
      <c r="AD233" s="67"/>
      <c r="AE233" s="67"/>
      <c r="AF233" s="67">
        <f>IF(F233&lt;Settings!$H$3,"",RANK(AA233,$AA$207:$AA$306,0)+COUNTIF($AA$207:AA233,AA233)-1)</f>
        <v>26</v>
      </c>
      <c r="AG233" s="68"/>
    </row>
    <row r="234" spans="1:33" ht="15" thickBot="1" x14ac:dyDescent="0.4">
      <c r="A234" s="66"/>
      <c r="B234" s="2" t="s">
        <v>560</v>
      </c>
      <c r="C234" s="2" t="s">
        <v>111</v>
      </c>
      <c r="D234" s="67" t="s">
        <v>167</v>
      </c>
      <c r="E234" s="67">
        <v>25</v>
      </c>
      <c r="F234" s="67">
        <v>15</v>
      </c>
      <c r="G234" s="67">
        <v>11</v>
      </c>
      <c r="H234" s="67">
        <v>0</v>
      </c>
      <c r="I234" s="67">
        <v>0</v>
      </c>
      <c r="J234" s="67">
        <v>0</v>
      </c>
      <c r="K234" s="67">
        <v>0</v>
      </c>
      <c r="L234" s="67">
        <v>0</v>
      </c>
      <c r="M234" s="67">
        <v>171</v>
      </c>
      <c r="N234" s="67">
        <v>751</v>
      </c>
      <c r="O234" s="67">
        <v>4.3899999999999997</v>
      </c>
      <c r="P234" s="67">
        <v>5</v>
      </c>
      <c r="Q234" s="67">
        <v>28</v>
      </c>
      <c r="R234" s="67">
        <v>19</v>
      </c>
      <c r="S234" s="67">
        <v>116</v>
      </c>
      <c r="T234" s="67">
        <v>6.11</v>
      </c>
      <c r="U234" s="67">
        <v>0</v>
      </c>
      <c r="V234" s="67">
        <v>1</v>
      </c>
      <c r="W234" s="67">
        <v>0</v>
      </c>
      <c r="X234" s="67">
        <v>5</v>
      </c>
      <c r="Y234" s="67">
        <v>1</v>
      </c>
      <c r="Z234" s="67"/>
      <c r="AA234" s="67">
        <f>IF(F234&lt;Settings!$H$3,"",ROUND((J234*Settings!$C$3+K234*Settings!$C$4+N234*Settings!$C$5+P234*Settings!$C$6+R234*Settings!$C$7+S234*Settings!$C$8+U234*Settings!$C$9+L234*Settings!$C$10+V234*Settings!$C$11*0.5)/F234*16,0))</f>
        <v>144</v>
      </c>
      <c r="AB234" s="70">
        <f>IF(F234&lt;Settings!$H$3,"",AA234*Settings!$F$5)</f>
        <v>324</v>
      </c>
      <c r="AC234" s="67"/>
      <c r="AD234" s="67"/>
      <c r="AE234" s="67"/>
      <c r="AF234" s="67">
        <f>IF(F234&lt;Settings!$H$3,"",RANK(AA234,$AA$207:$AA$306,0)+COUNTIF($AA$207:AA234,AA234)-1)</f>
        <v>36</v>
      </c>
      <c r="AG234" s="68"/>
    </row>
    <row r="235" spans="1:33" ht="15" thickBot="1" x14ac:dyDescent="0.4">
      <c r="A235" s="66"/>
      <c r="B235" s="2" t="s">
        <v>598</v>
      </c>
      <c r="C235" s="2" t="s">
        <v>18</v>
      </c>
      <c r="D235" s="67" t="s">
        <v>167</v>
      </c>
      <c r="E235" s="67">
        <v>22</v>
      </c>
      <c r="F235" s="67">
        <v>16</v>
      </c>
      <c r="G235" s="67">
        <v>7</v>
      </c>
      <c r="H235" s="67">
        <v>0</v>
      </c>
      <c r="I235" s="67">
        <v>0</v>
      </c>
      <c r="J235" s="67">
        <v>0</v>
      </c>
      <c r="K235" s="67">
        <v>0</v>
      </c>
      <c r="L235" s="67">
        <v>0</v>
      </c>
      <c r="M235" s="67">
        <v>153</v>
      </c>
      <c r="N235" s="67">
        <v>556</v>
      </c>
      <c r="O235" s="67">
        <v>3.63</v>
      </c>
      <c r="P235" s="67">
        <v>4</v>
      </c>
      <c r="Q235" s="67">
        <v>34</v>
      </c>
      <c r="R235" s="67">
        <v>25</v>
      </c>
      <c r="S235" s="67">
        <v>262</v>
      </c>
      <c r="T235" s="67">
        <v>10.48</v>
      </c>
      <c r="U235" s="67">
        <v>2</v>
      </c>
      <c r="V235" s="67">
        <v>0</v>
      </c>
      <c r="W235" s="67">
        <v>0</v>
      </c>
      <c r="X235" s="67">
        <v>6</v>
      </c>
      <c r="Y235" s="67"/>
      <c r="Z235" s="67"/>
      <c r="AA235" s="67">
        <f>IF(F235&lt;Settings!$H$3,"",ROUND((J235*Settings!$C$3+K235*Settings!$C$4+N235*Settings!$C$5+P235*Settings!$C$6+R235*Settings!$C$7+S235*Settings!$C$8+U235*Settings!$C$9+L235*Settings!$C$10+V235*Settings!$C$11*0.5)/F235*16,0))</f>
        <v>143</v>
      </c>
      <c r="AB235" s="70">
        <f>IF(F235&lt;Settings!$H$3,"",AA235*Settings!$F$5)</f>
        <v>321.75</v>
      </c>
      <c r="AC235" s="67"/>
      <c r="AD235" s="67"/>
      <c r="AE235" s="67"/>
      <c r="AF235" s="67">
        <f>IF(F235&lt;Settings!$H$3,"",RANK(AA235,$AA$207:$AA$306,0)+COUNTIF($AA$207:AA235,AA235)-1)</f>
        <v>37</v>
      </c>
      <c r="AG235" s="68"/>
    </row>
    <row r="236" spans="1:33" ht="15" thickBot="1" x14ac:dyDescent="0.4">
      <c r="A236" s="66"/>
      <c r="B236" s="2" t="s">
        <v>511</v>
      </c>
      <c r="C236" s="2" t="s">
        <v>4</v>
      </c>
      <c r="D236" s="67" t="s">
        <v>167</v>
      </c>
      <c r="E236" s="67">
        <v>24</v>
      </c>
      <c r="F236" s="67">
        <v>16</v>
      </c>
      <c r="G236" s="67">
        <v>16</v>
      </c>
      <c r="H236" s="67">
        <v>0</v>
      </c>
      <c r="I236" s="67">
        <v>0</v>
      </c>
      <c r="J236" s="67">
        <v>0</v>
      </c>
      <c r="K236" s="67">
        <v>0</v>
      </c>
      <c r="L236" s="67">
        <v>0</v>
      </c>
      <c r="M236" s="67">
        <v>206</v>
      </c>
      <c r="N236" s="67">
        <v>853</v>
      </c>
      <c r="O236" s="67">
        <v>4.1399999999999997</v>
      </c>
      <c r="P236" s="67">
        <v>2</v>
      </c>
      <c r="Q236" s="67">
        <v>42</v>
      </c>
      <c r="R236" s="67">
        <v>28</v>
      </c>
      <c r="S236" s="67">
        <v>182</v>
      </c>
      <c r="T236" s="67">
        <v>6.5</v>
      </c>
      <c r="U236" s="67">
        <v>0</v>
      </c>
      <c r="V236" s="67">
        <v>1</v>
      </c>
      <c r="W236" s="67">
        <v>1</v>
      </c>
      <c r="X236" s="67">
        <v>2</v>
      </c>
      <c r="Y236" s="67">
        <v>1</v>
      </c>
      <c r="Z236" s="67"/>
      <c r="AA236" s="67">
        <f>IF(F236&lt;Settings!$H$3,"",ROUND((J236*Settings!$C$3+K236*Settings!$C$4+N236*Settings!$C$5+P236*Settings!$C$6+R236*Settings!$C$7+S236*Settings!$C$8+U236*Settings!$C$9+L236*Settings!$C$10+V236*Settings!$C$11*0.5)/F236*16,0))</f>
        <v>143</v>
      </c>
      <c r="AB236" s="70">
        <f>IF(F236&lt;Settings!$H$3,"",AA236*Settings!$F$5)</f>
        <v>321.75</v>
      </c>
      <c r="AC236" s="67"/>
      <c r="AD236" s="67"/>
      <c r="AE236" s="67"/>
      <c r="AF236" s="67">
        <f>IF(F236&lt;Settings!$H$3,"",RANK(AA236,$AA$207:$AA$306,0)+COUNTIF($AA$207:AA236,AA236)-1)</f>
        <v>38</v>
      </c>
      <c r="AG236" s="68"/>
    </row>
    <row r="237" spans="1:33" ht="15" thickBot="1" x14ac:dyDescent="0.4">
      <c r="A237" s="66"/>
      <c r="B237" s="2" t="s">
        <v>314</v>
      </c>
      <c r="C237" s="2" t="s">
        <v>6</v>
      </c>
      <c r="D237" s="67" t="s">
        <v>167</v>
      </c>
      <c r="E237" s="67">
        <v>27</v>
      </c>
      <c r="F237" s="67">
        <v>10</v>
      </c>
      <c r="G237" s="67">
        <v>1</v>
      </c>
      <c r="H237" s="67">
        <v>0</v>
      </c>
      <c r="I237" s="67">
        <v>0</v>
      </c>
      <c r="J237" s="67">
        <v>0</v>
      </c>
      <c r="K237" s="67">
        <v>0</v>
      </c>
      <c r="L237" s="67">
        <v>0</v>
      </c>
      <c r="M237" s="67">
        <v>64</v>
      </c>
      <c r="N237" s="67">
        <v>294</v>
      </c>
      <c r="O237" s="67">
        <v>4.59</v>
      </c>
      <c r="P237" s="67">
        <v>2</v>
      </c>
      <c r="Q237" s="67">
        <v>54</v>
      </c>
      <c r="R237" s="67">
        <v>39</v>
      </c>
      <c r="S237" s="67">
        <v>510</v>
      </c>
      <c r="T237" s="67">
        <v>13.08</v>
      </c>
      <c r="U237" s="67">
        <v>4</v>
      </c>
      <c r="V237" s="67">
        <v>3</v>
      </c>
      <c r="W237" s="67">
        <v>2</v>
      </c>
      <c r="X237" s="67">
        <v>6</v>
      </c>
      <c r="Y237" s="67"/>
      <c r="Z237" s="67"/>
      <c r="AA237" s="67">
        <f>IF(F237&lt;Settings!$H$3,"",ROUND((J237*Settings!$C$3+K237*Settings!$C$4+N237*Settings!$C$5+P237*Settings!$C$6+R237*Settings!$C$7+S237*Settings!$C$8+U237*Settings!$C$9+L237*Settings!$C$10+V237*Settings!$C$11*0.5)/F237*16,0))</f>
        <v>244</v>
      </c>
      <c r="AB237" s="70">
        <f>IF(F237&lt;Settings!$H$3,"",AA237*Settings!$F$5)</f>
        <v>549</v>
      </c>
      <c r="AC237" s="67"/>
      <c r="AD237" s="67"/>
      <c r="AE237" s="67"/>
      <c r="AF237" s="67">
        <f>IF(F237&lt;Settings!$H$3,"",RANK(AA237,$AA$207:$AA$306,0)+COUNTIF($AA$207:AA237,AA237)-1)</f>
        <v>10</v>
      </c>
      <c r="AG237" s="68"/>
    </row>
    <row r="238" spans="1:33" ht="15" thickBot="1" x14ac:dyDescent="0.4">
      <c r="A238" s="66"/>
      <c r="B238" s="2" t="s">
        <v>319</v>
      </c>
      <c r="C238" s="69" t="s">
        <v>179</v>
      </c>
      <c r="D238" s="67" t="s">
        <v>167</v>
      </c>
      <c r="E238" s="67">
        <v>24</v>
      </c>
      <c r="F238" s="67">
        <v>14</v>
      </c>
      <c r="G238" s="67">
        <v>8</v>
      </c>
      <c r="H238" s="67">
        <v>0</v>
      </c>
      <c r="I238" s="67">
        <v>0</v>
      </c>
      <c r="J238" s="67">
        <v>0</v>
      </c>
      <c r="K238" s="67">
        <v>0</v>
      </c>
      <c r="L238" s="67">
        <v>0</v>
      </c>
      <c r="M238" s="67">
        <v>208</v>
      </c>
      <c r="N238" s="67">
        <v>873</v>
      </c>
      <c r="O238" s="67">
        <v>4.2</v>
      </c>
      <c r="P238" s="67">
        <v>1</v>
      </c>
      <c r="Q238" s="67">
        <v>34</v>
      </c>
      <c r="R238" s="67">
        <v>24</v>
      </c>
      <c r="S238" s="67">
        <v>158</v>
      </c>
      <c r="T238" s="67">
        <v>6.58</v>
      </c>
      <c r="U238" s="67">
        <v>1</v>
      </c>
      <c r="V238" s="67">
        <v>3</v>
      </c>
      <c r="W238" s="67">
        <v>2</v>
      </c>
      <c r="X238" s="67">
        <v>2</v>
      </c>
      <c r="Y238" s="67"/>
      <c r="Z238" s="67"/>
      <c r="AA238" s="67">
        <f>IF(F238&lt;Settings!$H$3,"",ROUND((J238*Settings!$C$3+K238*Settings!$C$4+N238*Settings!$C$5+P238*Settings!$C$6+R238*Settings!$C$7+S238*Settings!$C$8+U238*Settings!$C$9+L238*Settings!$C$10+V238*Settings!$C$11*0.5)/F238*16,0))</f>
        <v>156</v>
      </c>
      <c r="AB238" s="70">
        <f>IF(F238&lt;Settings!$H$3,"",AA238*Settings!$F$5)</f>
        <v>351</v>
      </c>
      <c r="AC238" s="67"/>
      <c r="AD238" s="67"/>
      <c r="AE238" s="67"/>
      <c r="AF238" s="67">
        <f>IF(F238&lt;Settings!$H$3,"",RANK(AA238,$AA$207:$AA$306,0)+COUNTIF($AA$207:AA238,AA238)-1)</f>
        <v>31</v>
      </c>
      <c r="AG238" s="68"/>
    </row>
    <row r="239" spans="1:33" ht="15" thickBot="1" x14ac:dyDescent="0.4">
      <c r="A239" s="66"/>
      <c r="B239" s="2" t="s">
        <v>599</v>
      </c>
      <c r="C239" s="2" t="s">
        <v>12</v>
      </c>
      <c r="D239" s="67" t="s">
        <v>167</v>
      </c>
      <c r="E239" s="67">
        <v>21</v>
      </c>
      <c r="F239" s="67">
        <v>14</v>
      </c>
      <c r="G239" s="67">
        <v>7</v>
      </c>
      <c r="H239" s="67">
        <v>0</v>
      </c>
      <c r="I239" s="67">
        <v>0</v>
      </c>
      <c r="J239" s="67">
        <v>0</v>
      </c>
      <c r="K239" s="67">
        <v>0</v>
      </c>
      <c r="L239" s="67">
        <v>0</v>
      </c>
      <c r="M239" s="67">
        <v>178</v>
      </c>
      <c r="N239" s="67">
        <v>626</v>
      </c>
      <c r="O239" s="67">
        <v>3.52</v>
      </c>
      <c r="P239" s="67">
        <v>4</v>
      </c>
      <c r="Q239" s="67">
        <v>34</v>
      </c>
      <c r="R239" s="67">
        <v>30</v>
      </c>
      <c r="S239" s="67">
        <v>287</v>
      </c>
      <c r="T239" s="67">
        <v>9.57</v>
      </c>
      <c r="U239" s="67">
        <v>0</v>
      </c>
      <c r="V239" s="67">
        <v>3</v>
      </c>
      <c r="W239" s="67">
        <v>2</v>
      </c>
      <c r="X239" s="67">
        <v>4</v>
      </c>
      <c r="Y239" s="67"/>
      <c r="Z239" s="67"/>
      <c r="AA239" s="67">
        <f>IF(F239&lt;Settings!$H$3,"",ROUND((J239*Settings!$C$3+K239*Settings!$C$4+N239*Settings!$C$5+P239*Settings!$C$6+R239*Settings!$C$7+S239*Settings!$C$8+U239*Settings!$C$9+L239*Settings!$C$10+V239*Settings!$C$11*0.5)/F239*16,0))</f>
        <v>163</v>
      </c>
      <c r="AB239" s="70">
        <f>IF(F239&lt;Settings!$H$3,"",AA239*Settings!$F$5)</f>
        <v>366.75</v>
      </c>
      <c r="AC239" s="67"/>
      <c r="AD239" s="67"/>
      <c r="AE239" s="67"/>
      <c r="AF239" s="67">
        <f>IF(F239&lt;Settings!$H$3,"",RANK(AA239,$AA$207:$AA$306,0)+COUNTIF($AA$207:AA239,AA239)-1)</f>
        <v>27</v>
      </c>
      <c r="AG239" s="68"/>
    </row>
    <row r="240" spans="1:33" ht="15" thickBot="1" x14ac:dyDescent="0.4">
      <c r="A240" s="66"/>
      <c r="B240" s="2" t="s">
        <v>238</v>
      </c>
      <c r="C240" s="2" t="s">
        <v>51</v>
      </c>
      <c r="D240" s="67" t="s">
        <v>167</v>
      </c>
      <c r="E240" s="67">
        <v>23</v>
      </c>
      <c r="F240" s="67">
        <v>16</v>
      </c>
      <c r="G240" s="67">
        <v>6</v>
      </c>
      <c r="H240" s="67">
        <v>0</v>
      </c>
      <c r="I240" s="67">
        <v>0</v>
      </c>
      <c r="J240" s="67">
        <v>0</v>
      </c>
      <c r="K240" s="67">
        <v>0</v>
      </c>
      <c r="L240" s="67">
        <v>0</v>
      </c>
      <c r="M240" s="67">
        <v>133</v>
      </c>
      <c r="N240" s="67">
        <v>644</v>
      </c>
      <c r="O240" s="67">
        <v>4.84</v>
      </c>
      <c r="P240" s="67">
        <v>3</v>
      </c>
      <c r="Q240" s="67">
        <v>48</v>
      </c>
      <c r="R240" s="67">
        <v>32</v>
      </c>
      <c r="S240" s="67">
        <v>239</v>
      </c>
      <c r="T240" s="67">
        <v>7.47</v>
      </c>
      <c r="U240" s="67">
        <v>1</v>
      </c>
      <c r="V240" s="67">
        <v>2</v>
      </c>
      <c r="W240" s="67">
        <v>2</v>
      </c>
      <c r="X240" s="67">
        <v>4</v>
      </c>
      <c r="Y240" s="67">
        <v>1</v>
      </c>
      <c r="Z240" s="67"/>
      <c r="AA240" s="67">
        <f>IF(F240&lt;Settings!$H$3,"",ROUND((J240*Settings!$C$3+K240*Settings!$C$4+N240*Settings!$C$5+P240*Settings!$C$6+R240*Settings!$C$7+S240*Settings!$C$8+U240*Settings!$C$9+L240*Settings!$C$10+V240*Settings!$C$11*0.5)/F240*16,0))</f>
        <v>142</v>
      </c>
      <c r="AB240" s="70">
        <f>IF(F240&lt;Settings!$H$3,"",AA240*Settings!$F$5)</f>
        <v>319.5</v>
      </c>
      <c r="AC240" s="67"/>
      <c r="AD240" s="67"/>
      <c r="AE240" s="67"/>
      <c r="AF240" s="67">
        <f>IF(F240&lt;Settings!$H$3,"",RANK(AA240,$AA$207:$AA$306,0)+COUNTIF($AA$207:AA240,AA240)-1)</f>
        <v>39</v>
      </c>
      <c r="AG240" s="68"/>
    </row>
    <row r="241" spans="1:33" ht="15" thickBot="1" x14ac:dyDescent="0.4">
      <c r="A241" s="66"/>
      <c r="B241" s="2" t="s">
        <v>505</v>
      </c>
      <c r="C241" s="2" t="s">
        <v>12</v>
      </c>
      <c r="D241" s="67" t="s">
        <v>167</v>
      </c>
      <c r="E241" s="67">
        <v>26</v>
      </c>
      <c r="F241" s="67">
        <v>16</v>
      </c>
      <c r="G241" s="67">
        <v>2</v>
      </c>
      <c r="H241" s="67">
        <v>0</v>
      </c>
      <c r="I241" s="67">
        <v>0</v>
      </c>
      <c r="J241" s="67">
        <v>0</v>
      </c>
      <c r="K241" s="67">
        <v>0</v>
      </c>
      <c r="L241" s="67">
        <v>0</v>
      </c>
      <c r="M241" s="67">
        <v>105</v>
      </c>
      <c r="N241" s="67">
        <v>458</v>
      </c>
      <c r="O241" s="67">
        <v>4.3600000000000003</v>
      </c>
      <c r="P241" s="67">
        <v>2</v>
      </c>
      <c r="Q241" s="67">
        <v>60</v>
      </c>
      <c r="R241" s="67">
        <v>43</v>
      </c>
      <c r="S241" s="67">
        <v>389</v>
      </c>
      <c r="T241" s="67">
        <v>9.0500000000000007</v>
      </c>
      <c r="U241" s="67">
        <v>2</v>
      </c>
      <c r="V241" s="67">
        <v>0</v>
      </c>
      <c r="W241" s="67">
        <v>0</v>
      </c>
      <c r="X241" s="67">
        <v>4</v>
      </c>
      <c r="Y241" s="67"/>
      <c r="Z241" s="67"/>
      <c r="AA241" s="67">
        <f>IF(F241&lt;Settings!$H$3,"",ROUND((J241*Settings!$C$3+K241*Settings!$C$4+N241*Settings!$C$5+P241*Settings!$C$6+R241*Settings!$C$7+S241*Settings!$C$8+U241*Settings!$C$9+L241*Settings!$C$10+V241*Settings!$C$11*0.5)/F241*16,0))</f>
        <v>152</v>
      </c>
      <c r="AB241" s="70">
        <f>IF(F241&lt;Settings!$H$3,"",AA241*Settings!$F$5)</f>
        <v>342</v>
      </c>
      <c r="AC241" s="67"/>
      <c r="AD241" s="67"/>
      <c r="AE241" s="67"/>
      <c r="AF241" s="67">
        <f>IF(F241&lt;Settings!$H$3,"",RANK(AA241,$AA$207:$AA$306,0)+COUNTIF($AA$207:AA241,AA241)-1)</f>
        <v>34</v>
      </c>
      <c r="AG241" s="68"/>
    </row>
    <row r="242" spans="1:33" ht="15" thickBot="1" x14ac:dyDescent="0.4">
      <c r="A242" s="66"/>
      <c r="B242" s="2" t="s">
        <v>577</v>
      </c>
      <c r="C242" s="2" t="s">
        <v>8</v>
      </c>
      <c r="D242" s="67" t="s">
        <v>167</v>
      </c>
      <c r="E242" s="67">
        <v>30</v>
      </c>
      <c r="F242" s="67">
        <v>15</v>
      </c>
      <c r="G242" s="67">
        <v>10</v>
      </c>
      <c r="H242" s="67">
        <v>0</v>
      </c>
      <c r="I242" s="67">
        <v>0</v>
      </c>
      <c r="J242" s="67">
        <v>0</v>
      </c>
      <c r="K242" s="67">
        <v>0</v>
      </c>
      <c r="L242" s="67">
        <v>0</v>
      </c>
      <c r="M242" s="67">
        <v>198</v>
      </c>
      <c r="N242" s="67">
        <v>680</v>
      </c>
      <c r="O242" s="67">
        <v>3.43</v>
      </c>
      <c r="P242" s="67">
        <v>6</v>
      </c>
      <c r="Q242" s="67">
        <v>15</v>
      </c>
      <c r="R242" s="67">
        <v>8</v>
      </c>
      <c r="S242" s="67">
        <v>52</v>
      </c>
      <c r="T242" s="67">
        <v>6.5</v>
      </c>
      <c r="U242" s="67">
        <v>1</v>
      </c>
      <c r="V242" s="67">
        <v>3</v>
      </c>
      <c r="W242" s="67">
        <v>3</v>
      </c>
      <c r="X242" s="67">
        <v>7</v>
      </c>
      <c r="Y242" s="67"/>
      <c r="Z242" s="67"/>
      <c r="AA242" s="67">
        <f>IF(F242&lt;Settings!$H$3,"",ROUND((J242*Settings!$C$3+K242*Settings!$C$4+N242*Settings!$C$5+P242*Settings!$C$6+R242*Settings!$C$7+S242*Settings!$C$8+U242*Settings!$C$9+L242*Settings!$C$10+V242*Settings!$C$11*0.5)/F242*16,0))</f>
        <v>128</v>
      </c>
      <c r="AB242" s="70">
        <f>IF(F242&lt;Settings!$H$3,"",AA242*Settings!$F$5)</f>
        <v>288</v>
      </c>
      <c r="AC242" s="67"/>
      <c r="AD242" s="67"/>
      <c r="AE242" s="67"/>
      <c r="AF242" s="67">
        <f>IF(F242&lt;Settings!$H$3,"",RANK(AA242,$AA$207:$AA$306,0)+COUNTIF($AA$207:AA242,AA242)-1)</f>
        <v>43</v>
      </c>
      <c r="AG242" s="68"/>
    </row>
    <row r="243" spans="1:33" ht="15" thickBot="1" x14ac:dyDescent="0.4">
      <c r="A243" s="66"/>
      <c r="B243" s="2" t="s">
        <v>518</v>
      </c>
      <c r="C243" s="2" t="s">
        <v>26</v>
      </c>
      <c r="D243" s="67" t="s">
        <v>167</v>
      </c>
      <c r="E243" s="67">
        <v>26</v>
      </c>
      <c r="F243" s="67">
        <v>16</v>
      </c>
      <c r="G243" s="67">
        <v>5</v>
      </c>
      <c r="H243" s="67">
        <v>0</v>
      </c>
      <c r="I243" s="67">
        <v>0</v>
      </c>
      <c r="J243" s="67">
        <v>0</v>
      </c>
      <c r="K243" s="67">
        <v>0</v>
      </c>
      <c r="L243" s="67">
        <v>0</v>
      </c>
      <c r="M243" s="67">
        <v>84</v>
      </c>
      <c r="N243" s="67">
        <v>286</v>
      </c>
      <c r="O243" s="67">
        <v>3.4</v>
      </c>
      <c r="P243" s="67">
        <v>3</v>
      </c>
      <c r="Q243" s="67">
        <v>71</v>
      </c>
      <c r="R243" s="67">
        <v>53</v>
      </c>
      <c r="S243" s="67">
        <v>444</v>
      </c>
      <c r="T243" s="67">
        <v>8.3800000000000008</v>
      </c>
      <c r="U243" s="67">
        <v>2</v>
      </c>
      <c r="V243" s="67">
        <v>1</v>
      </c>
      <c r="W243" s="67">
        <v>1</v>
      </c>
      <c r="X243" s="67">
        <v>5</v>
      </c>
      <c r="Y243" s="67"/>
      <c r="Z243" s="67"/>
      <c r="AA243" s="67">
        <f>IF(F243&lt;Settings!$H$3,"",ROUND((J243*Settings!$C$3+K243*Settings!$C$4+N243*Settings!$C$5+P243*Settings!$C$6+R243*Settings!$C$7+S243*Settings!$C$8+U243*Settings!$C$9+L243*Settings!$C$10+V243*Settings!$C$11*0.5)/F243*16,0))</f>
        <v>155</v>
      </c>
      <c r="AB243" s="70">
        <f>IF(F243&lt;Settings!$H$3,"",AA243*Settings!$F$5)</f>
        <v>348.75</v>
      </c>
      <c r="AC243" s="67"/>
      <c r="AD243" s="67"/>
      <c r="AE243" s="67"/>
      <c r="AF243" s="67">
        <f>IF(F243&lt;Settings!$H$3,"",RANK(AA243,$AA$207:$AA$306,0)+COUNTIF($AA$207:AA243,AA243)-1)</f>
        <v>32</v>
      </c>
      <c r="AG243" s="68"/>
    </row>
    <row r="244" spans="1:33" ht="15" thickBot="1" x14ac:dyDescent="0.4">
      <c r="A244" s="66"/>
      <c r="B244" s="2" t="s">
        <v>242</v>
      </c>
      <c r="C244" s="2" t="s">
        <v>20</v>
      </c>
      <c r="D244" s="67" t="s">
        <v>167</v>
      </c>
      <c r="E244" s="67">
        <v>31</v>
      </c>
      <c r="F244" s="67">
        <v>16</v>
      </c>
      <c r="G244" s="67">
        <v>11</v>
      </c>
      <c r="H244" s="67">
        <v>0</v>
      </c>
      <c r="I244" s="67">
        <v>0</v>
      </c>
      <c r="J244" s="67">
        <v>0</v>
      </c>
      <c r="K244" s="67">
        <v>0</v>
      </c>
      <c r="L244" s="67">
        <v>0</v>
      </c>
      <c r="M244" s="67">
        <v>173</v>
      </c>
      <c r="N244" s="67">
        <v>766</v>
      </c>
      <c r="O244" s="67">
        <v>4.43</v>
      </c>
      <c r="P244" s="67">
        <v>2</v>
      </c>
      <c r="Q244" s="67">
        <v>8</v>
      </c>
      <c r="R244" s="67">
        <v>8</v>
      </c>
      <c r="S244" s="67">
        <v>50</v>
      </c>
      <c r="T244" s="67">
        <v>6.25</v>
      </c>
      <c r="U244" s="67">
        <v>1</v>
      </c>
      <c r="V244" s="67">
        <v>1</v>
      </c>
      <c r="W244" s="67">
        <v>1</v>
      </c>
      <c r="X244" s="67">
        <v>3</v>
      </c>
      <c r="Y244" s="67">
        <v>1</v>
      </c>
      <c r="Z244" s="67"/>
      <c r="AA244" s="67">
        <f>IF(F244&lt;Settings!$H$3,"",ROUND((J244*Settings!$C$3+K244*Settings!$C$4+N244*Settings!$C$5+P244*Settings!$C$6+R244*Settings!$C$7+S244*Settings!$C$8+U244*Settings!$C$9+L244*Settings!$C$10+V244*Settings!$C$11*0.5)/F244*16,0))</f>
        <v>107</v>
      </c>
      <c r="AB244" s="70">
        <f>IF(F244&lt;Settings!$H$3,"",AA244*Settings!$F$5)</f>
        <v>240.75</v>
      </c>
      <c r="AC244" s="67"/>
      <c r="AD244" s="67"/>
      <c r="AE244" s="67"/>
      <c r="AF244" s="67">
        <f>IF(F244&lt;Settings!$H$3,"",RANK(AA244,$AA$207:$AA$306,0)+COUNTIF($AA$207:AA244,AA244)-1)</f>
        <v>55</v>
      </c>
      <c r="AG244" s="68"/>
    </row>
    <row r="245" spans="1:33" ht="15" thickBot="1" x14ac:dyDescent="0.4">
      <c r="A245" s="66"/>
      <c r="B245" s="2" t="s">
        <v>249</v>
      </c>
      <c r="C245" s="2" t="s">
        <v>1</v>
      </c>
      <c r="D245" s="67" t="s">
        <v>167</v>
      </c>
      <c r="E245" s="67">
        <v>27</v>
      </c>
      <c r="F245" s="67">
        <v>10</v>
      </c>
      <c r="G245" s="67">
        <v>3</v>
      </c>
      <c r="H245" s="67">
        <v>0</v>
      </c>
      <c r="I245" s="67">
        <v>0</v>
      </c>
      <c r="J245" s="67">
        <v>0</v>
      </c>
      <c r="K245" s="67">
        <v>0</v>
      </c>
      <c r="L245" s="67">
        <v>0</v>
      </c>
      <c r="M245" s="67">
        <v>64</v>
      </c>
      <c r="N245" s="67">
        <v>264</v>
      </c>
      <c r="O245" s="67">
        <v>4.13</v>
      </c>
      <c r="P245" s="67">
        <v>5</v>
      </c>
      <c r="Q245" s="67">
        <v>36</v>
      </c>
      <c r="R245" s="67">
        <v>30</v>
      </c>
      <c r="S245" s="67">
        <v>254</v>
      </c>
      <c r="T245" s="67">
        <v>8.4700000000000006</v>
      </c>
      <c r="U245" s="67">
        <v>3</v>
      </c>
      <c r="V245" s="67">
        <v>1</v>
      </c>
      <c r="W245" s="67">
        <v>0</v>
      </c>
      <c r="X245" s="67">
        <v>8</v>
      </c>
      <c r="Y245" s="67"/>
      <c r="Z245" s="67"/>
      <c r="AA245" s="67">
        <f>IF(F245&lt;Settings!$H$3,"",ROUND((J245*Settings!$C$3+K245*Settings!$C$4+N245*Settings!$C$5+P245*Settings!$C$6+R245*Settings!$C$7+S245*Settings!$C$8+U245*Settings!$C$9+L245*Settings!$C$10+V245*Settings!$C$11*0.5)/F245*16,0))</f>
        <v>206</v>
      </c>
      <c r="AB245" s="70">
        <f>IF(F245&lt;Settings!$H$3,"",AA245*Settings!$F$5)</f>
        <v>463.5</v>
      </c>
      <c r="AC245" s="67"/>
      <c r="AD245" s="67"/>
      <c r="AE245" s="67"/>
      <c r="AF245" s="67">
        <f>IF(F245&lt;Settings!$H$3,"",RANK(AA245,$AA$207:$AA$306,0)+COUNTIF($AA$207:AA245,AA245)-1)</f>
        <v>15</v>
      </c>
      <c r="AG245" s="68"/>
    </row>
    <row r="246" spans="1:33" ht="15" thickBot="1" x14ac:dyDescent="0.4">
      <c r="A246" s="66"/>
      <c r="B246" s="2" t="s">
        <v>329</v>
      </c>
      <c r="C246" s="2" t="s">
        <v>26</v>
      </c>
      <c r="D246" s="67" t="s">
        <v>167</v>
      </c>
      <c r="E246" s="67">
        <v>24</v>
      </c>
      <c r="F246" s="67">
        <v>14</v>
      </c>
      <c r="G246" s="67">
        <v>11</v>
      </c>
      <c r="H246" s="67">
        <v>0</v>
      </c>
      <c r="I246" s="67">
        <v>0</v>
      </c>
      <c r="J246" s="67">
        <v>0</v>
      </c>
      <c r="K246" s="67">
        <v>0</v>
      </c>
      <c r="L246" s="67">
        <v>0</v>
      </c>
      <c r="M246" s="67">
        <v>165</v>
      </c>
      <c r="N246" s="67">
        <v>552</v>
      </c>
      <c r="O246" s="67">
        <v>3.35</v>
      </c>
      <c r="P246" s="67">
        <v>4</v>
      </c>
      <c r="Q246" s="67">
        <v>35</v>
      </c>
      <c r="R246" s="67">
        <v>25</v>
      </c>
      <c r="S246" s="67">
        <v>162</v>
      </c>
      <c r="T246" s="67">
        <v>6.48</v>
      </c>
      <c r="U246" s="67">
        <v>1</v>
      </c>
      <c r="V246" s="67">
        <v>2</v>
      </c>
      <c r="W246" s="67">
        <v>1</v>
      </c>
      <c r="X246" s="67">
        <v>5</v>
      </c>
      <c r="Y246" s="67"/>
      <c r="Z246" s="67"/>
      <c r="AA246" s="67">
        <f>IF(F246&lt;Settings!$H$3,"",ROUND((J246*Settings!$C$3+K246*Settings!$C$4+N246*Settings!$C$5+P246*Settings!$C$6+R246*Settings!$C$7+S246*Settings!$C$8+U246*Settings!$C$9+L246*Settings!$C$10+V246*Settings!$C$11*0.5)/F246*16,0))</f>
        <v>142</v>
      </c>
      <c r="AB246" s="70">
        <f>IF(F246&lt;Settings!$H$3,"",AA246*Settings!$F$5)</f>
        <v>319.5</v>
      </c>
      <c r="AC246" s="67"/>
      <c r="AD246" s="67"/>
      <c r="AE246" s="67"/>
      <c r="AF246" s="67">
        <f>IF(F246&lt;Settings!$H$3,"",RANK(AA246,$AA$207:$AA$306,0)+COUNTIF($AA$207:AA246,AA246)-1)</f>
        <v>40</v>
      </c>
      <c r="AG246" s="68"/>
    </row>
    <row r="247" spans="1:33" ht="15" thickBot="1" x14ac:dyDescent="0.4">
      <c r="A247" s="66"/>
      <c r="B247" s="2" t="s">
        <v>600</v>
      </c>
      <c r="C247" s="2" t="s">
        <v>34</v>
      </c>
      <c r="D247" s="67" t="s">
        <v>167</v>
      </c>
      <c r="E247" s="67">
        <v>22</v>
      </c>
      <c r="F247" s="67">
        <v>16</v>
      </c>
      <c r="G247" s="67">
        <v>4</v>
      </c>
      <c r="H247" s="67">
        <v>1</v>
      </c>
      <c r="I247" s="67">
        <v>2</v>
      </c>
      <c r="J247" s="67">
        <v>21</v>
      </c>
      <c r="K247" s="67">
        <v>1</v>
      </c>
      <c r="L247" s="67">
        <v>0</v>
      </c>
      <c r="M247" s="67">
        <v>87</v>
      </c>
      <c r="N247" s="67">
        <v>370</v>
      </c>
      <c r="O247" s="67">
        <v>4.25</v>
      </c>
      <c r="P247" s="67">
        <v>2</v>
      </c>
      <c r="Q247" s="67">
        <v>71</v>
      </c>
      <c r="R247" s="67">
        <v>53</v>
      </c>
      <c r="S247" s="67">
        <v>353</v>
      </c>
      <c r="T247" s="67">
        <v>6.66</v>
      </c>
      <c r="U247" s="67">
        <v>1</v>
      </c>
      <c r="V247" s="67">
        <v>3</v>
      </c>
      <c r="W247" s="67">
        <v>2</v>
      </c>
      <c r="X247" s="67">
        <v>4</v>
      </c>
      <c r="Y247" s="67"/>
      <c r="Z247" s="67"/>
      <c r="AA247" s="67">
        <f>IF(F247&lt;Settings!$H$3,"",ROUND((J247*Settings!$C$3+K247*Settings!$C$4+N247*Settings!$C$5+P247*Settings!$C$6+R247*Settings!$C$7+S247*Settings!$C$8+U247*Settings!$C$9+L247*Settings!$C$10+V247*Settings!$C$11*0.5)/F247*16,0))</f>
        <v>145</v>
      </c>
      <c r="AB247" s="70">
        <f>IF(F247&lt;Settings!$H$3,"",AA247*Settings!$F$5)</f>
        <v>326.25</v>
      </c>
      <c r="AC247" s="67"/>
      <c r="AD247" s="67"/>
      <c r="AE247" s="67"/>
      <c r="AF247" s="67">
        <f>IF(F247&lt;Settings!$H$3,"",RANK(AA247,$AA$207:$AA$306,0)+COUNTIF($AA$207:AA247,AA247)-1)</f>
        <v>35</v>
      </c>
      <c r="AG247" s="68"/>
    </row>
    <row r="248" spans="1:33" ht="15" thickBot="1" x14ac:dyDescent="0.4">
      <c r="A248" s="66"/>
      <c r="B248" s="2" t="s">
        <v>601</v>
      </c>
      <c r="C248" s="2" t="s">
        <v>6</v>
      </c>
      <c r="D248" s="67" t="s">
        <v>167</v>
      </c>
      <c r="E248" s="67">
        <v>22</v>
      </c>
      <c r="F248" s="67">
        <v>16</v>
      </c>
      <c r="G248" s="67">
        <v>8</v>
      </c>
      <c r="H248" s="67">
        <v>0</v>
      </c>
      <c r="I248" s="67">
        <v>0</v>
      </c>
      <c r="J248" s="67">
        <v>0</v>
      </c>
      <c r="K248" s="67">
        <v>0</v>
      </c>
      <c r="L248" s="67">
        <v>0</v>
      </c>
      <c r="M248" s="67">
        <v>175</v>
      </c>
      <c r="N248" s="67">
        <v>603</v>
      </c>
      <c r="O248" s="67">
        <v>3.45</v>
      </c>
      <c r="P248" s="67">
        <v>1</v>
      </c>
      <c r="Q248" s="67">
        <v>24</v>
      </c>
      <c r="R248" s="67">
        <v>22</v>
      </c>
      <c r="S248" s="67">
        <v>182</v>
      </c>
      <c r="T248" s="67">
        <v>8.27</v>
      </c>
      <c r="U248" s="67">
        <v>1</v>
      </c>
      <c r="V248" s="67">
        <v>2</v>
      </c>
      <c r="W248" s="67">
        <v>2</v>
      </c>
      <c r="X248" s="67">
        <v>2</v>
      </c>
      <c r="Y248" s="67"/>
      <c r="Z248" s="67"/>
      <c r="AA248" s="67">
        <f>IF(F248&lt;Settings!$H$3,"",ROUND((J248*Settings!$C$3+K248*Settings!$C$4+N248*Settings!$C$5+P248*Settings!$C$6+R248*Settings!$C$7+S248*Settings!$C$8+U248*Settings!$C$9+L248*Settings!$C$10+V248*Settings!$C$11*0.5)/F248*16,0))</f>
        <v>111</v>
      </c>
      <c r="AB248" s="70">
        <f>IF(F248&lt;Settings!$H$3,"",AA248*Settings!$F$5)</f>
        <v>249.75</v>
      </c>
      <c r="AC248" s="67"/>
      <c r="AD248" s="67"/>
      <c r="AE248" s="67"/>
      <c r="AF248" s="67">
        <f>IF(F248&lt;Settings!$H$3,"",RANK(AA248,$AA$207:$AA$306,0)+COUNTIF($AA$207:AA248,AA248)-1)</f>
        <v>52</v>
      </c>
      <c r="AG248" s="68"/>
    </row>
    <row r="249" spans="1:33" ht="15" thickBot="1" x14ac:dyDescent="0.4">
      <c r="A249" s="66"/>
      <c r="B249" s="2" t="s">
        <v>297</v>
      </c>
      <c r="C249" s="2" t="s">
        <v>103</v>
      </c>
      <c r="D249" s="67" t="s">
        <v>167</v>
      </c>
      <c r="E249" s="67">
        <v>22</v>
      </c>
      <c r="F249" s="67">
        <v>16</v>
      </c>
      <c r="G249" s="67">
        <v>0</v>
      </c>
      <c r="H249" s="67">
        <v>0</v>
      </c>
      <c r="I249" s="67">
        <v>0</v>
      </c>
      <c r="J249" s="67">
        <v>0</v>
      </c>
      <c r="K249" s="67">
        <v>0</v>
      </c>
      <c r="L249" s="67">
        <v>0</v>
      </c>
      <c r="M249" s="67">
        <v>105</v>
      </c>
      <c r="N249" s="67">
        <v>465</v>
      </c>
      <c r="O249" s="67">
        <v>4.43</v>
      </c>
      <c r="P249" s="67">
        <v>2</v>
      </c>
      <c r="Q249" s="67">
        <v>36</v>
      </c>
      <c r="R249" s="67">
        <v>21</v>
      </c>
      <c r="S249" s="67">
        <v>180</v>
      </c>
      <c r="T249" s="67">
        <v>8.57</v>
      </c>
      <c r="U249" s="67">
        <v>1</v>
      </c>
      <c r="V249" s="67">
        <v>1</v>
      </c>
      <c r="W249" s="67">
        <v>0</v>
      </c>
      <c r="X249" s="67">
        <v>3</v>
      </c>
      <c r="Y249" s="67"/>
      <c r="Z249" s="67"/>
      <c r="AA249" s="67">
        <f>IF(F249&lt;Settings!$H$3,"",ROUND((J249*Settings!$C$3+K249*Settings!$C$4+N249*Settings!$C$5+P249*Settings!$C$6+R249*Settings!$C$7+S249*Settings!$C$8+U249*Settings!$C$9+L249*Settings!$C$10+V249*Settings!$C$11*0.5)/F249*16,0))</f>
        <v>103</v>
      </c>
      <c r="AB249" s="70">
        <f>IF(F249&lt;Settings!$H$3,"",AA249*Settings!$F$5)</f>
        <v>231.75</v>
      </c>
      <c r="AC249" s="67"/>
      <c r="AD249" s="67"/>
      <c r="AE249" s="67"/>
      <c r="AF249" s="67">
        <f>IF(F249&lt;Settings!$H$3,"",RANK(AA249,$AA$207:$AA$306,0)+COUNTIF($AA$207:AA249,AA249)-1)</f>
        <v>57</v>
      </c>
      <c r="AG249" s="68"/>
    </row>
    <row r="250" spans="1:33" ht="15" thickBot="1" x14ac:dyDescent="0.4">
      <c r="A250" s="66"/>
      <c r="B250" s="2" t="s">
        <v>494</v>
      </c>
      <c r="C250" s="2" t="s">
        <v>125</v>
      </c>
      <c r="D250" s="67" t="s">
        <v>167</v>
      </c>
      <c r="E250" s="67">
        <v>32</v>
      </c>
      <c r="F250" s="67">
        <v>12</v>
      </c>
      <c r="G250" s="67">
        <v>4</v>
      </c>
      <c r="H250" s="67">
        <v>0</v>
      </c>
      <c r="I250" s="67">
        <v>0</v>
      </c>
      <c r="J250" s="67">
        <v>0</v>
      </c>
      <c r="K250" s="67">
        <v>0</v>
      </c>
      <c r="L250" s="67">
        <v>0</v>
      </c>
      <c r="M250" s="67">
        <v>103</v>
      </c>
      <c r="N250" s="67">
        <v>381</v>
      </c>
      <c r="O250" s="67">
        <v>3.7</v>
      </c>
      <c r="P250" s="67">
        <v>2</v>
      </c>
      <c r="Q250" s="67">
        <v>45</v>
      </c>
      <c r="R250" s="67">
        <v>37</v>
      </c>
      <c r="S250" s="67">
        <v>293</v>
      </c>
      <c r="T250" s="67">
        <v>7.92</v>
      </c>
      <c r="U250" s="67">
        <v>1</v>
      </c>
      <c r="V250" s="67">
        <v>1</v>
      </c>
      <c r="W250" s="67">
        <v>1</v>
      </c>
      <c r="X250" s="67">
        <v>3</v>
      </c>
      <c r="Y250" s="67"/>
      <c r="Z250" s="67"/>
      <c r="AA250" s="67">
        <f>IF(F250&lt;Settings!$H$3,"",ROUND((J250*Settings!$C$3+K250*Settings!$C$4+N250*Settings!$C$5+P250*Settings!$C$6+R250*Settings!$C$7+S250*Settings!$C$8+U250*Settings!$C$9+L250*Settings!$C$10+V250*Settings!$C$11*0.5)/F250*16,0))</f>
        <v>162</v>
      </c>
      <c r="AB250" s="70">
        <f>IF(F250&lt;Settings!$H$3,"",AA250*Settings!$F$5)</f>
        <v>364.5</v>
      </c>
      <c r="AC250" s="67"/>
      <c r="AD250" s="67"/>
      <c r="AE250" s="67"/>
      <c r="AF250" s="67">
        <f>IF(F250&lt;Settings!$H$3,"",RANK(AA250,$AA$207:$AA$306,0)+COUNTIF($AA$207:AA250,AA250)-1)</f>
        <v>28</v>
      </c>
      <c r="AG250" s="68"/>
    </row>
    <row r="251" spans="1:33" ht="15" thickBot="1" x14ac:dyDescent="0.4">
      <c r="A251" s="66"/>
      <c r="B251" s="2" t="s">
        <v>190</v>
      </c>
      <c r="C251" s="2" t="s">
        <v>20</v>
      </c>
      <c r="D251" s="67" t="s">
        <v>167</v>
      </c>
      <c r="E251" s="67">
        <v>23</v>
      </c>
      <c r="F251" s="67">
        <v>16</v>
      </c>
      <c r="G251" s="67">
        <v>0</v>
      </c>
      <c r="H251" s="67">
        <v>0</v>
      </c>
      <c r="I251" s="67">
        <v>0</v>
      </c>
      <c r="J251" s="67">
        <v>0</v>
      </c>
      <c r="K251" s="67">
        <v>0</v>
      </c>
      <c r="L251" s="67">
        <v>0</v>
      </c>
      <c r="M251" s="67">
        <v>74</v>
      </c>
      <c r="N251" s="67">
        <v>321</v>
      </c>
      <c r="O251" s="67">
        <v>4.34</v>
      </c>
      <c r="P251" s="67">
        <v>4</v>
      </c>
      <c r="Q251" s="67">
        <v>15</v>
      </c>
      <c r="R251" s="67">
        <v>10</v>
      </c>
      <c r="S251" s="67">
        <v>123</v>
      </c>
      <c r="T251" s="67">
        <v>12.3</v>
      </c>
      <c r="U251" s="67">
        <v>2</v>
      </c>
      <c r="V251" s="67">
        <v>0</v>
      </c>
      <c r="W251" s="67">
        <v>0</v>
      </c>
      <c r="X251" s="67">
        <v>6</v>
      </c>
      <c r="Y251" s="67">
        <v>1</v>
      </c>
      <c r="Z251" s="67"/>
      <c r="AA251" s="67">
        <f>IF(F251&lt;Settings!$H$3,"",ROUND((J251*Settings!$C$3+K251*Settings!$C$4+N251*Settings!$C$5+P251*Settings!$C$6+R251*Settings!$C$7+S251*Settings!$C$8+U251*Settings!$C$9+L251*Settings!$C$10+V251*Settings!$C$11*0.5)/F251*16,0))</f>
        <v>90</v>
      </c>
      <c r="AB251" s="70">
        <f>IF(F251&lt;Settings!$H$3,"",AA251*Settings!$F$5)</f>
        <v>202.5</v>
      </c>
      <c r="AC251" s="67"/>
      <c r="AD251" s="67"/>
      <c r="AE251" s="67"/>
      <c r="AF251" s="67">
        <f>IF(F251&lt;Settings!$H$3,"",RANK(AA251,$AA$207:$AA$306,0)+COUNTIF($AA$207:AA251,AA251)-1)</f>
        <v>63</v>
      </c>
      <c r="AG251" s="68"/>
    </row>
    <row r="252" spans="1:33" ht="15" thickBot="1" x14ac:dyDescent="0.4">
      <c r="A252" s="66"/>
      <c r="B252" s="2" t="s">
        <v>236</v>
      </c>
      <c r="C252" s="2" t="s">
        <v>94</v>
      </c>
      <c r="D252" s="67" t="s">
        <v>167</v>
      </c>
      <c r="E252" s="67">
        <v>21</v>
      </c>
      <c r="F252" s="67">
        <v>14</v>
      </c>
      <c r="G252" s="67">
        <v>0</v>
      </c>
      <c r="H252" s="67">
        <v>0</v>
      </c>
      <c r="I252" s="67">
        <v>0</v>
      </c>
      <c r="J252" s="67">
        <v>0</v>
      </c>
      <c r="K252" s="67">
        <v>0</v>
      </c>
      <c r="L252" s="67">
        <v>0</v>
      </c>
      <c r="M252" s="67">
        <v>93</v>
      </c>
      <c r="N252" s="67">
        <v>358</v>
      </c>
      <c r="O252" s="67">
        <v>3.85</v>
      </c>
      <c r="P252" s="67">
        <v>3</v>
      </c>
      <c r="Q252" s="67">
        <v>33</v>
      </c>
      <c r="R252" s="67">
        <v>21</v>
      </c>
      <c r="S252" s="67">
        <v>225</v>
      </c>
      <c r="T252" s="67">
        <v>10.71</v>
      </c>
      <c r="U252" s="67">
        <v>1</v>
      </c>
      <c r="V252" s="67">
        <v>1</v>
      </c>
      <c r="W252" s="67">
        <v>0</v>
      </c>
      <c r="X252" s="67">
        <v>4</v>
      </c>
      <c r="Y252" s="67"/>
      <c r="Z252" s="67"/>
      <c r="AA252" s="67">
        <f>IF(F252&lt;Settings!$H$3,"",ROUND((J252*Settings!$C$3+K252*Settings!$C$4+N252*Settings!$C$5+P252*Settings!$C$6+R252*Settings!$C$7+S252*Settings!$C$8+U252*Settings!$C$9+L252*Settings!$C$10+V252*Settings!$C$11*0.5)/F252*16,0))</f>
        <v>117</v>
      </c>
      <c r="AB252" s="70">
        <f>IF(F252&lt;Settings!$H$3,"",AA252*Settings!$F$5)</f>
        <v>263.25</v>
      </c>
      <c r="AC252" s="67"/>
      <c r="AD252" s="67"/>
      <c r="AE252" s="67"/>
      <c r="AF252" s="67">
        <f>IF(F252&lt;Settings!$H$3,"",RANK(AA252,$AA$207:$AA$306,0)+COUNTIF($AA$207:AA252,AA252)-1)</f>
        <v>48</v>
      </c>
      <c r="AG252" s="68"/>
    </row>
    <row r="253" spans="1:33" ht="15" thickBot="1" x14ac:dyDescent="0.4">
      <c r="A253" s="66"/>
      <c r="B253" s="2" t="s">
        <v>300</v>
      </c>
      <c r="C253" s="2" t="s">
        <v>116</v>
      </c>
      <c r="D253" s="67" t="s">
        <v>167</v>
      </c>
      <c r="E253" s="67">
        <v>22</v>
      </c>
      <c r="F253" s="67">
        <v>16</v>
      </c>
      <c r="G253" s="67">
        <v>0</v>
      </c>
      <c r="H253" s="67">
        <v>0</v>
      </c>
      <c r="I253" s="67">
        <v>0</v>
      </c>
      <c r="J253" s="67">
        <v>0</v>
      </c>
      <c r="K253" s="67">
        <v>0</v>
      </c>
      <c r="L253" s="67">
        <v>0</v>
      </c>
      <c r="M253" s="67">
        <v>47</v>
      </c>
      <c r="N253" s="67">
        <v>260</v>
      </c>
      <c r="O253" s="67">
        <v>5.53</v>
      </c>
      <c r="P253" s="67">
        <v>2</v>
      </c>
      <c r="Q253" s="67">
        <v>35</v>
      </c>
      <c r="R253" s="67">
        <v>27</v>
      </c>
      <c r="S253" s="67">
        <v>279</v>
      </c>
      <c r="T253" s="67">
        <v>10.33</v>
      </c>
      <c r="U253" s="67">
        <v>3</v>
      </c>
      <c r="V253" s="67">
        <v>2</v>
      </c>
      <c r="W253" s="67">
        <v>2</v>
      </c>
      <c r="X253" s="67">
        <v>5</v>
      </c>
      <c r="Y253" s="67"/>
      <c r="Z253" s="67"/>
      <c r="AA253" s="67">
        <f>IF(F253&lt;Settings!$H$3,"",ROUND((J253*Settings!$C$3+K253*Settings!$C$4+N253*Settings!$C$5+P253*Settings!$C$6+R253*Settings!$C$7+S253*Settings!$C$8+U253*Settings!$C$9+L253*Settings!$C$10+V253*Settings!$C$11*0.5)/F253*16,0))</f>
        <v>109</v>
      </c>
      <c r="AB253" s="70">
        <f>IF(F253&lt;Settings!$H$3,"",AA253*Settings!$F$5)</f>
        <v>245.25</v>
      </c>
      <c r="AC253" s="67"/>
      <c r="AD253" s="67"/>
      <c r="AE253" s="67"/>
      <c r="AF253" s="67">
        <f>IF(F253&lt;Settings!$H$3,"",RANK(AA253,$AA$207:$AA$306,0)+COUNTIF($AA$207:AA253,AA253)-1)</f>
        <v>53</v>
      </c>
      <c r="AG253" s="68"/>
    </row>
    <row r="254" spans="1:33" ht="15" thickBot="1" x14ac:dyDescent="0.4">
      <c r="A254" s="66"/>
      <c r="B254" s="2" t="s">
        <v>525</v>
      </c>
      <c r="C254" s="2" t="s">
        <v>1</v>
      </c>
      <c r="D254" s="67" t="s">
        <v>167</v>
      </c>
      <c r="E254" s="67">
        <v>25</v>
      </c>
      <c r="F254" s="67">
        <v>14</v>
      </c>
      <c r="G254" s="67">
        <v>4</v>
      </c>
      <c r="H254" s="67">
        <v>0</v>
      </c>
      <c r="I254" s="67">
        <v>0</v>
      </c>
      <c r="J254" s="67">
        <v>0</v>
      </c>
      <c r="K254" s="67">
        <v>0</v>
      </c>
      <c r="L254" s="67">
        <v>0</v>
      </c>
      <c r="M254" s="67">
        <v>43</v>
      </c>
      <c r="N254" s="67">
        <v>171</v>
      </c>
      <c r="O254" s="67">
        <v>3.98</v>
      </c>
      <c r="P254" s="67">
        <v>0</v>
      </c>
      <c r="Q254" s="67">
        <v>72</v>
      </c>
      <c r="R254" s="67">
        <v>56</v>
      </c>
      <c r="S254" s="67">
        <v>429</v>
      </c>
      <c r="T254" s="67">
        <v>7.66</v>
      </c>
      <c r="U254" s="67">
        <v>3</v>
      </c>
      <c r="V254" s="67">
        <v>0</v>
      </c>
      <c r="W254" s="67">
        <v>0</v>
      </c>
      <c r="X254" s="67">
        <v>3</v>
      </c>
      <c r="Y254" s="67"/>
      <c r="Z254" s="67"/>
      <c r="AA254" s="67">
        <f>IF(F254&lt;Settings!$H$3,"",ROUND((J254*Settings!$C$3+K254*Settings!$C$4+N254*Settings!$C$5+P254*Settings!$C$6+R254*Settings!$C$7+S254*Settings!$C$8+U254*Settings!$C$9+L254*Settings!$C$10+V254*Settings!$C$11*0.5)/F254*16,0))</f>
        <v>153</v>
      </c>
      <c r="AB254" s="70">
        <f>IF(F254&lt;Settings!$H$3,"",AA254*Settings!$F$5)</f>
        <v>344.25</v>
      </c>
      <c r="AC254" s="67"/>
      <c r="AD254" s="67"/>
      <c r="AE254" s="67"/>
      <c r="AF254" s="67">
        <f>IF(F254&lt;Settings!$H$3,"",RANK(AA254,$AA$207:$AA$306,0)+COUNTIF($AA$207:AA254,AA254)-1)</f>
        <v>33</v>
      </c>
      <c r="AG254" s="68"/>
    </row>
    <row r="255" spans="1:33" ht="15" thickBot="1" x14ac:dyDescent="0.4">
      <c r="A255" s="66"/>
      <c r="B255" s="2" t="s">
        <v>602</v>
      </c>
      <c r="C255" s="2" t="s">
        <v>24</v>
      </c>
      <c r="D255" s="67" t="s">
        <v>167</v>
      </c>
      <c r="E255" s="67">
        <v>25</v>
      </c>
      <c r="F255" s="67">
        <v>15</v>
      </c>
      <c r="G255" s="67">
        <v>1</v>
      </c>
      <c r="H255" s="67">
        <v>0</v>
      </c>
      <c r="I255" s="67">
        <v>0</v>
      </c>
      <c r="J255" s="67">
        <v>0</v>
      </c>
      <c r="K255" s="67">
        <v>0</v>
      </c>
      <c r="L255" s="67">
        <v>0</v>
      </c>
      <c r="M255" s="67">
        <v>55</v>
      </c>
      <c r="N255" s="67">
        <v>232</v>
      </c>
      <c r="O255" s="67">
        <v>4.22</v>
      </c>
      <c r="P255" s="67">
        <v>4</v>
      </c>
      <c r="Q255" s="67">
        <v>23</v>
      </c>
      <c r="R255" s="67">
        <v>19</v>
      </c>
      <c r="S255" s="67">
        <v>202</v>
      </c>
      <c r="T255" s="67">
        <v>10.63</v>
      </c>
      <c r="U255" s="67">
        <v>1</v>
      </c>
      <c r="V255" s="67">
        <v>0</v>
      </c>
      <c r="W255" s="67">
        <v>0</v>
      </c>
      <c r="X255" s="67">
        <v>5</v>
      </c>
      <c r="Y255" s="67"/>
      <c r="Z255" s="67"/>
      <c r="AA255" s="67">
        <f>IF(F255&lt;Settings!$H$3,"",ROUND((J255*Settings!$C$3+K255*Settings!$C$4+N255*Settings!$C$5+P255*Settings!$C$6+R255*Settings!$C$7+S255*Settings!$C$8+U255*Settings!$C$9+L255*Settings!$C$10+V255*Settings!$C$11*0.5)/F255*16,0))</f>
        <v>99</v>
      </c>
      <c r="AB255" s="70">
        <f>IF(F255&lt;Settings!$H$3,"",AA255*Settings!$F$5)</f>
        <v>222.75</v>
      </c>
      <c r="AC255" s="67"/>
      <c r="AD255" s="67"/>
      <c r="AE255" s="67"/>
      <c r="AF255" s="67">
        <f>IF(F255&lt;Settings!$H$3,"",RANK(AA255,$AA$207:$AA$306,0)+COUNTIF($AA$207:AA255,AA255)-1)</f>
        <v>58</v>
      </c>
      <c r="AG255" s="68"/>
    </row>
    <row r="256" spans="1:33" ht="15" thickBot="1" x14ac:dyDescent="0.4">
      <c r="A256" s="66"/>
      <c r="B256" s="2" t="s">
        <v>250</v>
      </c>
      <c r="C256" s="2" t="s">
        <v>111</v>
      </c>
      <c r="D256" s="67" t="s">
        <v>167</v>
      </c>
      <c r="E256" s="67">
        <v>23</v>
      </c>
      <c r="F256" s="67">
        <v>13</v>
      </c>
      <c r="G256" s="67">
        <v>1</v>
      </c>
      <c r="H256" s="67">
        <v>0</v>
      </c>
      <c r="I256" s="67">
        <v>0</v>
      </c>
      <c r="J256" s="67">
        <v>0</v>
      </c>
      <c r="K256" s="67">
        <v>0</v>
      </c>
      <c r="L256" s="67">
        <v>0</v>
      </c>
      <c r="M256" s="67">
        <v>111</v>
      </c>
      <c r="N256" s="67">
        <v>476</v>
      </c>
      <c r="O256" s="67">
        <v>4.29</v>
      </c>
      <c r="P256" s="67">
        <v>0</v>
      </c>
      <c r="Q256" s="67">
        <v>48</v>
      </c>
      <c r="R256" s="67">
        <v>34</v>
      </c>
      <c r="S256" s="67">
        <v>193</v>
      </c>
      <c r="T256" s="67">
        <v>5.68</v>
      </c>
      <c r="U256" s="67">
        <v>1</v>
      </c>
      <c r="V256" s="67">
        <v>3</v>
      </c>
      <c r="W256" s="67">
        <v>1</v>
      </c>
      <c r="X256" s="67">
        <v>1</v>
      </c>
      <c r="Y256" s="67"/>
      <c r="Z256" s="67"/>
      <c r="AA256" s="67">
        <f>IF(F256&lt;Settings!$H$3,"",ROUND((J256*Settings!$C$3+K256*Settings!$C$4+N256*Settings!$C$5+P256*Settings!$C$6+R256*Settings!$C$7+S256*Settings!$C$8+U256*Settings!$C$9+L256*Settings!$C$10+V256*Settings!$C$11*0.5)/F256*16,0))</f>
        <v>128</v>
      </c>
      <c r="AB256" s="70">
        <f>IF(F256&lt;Settings!$H$3,"",AA256*Settings!$F$5)</f>
        <v>288</v>
      </c>
      <c r="AC256" s="67"/>
      <c r="AD256" s="67"/>
      <c r="AE256" s="67"/>
      <c r="AF256" s="67">
        <f>IF(F256&lt;Settings!$H$3,"",RANK(AA256,$AA$207:$AA$306,0)+COUNTIF($AA$207:AA256,AA256)-1)</f>
        <v>44</v>
      </c>
      <c r="AG256" s="68"/>
    </row>
    <row r="257" spans="1:33" ht="15" thickBot="1" x14ac:dyDescent="0.4">
      <c r="A257" s="66"/>
      <c r="B257" s="2" t="s">
        <v>296</v>
      </c>
      <c r="C257" s="2" t="s">
        <v>18</v>
      </c>
      <c r="D257" s="67" t="s">
        <v>167</v>
      </c>
      <c r="E257" s="67">
        <v>23</v>
      </c>
      <c r="F257" s="67">
        <v>12</v>
      </c>
      <c r="G257" s="67">
        <v>4</v>
      </c>
      <c r="H257" s="67">
        <v>0</v>
      </c>
      <c r="I257" s="67">
        <v>0</v>
      </c>
      <c r="J257" s="67">
        <v>0</v>
      </c>
      <c r="K257" s="67">
        <v>0</v>
      </c>
      <c r="L257" s="67">
        <v>0</v>
      </c>
      <c r="M257" s="67">
        <v>81</v>
      </c>
      <c r="N257" s="67">
        <v>448</v>
      </c>
      <c r="O257" s="67">
        <v>5.53</v>
      </c>
      <c r="P257" s="67">
        <v>4</v>
      </c>
      <c r="Q257" s="67">
        <v>18</v>
      </c>
      <c r="R257" s="67">
        <v>9</v>
      </c>
      <c r="S257" s="67">
        <v>22</v>
      </c>
      <c r="T257" s="67">
        <v>2.44</v>
      </c>
      <c r="U257" s="67">
        <v>0</v>
      </c>
      <c r="V257" s="67">
        <v>0</v>
      </c>
      <c r="W257" s="67">
        <v>0</v>
      </c>
      <c r="X257" s="67">
        <v>4</v>
      </c>
      <c r="Y257" s="67"/>
      <c r="Z257" s="67"/>
      <c r="AA257" s="67">
        <f>IF(F257&lt;Settings!$H$3,"",ROUND((J257*Settings!$C$3+K257*Settings!$C$4+N257*Settings!$C$5+P257*Settings!$C$6+R257*Settings!$C$7+S257*Settings!$C$8+U257*Settings!$C$9+L257*Settings!$C$10+V257*Settings!$C$11*0.5)/F257*16,0))</f>
        <v>107</v>
      </c>
      <c r="AB257" s="70">
        <f>IF(F257&lt;Settings!$H$3,"",AA257*Settings!$F$5)</f>
        <v>240.75</v>
      </c>
      <c r="AC257" s="67"/>
      <c r="AD257" s="67"/>
      <c r="AE257" s="67"/>
      <c r="AF257" s="67">
        <f>IF(F257&lt;Settings!$H$3,"",RANK(AA257,$AA$207:$AA$306,0)+COUNTIF($AA$207:AA257,AA257)-1)</f>
        <v>56</v>
      </c>
      <c r="AG257" s="68"/>
    </row>
    <row r="258" spans="1:33" ht="15" thickBot="1" x14ac:dyDescent="0.4">
      <c r="A258" s="66"/>
      <c r="B258" s="2" t="s">
        <v>299</v>
      </c>
      <c r="C258" s="2" t="s">
        <v>49</v>
      </c>
      <c r="D258" s="67" t="s">
        <v>167</v>
      </c>
      <c r="E258" s="67">
        <v>23</v>
      </c>
      <c r="F258" s="67">
        <v>16</v>
      </c>
      <c r="G258" s="67">
        <v>4</v>
      </c>
      <c r="H258" s="67">
        <v>0</v>
      </c>
      <c r="I258" s="67">
        <v>0</v>
      </c>
      <c r="J258" s="67">
        <v>0</v>
      </c>
      <c r="K258" s="67">
        <v>0</v>
      </c>
      <c r="L258" s="67">
        <v>0</v>
      </c>
      <c r="M258" s="67">
        <v>108</v>
      </c>
      <c r="N258" s="67">
        <v>423</v>
      </c>
      <c r="O258" s="67">
        <v>3.92</v>
      </c>
      <c r="P258" s="67">
        <v>3</v>
      </c>
      <c r="Q258" s="67">
        <v>19</v>
      </c>
      <c r="R258" s="67">
        <v>16</v>
      </c>
      <c r="S258" s="67">
        <v>114</v>
      </c>
      <c r="T258" s="67">
        <v>7.13</v>
      </c>
      <c r="U258" s="67">
        <v>0</v>
      </c>
      <c r="V258" s="67">
        <v>2</v>
      </c>
      <c r="W258" s="67">
        <v>1</v>
      </c>
      <c r="X258" s="67">
        <v>3</v>
      </c>
      <c r="Y258" s="67"/>
      <c r="Z258" s="67"/>
      <c r="AA258" s="67">
        <f>IF(F258&lt;Settings!$H$3,"",ROUND((J258*Settings!$C$3+K258*Settings!$C$4+N258*Settings!$C$5+P258*Settings!$C$6+R258*Settings!$C$7+S258*Settings!$C$8+U258*Settings!$C$9+L258*Settings!$C$10+V258*Settings!$C$11*0.5)/F258*16,0))</f>
        <v>86</v>
      </c>
      <c r="AB258" s="70">
        <f>IF(F258&lt;Settings!$H$3,"",AA258*Settings!$F$5)</f>
        <v>193.5</v>
      </c>
      <c r="AC258" s="67"/>
      <c r="AD258" s="67"/>
      <c r="AE258" s="67"/>
      <c r="AF258" s="67">
        <f>IF(F258&lt;Settings!$H$3,"",RANK(AA258,$AA$207:$AA$306,0)+COUNTIF($AA$207:AA258,AA258)-1)</f>
        <v>66</v>
      </c>
      <c r="AG258" s="68"/>
    </row>
    <row r="259" spans="1:33" ht="15" thickBot="1" x14ac:dyDescent="0.4">
      <c r="A259" s="66"/>
      <c r="B259" s="2" t="s">
        <v>328</v>
      </c>
      <c r="C259" s="2" t="s">
        <v>1</v>
      </c>
      <c r="D259" s="67" t="s">
        <v>167</v>
      </c>
      <c r="E259" s="67">
        <v>27</v>
      </c>
      <c r="F259" s="67">
        <v>9</v>
      </c>
      <c r="G259" s="67">
        <v>2</v>
      </c>
      <c r="H259" s="67">
        <v>0</v>
      </c>
      <c r="I259" s="67">
        <v>0</v>
      </c>
      <c r="J259" s="67">
        <v>0</v>
      </c>
      <c r="K259" s="67">
        <v>0</v>
      </c>
      <c r="L259" s="67">
        <v>0</v>
      </c>
      <c r="M259" s="67">
        <v>104</v>
      </c>
      <c r="N259" s="67">
        <v>383</v>
      </c>
      <c r="O259" s="67">
        <v>3.68</v>
      </c>
      <c r="P259" s="67">
        <v>5</v>
      </c>
      <c r="Q259" s="67">
        <v>1</v>
      </c>
      <c r="R259" s="67">
        <v>1</v>
      </c>
      <c r="S259" s="67">
        <v>15</v>
      </c>
      <c r="T259" s="67">
        <v>15</v>
      </c>
      <c r="U259" s="67">
        <v>0</v>
      </c>
      <c r="V259" s="67">
        <v>1</v>
      </c>
      <c r="W259" s="67">
        <v>1</v>
      </c>
      <c r="X259" s="67">
        <v>5</v>
      </c>
      <c r="Y259" s="67"/>
      <c r="Z259" s="67"/>
      <c r="AA259" s="67">
        <f>IF(F259&lt;Settings!$H$3,"",ROUND((J259*Settings!$C$3+K259*Settings!$C$4+N259*Settings!$C$5+P259*Settings!$C$6+R259*Settings!$C$7+S259*Settings!$C$8+U259*Settings!$C$9+L259*Settings!$C$10+V259*Settings!$C$11*0.5)/F259*16,0))</f>
        <v>124</v>
      </c>
      <c r="AB259" s="70">
        <f>IF(F259&lt;Settings!$H$3,"",AA259*Settings!$F$5)</f>
        <v>279</v>
      </c>
      <c r="AC259" s="67"/>
      <c r="AD259" s="67"/>
      <c r="AE259" s="67"/>
      <c r="AF259" s="67">
        <f>IF(F259&lt;Settings!$H$3,"",RANK(AA259,$AA$207:$AA$306,0)+COUNTIF($AA$207:AA259,AA259)-1)</f>
        <v>46</v>
      </c>
      <c r="AG259" s="68"/>
    </row>
    <row r="260" spans="1:33" ht="15" thickBot="1" x14ac:dyDescent="0.4">
      <c r="A260" s="66"/>
      <c r="B260" s="2" t="s">
        <v>203</v>
      </c>
      <c r="C260" s="69" t="s">
        <v>179</v>
      </c>
      <c r="D260" s="67" t="s">
        <v>167</v>
      </c>
      <c r="E260" s="67">
        <v>32</v>
      </c>
      <c r="F260" s="67">
        <v>10</v>
      </c>
      <c r="G260" s="67">
        <v>7</v>
      </c>
      <c r="H260" s="67">
        <v>0</v>
      </c>
      <c r="I260" s="67">
        <v>0</v>
      </c>
      <c r="J260" s="67">
        <v>0</v>
      </c>
      <c r="K260" s="67">
        <v>0</v>
      </c>
      <c r="L260" s="67">
        <v>0</v>
      </c>
      <c r="M260" s="67">
        <v>156</v>
      </c>
      <c r="N260" s="67">
        <v>529</v>
      </c>
      <c r="O260" s="67">
        <v>3.39</v>
      </c>
      <c r="P260" s="67">
        <v>2</v>
      </c>
      <c r="Q260" s="67">
        <v>19</v>
      </c>
      <c r="R260" s="67">
        <v>11</v>
      </c>
      <c r="S260" s="67">
        <v>70</v>
      </c>
      <c r="T260" s="67">
        <v>6.36</v>
      </c>
      <c r="U260" s="67">
        <v>0</v>
      </c>
      <c r="V260" s="67">
        <v>3</v>
      </c>
      <c r="W260" s="67">
        <v>2</v>
      </c>
      <c r="X260" s="67">
        <v>2</v>
      </c>
      <c r="Y260" s="67"/>
      <c r="Z260" s="67"/>
      <c r="AA260" s="67">
        <f>IF(F260&lt;Settings!$H$3,"",ROUND((J260*Settings!$C$3+K260*Settings!$C$4+N260*Settings!$C$5+P260*Settings!$C$6+R260*Settings!$C$7+S260*Settings!$C$8+U260*Settings!$C$9+L260*Settings!$C$10+V260*Settings!$C$11*0.5)/F260*16,0))</f>
        <v>128</v>
      </c>
      <c r="AB260" s="70">
        <f>IF(F260&lt;Settings!$H$3,"",AA260*Settings!$F$5)</f>
        <v>288</v>
      </c>
      <c r="AC260" s="67"/>
      <c r="AD260" s="67"/>
      <c r="AE260" s="67"/>
      <c r="AF260" s="67">
        <f>IF(F260&lt;Settings!$H$3,"",RANK(AA260,$AA$207:$AA$306,0)+COUNTIF($AA$207:AA260,AA260)-1)</f>
        <v>45</v>
      </c>
      <c r="AG260" s="68"/>
    </row>
    <row r="261" spans="1:33" ht="15" thickBot="1" x14ac:dyDescent="0.4">
      <c r="A261" s="66"/>
      <c r="B261" s="2" t="s">
        <v>205</v>
      </c>
      <c r="C261" s="2" t="s">
        <v>49</v>
      </c>
      <c r="D261" s="67" t="s">
        <v>167</v>
      </c>
      <c r="E261" s="67">
        <v>28</v>
      </c>
      <c r="F261" s="67">
        <v>11</v>
      </c>
      <c r="G261" s="67">
        <v>8</v>
      </c>
      <c r="H261" s="67">
        <v>0</v>
      </c>
      <c r="I261" s="67">
        <v>0</v>
      </c>
      <c r="J261" s="67">
        <v>0</v>
      </c>
      <c r="K261" s="67">
        <v>0</v>
      </c>
      <c r="L261" s="67">
        <v>0</v>
      </c>
      <c r="M261" s="67">
        <v>138</v>
      </c>
      <c r="N261" s="67">
        <v>406</v>
      </c>
      <c r="O261" s="67">
        <v>2.94</v>
      </c>
      <c r="P261" s="67">
        <v>3</v>
      </c>
      <c r="Q261" s="67">
        <v>18</v>
      </c>
      <c r="R261" s="67">
        <v>9</v>
      </c>
      <c r="S261" s="67">
        <v>84</v>
      </c>
      <c r="T261" s="67">
        <v>9.33</v>
      </c>
      <c r="U261" s="67">
        <v>0</v>
      </c>
      <c r="V261" s="67">
        <v>1</v>
      </c>
      <c r="W261" s="67">
        <v>1</v>
      </c>
      <c r="X261" s="67">
        <v>3</v>
      </c>
      <c r="Y261" s="67">
        <v>1</v>
      </c>
      <c r="Z261" s="67"/>
      <c r="AA261" s="67">
        <f>IF(F261&lt;Settings!$H$3,"",ROUND((J261*Settings!$C$3+K261*Settings!$C$4+N261*Settings!$C$5+P261*Settings!$C$6+R261*Settings!$C$7+S261*Settings!$C$8+U261*Settings!$C$9+L261*Settings!$C$10+V261*Settings!$C$11*0.5)/F261*16,0))</f>
        <v>109</v>
      </c>
      <c r="AB261" s="70">
        <f>IF(F261&lt;Settings!$H$3,"",AA261*Settings!$F$5)</f>
        <v>245.25</v>
      </c>
      <c r="AC261" s="67"/>
      <c r="AD261" s="67"/>
      <c r="AE261" s="67"/>
      <c r="AF261" s="67">
        <f>IF(F261&lt;Settings!$H$3,"",RANK(AA261,$AA$207:$AA$306,0)+COUNTIF($AA$207:AA261,AA261)-1)</f>
        <v>54</v>
      </c>
      <c r="AG261" s="68"/>
    </row>
    <row r="262" spans="1:33" ht="15" thickBot="1" x14ac:dyDescent="0.4">
      <c r="A262" s="66"/>
      <c r="B262" s="2" t="s">
        <v>244</v>
      </c>
      <c r="C262" s="2" t="s">
        <v>24</v>
      </c>
      <c r="D262" s="67" t="s">
        <v>167</v>
      </c>
      <c r="E262" s="67">
        <v>29</v>
      </c>
      <c r="F262" s="67">
        <v>14</v>
      </c>
      <c r="G262" s="67">
        <v>5</v>
      </c>
      <c r="H262" s="67">
        <v>0</v>
      </c>
      <c r="I262" s="67">
        <v>0</v>
      </c>
      <c r="J262" s="67">
        <v>0</v>
      </c>
      <c r="K262" s="67">
        <v>0</v>
      </c>
      <c r="L262" s="67">
        <v>0</v>
      </c>
      <c r="M262" s="67">
        <v>115</v>
      </c>
      <c r="N262" s="67">
        <v>547</v>
      </c>
      <c r="O262" s="67">
        <v>4.76</v>
      </c>
      <c r="P262" s="67">
        <v>1</v>
      </c>
      <c r="Q262" s="67">
        <v>9</v>
      </c>
      <c r="R262" s="67">
        <v>7</v>
      </c>
      <c r="S262" s="67">
        <v>45</v>
      </c>
      <c r="T262" s="67">
        <v>6.43</v>
      </c>
      <c r="U262" s="67">
        <v>0</v>
      </c>
      <c r="V262" s="67">
        <v>0</v>
      </c>
      <c r="W262" s="67">
        <v>0</v>
      </c>
      <c r="X262" s="67">
        <v>1</v>
      </c>
      <c r="Y262" s="67"/>
      <c r="Z262" s="67"/>
      <c r="AA262" s="67">
        <f>IF(F262&lt;Settings!$H$3,"",ROUND((J262*Settings!$C$3+K262*Settings!$C$4+N262*Settings!$C$5+P262*Settings!$C$6+R262*Settings!$C$7+S262*Settings!$C$8+U262*Settings!$C$9+L262*Settings!$C$10+V262*Settings!$C$11*0.5)/F262*16,0))</f>
        <v>83</v>
      </c>
      <c r="AB262" s="70">
        <f>IF(F262&lt;Settings!$H$3,"",AA262*Settings!$F$5)</f>
        <v>186.75</v>
      </c>
      <c r="AC262" s="67"/>
      <c r="AD262" s="67"/>
      <c r="AE262" s="67"/>
      <c r="AF262" s="67">
        <f>IF(F262&lt;Settings!$H$3,"",RANK(AA262,$AA$207:$AA$306,0)+COUNTIF($AA$207:AA262,AA262)-1)</f>
        <v>69</v>
      </c>
      <c r="AG262" s="68"/>
    </row>
    <row r="263" spans="1:33" ht="15" thickBot="1" x14ac:dyDescent="0.4">
      <c r="A263" s="66"/>
      <c r="B263" s="2" t="s">
        <v>311</v>
      </c>
      <c r="C263" s="2" t="s">
        <v>30</v>
      </c>
      <c r="D263" s="67" t="s">
        <v>167</v>
      </c>
      <c r="E263" s="67">
        <v>29</v>
      </c>
      <c r="F263" s="67">
        <v>14</v>
      </c>
      <c r="G263" s="67">
        <v>3</v>
      </c>
      <c r="H263" s="67">
        <v>0</v>
      </c>
      <c r="I263" s="67">
        <v>0</v>
      </c>
      <c r="J263" s="67">
        <v>0</v>
      </c>
      <c r="K263" s="67">
        <v>0</v>
      </c>
      <c r="L263" s="67">
        <v>0</v>
      </c>
      <c r="M263" s="67">
        <v>112</v>
      </c>
      <c r="N263" s="67">
        <v>382</v>
      </c>
      <c r="O263" s="67">
        <v>3.41</v>
      </c>
      <c r="P263" s="67">
        <v>1</v>
      </c>
      <c r="Q263" s="67">
        <v>28</v>
      </c>
      <c r="R263" s="67">
        <v>21</v>
      </c>
      <c r="S263" s="67">
        <v>175</v>
      </c>
      <c r="T263" s="67">
        <v>8.33</v>
      </c>
      <c r="U263" s="67">
        <v>1</v>
      </c>
      <c r="V263" s="67">
        <v>2</v>
      </c>
      <c r="W263" s="67">
        <v>2</v>
      </c>
      <c r="X263" s="67">
        <v>2</v>
      </c>
      <c r="Y263" s="67"/>
      <c r="Z263" s="67"/>
      <c r="AA263" s="67">
        <f>IF(F263&lt;Settings!$H$3,"",ROUND((J263*Settings!$C$3+K263*Settings!$C$4+N263*Settings!$C$5+P263*Settings!$C$6+R263*Settings!$C$7+S263*Settings!$C$8+U263*Settings!$C$9+L263*Settings!$C$10+V263*Settings!$C$11*0.5)/F263*16,0))</f>
        <v>99</v>
      </c>
      <c r="AB263" s="70">
        <f>IF(F263&lt;Settings!$H$3,"",AA263*Settings!$F$5)</f>
        <v>222.75</v>
      </c>
      <c r="AC263" s="67"/>
      <c r="AD263" s="67"/>
      <c r="AE263" s="67"/>
      <c r="AF263" s="67">
        <f>IF(F263&lt;Settings!$H$3,"",RANK(AA263,$AA$207:$AA$306,0)+COUNTIF($AA$207:AA263,AA263)-1)</f>
        <v>59</v>
      </c>
      <c r="AG263" s="68"/>
    </row>
    <row r="264" spans="1:33" ht="15" thickBot="1" x14ac:dyDescent="0.4">
      <c r="A264" s="66"/>
      <c r="B264" s="2" t="s">
        <v>603</v>
      </c>
      <c r="C264" s="2" t="s">
        <v>32</v>
      </c>
      <c r="D264" s="67" t="s">
        <v>167</v>
      </c>
      <c r="E264" s="67">
        <v>24</v>
      </c>
      <c r="F264" s="67">
        <v>13</v>
      </c>
      <c r="G264" s="67">
        <v>1</v>
      </c>
      <c r="H264" s="67">
        <v>0</v>
      </c>
      <c r="I264" s="67">
        <v>0</v>
      </c>
      <c r="J264" s="67">
        <v>0</v>
      </c>
      <c r="K264" s="67">
        <v>0</v>
      </c>
      <c r="L264" s="67">
        <v>0</v>
      </c>
      <c r="M264" s="67">
        <v>46</v>
      </c>
      <c r="N264" s="67">
        <v>187</v>
      </c>
      <c r="O264" s="67">
        <v>4.07</v>
      </c>
      <c r="P264" s="67">
        <v>1</v>
      </c>
      <c r="Q264" s="67">
        <v>46</v>
      </c>
      <c r="R264" s="67">
        <v>34</v>
      </c>
      <c r="S264" s="67">
        <v>266</v>
      </c>
      <c r="T264" s="67">
        <v>7.82</v>
      </c>
      <c r="U264" s="67">
        <v>2</v>
      </c>
      <c r="V264" s="67">
        <v>0</v>
      </c>
      <c r="W264" s="67">
        <v>0</v>
      </c>
      <c r="X264" s="67">
        <v>3</v>
      </c>
      <c r="Y264" s="67"/>
      <c r="Z264" s="67"/>
      <c r="AA264" s="67">
        <f>IF(F264&lt;Settings!$H$3,"",ROUND((J264*Settings!$C$3+K264*Settings!$C$4+N264*Settings!$C$5+P264*Settings!$C$6+R264*Settings!$C$7+S264*Settings!$C$8+U264*Settings!$C$9+L264*Settings!$C$10+V264*Settings!$C$11*0.5)/F264*16,0))</f>
        <v>120</v>
      </c>
      <c r="AB264" s="70">
        <f>IF(F264&lt;Settings!$H$3,"",AA264*Settings!$F$5)</f>
        <v>270</v>
      </c>
      <c r="AC264" s="67"/>
      <c r="AD264" s="67"/>
      <c r="AE264" s="67"/>
      <c r="AF264" s="67">
        <f>IF(F264&lt;Settings!$H$3,"",RANK(AA264,$AA$207:$AA$306,0)+COUNTIF($AA$207:AA264,AA264)-1)</f>
        <v>47</v>
      </c>
      <c r="AG264" s="68"/>
    </row>
    <row r="265" spans="1:33" ht="15" thickBot="1" x14ac:dyDescent="0.4">
      <c r="A265" s="66"/>
      <c r="B265" s="2" t="s">
        <v>315</v>
      </c>
      <c r="C265" s="2" t="s">
        <v>41</v>
      </c>
      <c r="D265" s="67" t="s">
        <v>167</v>
      </c>
      <c r="E265" s="67">
        <v>25</v>
      </c>
      <c r="F265" s="67">
        <v>13</v>
      </c>
      <c r="G265" s="67">
        <v>0</v>
      </c>
      <c r="H265" s="67">
        <v>0</v>
      </c>
      <c r="I265" s="67">
        <v>0</v>
      </c>
      <c r="J265" s="67">
        <v>0</v>
      </c>
      <c r="K265" s="67">
        <v>0</v>
      </c>
      <c r="L265" s="67">
        <v>0</v>
      </c>
      <c r="M265" s="67">
        <v>79</v>
      </c>
      <c r="N265" s="67">
        <v>299</v>
      </c>
      <c r="O265" s="67">
        <v>3.78</v>
      </c>
      <c r="P265" s="67">
        <v>1</v>
      </c>
      <c r="Q265" s="67">
        <v>38</v>
      </c>
      <c r="R265" s="67">
        <v>30</v>
      </c>
      <c r="S265" s="67">
        <v>275</v>
      </c>
      <c r="T265" s="67">
        <v>9.17</v>
      </c>
      <c r="U265" s="67">
        <v>0</v>
      </c>
      <c r="V265" s="67">
        <v>2</v>
      </c>
      <c r="W265" s="67">
        <v>1</v>
      </c>
      <c r="X265" s="67">
        <v>1</v>
      </c>
      <c r="Y265" s="67"/>
      <c r="Z265" s="67"/>
      <c r="AA265" s="67">
        <f>IF(F265&lt;Settings!$H$3,"",ROUND((J265*Settings!$C$3+K265*Settings!$C$4+N265*Settings!$C$5+P265*Settings!$C$6+R265*Settings!$C$7+S265*Settings!$C$8+U265*Settings!$C$9+L265*Settings!$C$10+V265*Settings!$C$11*0.5)/F265*16,0))</f>
        <v>112</v>
      </c>
      <c r="AB265" s="70">
        <f>IF(F265&lt;Settings!$H$3,"",AA265*Settings!$F$5)</f>
        <v>252</v>
      </c>
      <c r="AC265" s="67"/>
      <c r="AD265" s="67"/>
      <c r="AE265" s="67"/>
      <c r="AF265" s="67">
        <f>IF(F265&lt;Settings!$H$3,"",RANK(AA265,$AA$207:$AA$306,0)+COUNTIF($AA$207:AA265,AA265)-1)</f>
        <v>51</v>
      </c>
      <c r="AG265" s="68"/>
    </row>
    <row r="266" spans="1:33" ht="15" thickBot="1" x14ac:dyDescent="0.4">
      <c r="A266" s="66"/>
      <c r="B266" s="2" t="s">
        <v>243</v>
      </c>
      <c r="C266" s="2" t="s">
        <v>125</v>
      </c>
      <c r="D266" s="67" t="s">
        <v>167</v>
      </c>
      <c r="E266" s="67">
        <v>23</v>
      </c>
      <c r="F266" s="67">
        <v>16</v>
      </c>
      <c r="G266" s="67">
        <v>2</v>
      </c>
      <c r="H266" s="67">
        <v>0</v>
      </c>
      <c r="I266" s="67">
        <v>0</v>
      </c>
      <c r="J266" s="67">
        <v>0</v>
      </c>
      <c r="K266" s="67">
        <v>0</v>
      </c>
      <c r="L266" s="67">
        <v>0</v>
      </c>
      <c r="M266" s="67">
        <v>88</v>
      </c>
      <c r="N266" s="67">
        <v>315</v>
      </c>
      <c r="O266" s="67">
        <v>3.58</v>
      </c>
      <c r="P266" s="67">
        <v>1</v>
      </c>
      <c r="Q266" s="67">
        <v>26</v>
      </c>
      <c r="R266" s="67">
        <v>17</v>
      </c>
      <c r="S266" s="67">
        <v>177</v>
      </c>
      <c r="T266" s="67">
        <v>10.41</v>
      </c>
      <c r="U266" s="67">
        <v>1</v>
      </c>
      <c r="V266" s="67">
        <v>2</v>
      </c>
      <c r="W266" s="67">
        <v>2</v>
      </c>
      <c r="X266" s="67">
        <v>2</v>
      </c>
      <c r="Y266" s="67">
        <v>1</v>
      </c>
      <c r="Z266" s="67"/>
      <c r="AA266" s="67">
        <f>IF(F266&lt;Settings!$H$3,"",ROUND((J266*Settings!$C$3+K266*Settings!$C$4+N266*Settings!$C$5+P266*Settings!$C$6+R266*Settings!$C$7+S266*Settings!$C$8+U266*Settings!$C$9+L266*Settings!$C$10+V266*Settings!$C$11*0.5)/F266*16,0))</f>
        <v>76</v>
      </c>
      <c r="AB266" s="70">
        <f>IF(F266&lt;Settings!$H$3,"",AA266*Settings!$F$5)</f>
        <v>171</v>
      </c>
      <c r="AC266" s="67"/>
      <c r="AD266" s="67"/>
      <c r="AE266" s="67"/>
      <c r="AF266" s="67">
        <f>IF(F266&lt;Settings!$H$3,"",RANK(AA266,$AA$207:$AA$306,0)+COUNTIF($AA$207:AA266,AA266)-1)</f>
        <v>72</v>
      </c>
      <c r="AG266" s="68"/>
    </row>
    <row r="267" spans="1:33" ht="15" thickBot="1" x14ac:dyDescent="0.4">
      <c r="A267" s="66"/>
      <c r="B267" s="2" t="s">
        <v>207</v>
      </c>
      <c r="C267" s="2" t="s">
        <v>53</v>
      </c>
      <c r="D267" s="67" t="s">
        <v>167</v>
      </c>
      <c r="E267" s="67">
        <v>24</v>
      </c>
      <c r="F267" s="67">
        <v>16</v>
      </c>
      <c r="G267" s="67">
        <v>1</v>
      </c>
      <c r="H267" s="67">
        <v>0</v>
      </c>
      <c r="I267" s="67">
        <v>0</v>
      </c>
      <c r="J267" s="67">
        <v>0</v>
      </c>
      <c r="K267" s="67">
        <v>0</v>
      </c>
      <c r="L267" s="67">
        <v>0</v>
      </c>
      <c r="M267" s="67">
        <v>56</v>
      </c>
      <c r="N267" s="67">
        <v>275</v>
      </c>
      <c r="O267" s="67">
        <v>4.91</v>
      </c>
      <c r="P267" s="67">
        <v>1</v>
      </c>
      <c r="Q267" s="67">
        <v>36</v>
      </c>
      <c r="R267" s="67">
        <v>27</v>
      </c>
      <c r="S267" s="67">
        <v>256</v>
      </c>
      <c r="T267" s="67">
        <v>9.48</v>
      </c>
      <c r="U267" s="67">
        <v>1</v>
      </c>
      <c r="V267" s="67">
        <v>8</v>
      </c>
      <c r="W267" s="67">
        <v>3</v>
      </c>
      <c r="X267" s="67">
        <v>2</v>
      </c>
      <c r="Y267" s="67"/>
      <c r="Z267" s="67"/>
      <c r="AA267" s="67">
        <f>IF(F267&lt;Settings!$H$3,"",ROUND((J267*Settings!$C$3+K267*Settings!$C$4+N267*Settings!$C$5+P267*Settings!$C$6+R267*Settings!$C$7+S267*Settings!$C$8+U267*Settings!$C$9+L267*Settings!$C$10+V267*Settings!$C$11*0.5)/F267*16,0))</f>
        <v>84</v>
      </c>
      <c r="AB267" s="70">
        <f>IF(F267&lt;Settings!$H$3,"",AA267*Settings!$F$5)</f>
        <v>189</v>
      </c>
      <c r="AC267" s="67"/>
      <c r="AD267" s="67"/>
      <c r="AE267" s="67"/>
      <c r="AF267" s="67">
        <f>IF(F267&lt;Settings!$H$3,"",RANK(AA267,$AA$207:$AA$306,0)+COUNTIF($AA$207:AA267,AA267)-1)</f>
        <v>67</v>
      </c>
      <c r="AG267" s="68"/>
    </row>
    <row r="268" spans="1:33" ht="15" thickBot="1" x14ac:dyDescent="0.4">
      <c r="A268" s="66"/>
      <c r="B268" s="2" t="s">
        <v>587</v>
      </c>
      <c r="C268" s="2" t="s">
        <v>56</v>
      </c>
      <c r="D268" s="67" t="s">
        <v>167</v>
      </c>
      <c r="E268" s="67">
        <v>26</v>
      </c>
      <c r="F268" s="67">
        <v>16</v>
      </c>
      <c r="G268" s="67">
        <v>6</v>
      </c>
      <c r="H268" s="67">
        <v>0</v>
      </c>
      <c r="I268" s="67">
        <v>0</v>
      </c>
      <c r="J268" s="67">
        <v>0</v>
      </c>
      <c r="K268" s="67">
        <v>0</v>
      </c>
      <c r="L268" s="67">
        <v>0</v>
      </c>
      <c r="M268" s="67">
        <v>120</v>
      </c>
      <c r="N268" s="67">
        <v>426</v>
      </c>
      <c r="O268" s="67">
        <v>3.55</v>
      </c>
      <c r="P268" s="67">
        <v>1</v>
      </c>
      <c r="Q268" s="67">
        <v>15</v>
      </c>
      <c r="R268" s="67">
        <v>10</v>
      </c>
      <c r="S268" s="67">
        <v>93</v>
      </c>
      <c r="T268" s="67">
        <v>9.3000000000000007</v>
      </c>
      <c r="U268" s="67">
        <v>0</v>
      </c>
      <c r="V268" s="67">
        <v>0</v>
      </c>
      <c r="W268" s="67">
        <v>0</v>
      </c>
      <c r="X268" s="67">
        <v>1</v>
      </c>
      <c r="Y268" s="67"/>
      <c r="Z268" s="67"/>
      <c r="AA268" s="67">
        <f>IF(F268&lt;Settings!$H$3,"",ROUND((J268*Settings!$C$3+K268*Settings!$C$4+N268*Settings!$C$5+P268*Settings!$C$6+R268*Settings!$C$7+S268*Settings!$C$8+U268*Settings!$C$9+L268*Settings!$C$10+V268*Settings!$C$11*0.5)/F268*16,0))</f>
        <v>68</v>
      </c>
      <c r="AB268" s="70">
        <f>IF(F268&lt;Settings!$H$3,"",AA268*Settings!$F$5)</f>
        <v>153</v>
      </c>
      <c r="AC268" s="67"/>
      <c r="AD268" s="67"/>
      <c r="AE268" s="67"/>
      <c r="AF268" s="67">
        <f>IF(F268&lt;Settings!$H$3,"",RANK(AA268,$AA$207:$AA$306,0)+COUNTIF($AA$207:AA268,AA268)-1)</f>
        <v>74</v>
      </c>
      <c r="AG268" s="68"/>
    </row>
    <row r="269" spans="1:33" ht="15" thickBot="1" x14ac:dyDescent="0.4">
      <c r="A269" s="66"/>
      <c r="B269" s="2" t="s">
        <v>301</v>
      </c>
      <c r="C269" s="2" t="s">
        <v>30</v>
      </c>
      <c r="D269" s="67" t="s">
        <v>167</v>
      </c>
      <c r="E269" s="67">
        <v>24</v>
      </c>
      <c r="F269" s="67">
        <v>10</v>
      </c>
      <c r="G269" s="67">
        <v>0</v>
      </c>
      <c r="H269" s="67">
        <v>0</v>
      </c>
      <c r="I269" s="67">
        <v>0</v>
      </c>
      <c r="J269" s="67">
        <v>0</v>
      </c>
      <c r="K269" s="67">
        <v>0</v>
      </c>
      <c r="L269" s="67">
        <v>0</v>
      </c>
      <c r="M269" s="67">
        <v>49</v>
      </c>
      <c r="N269" s="67">
        <v>253</v>
      </c>
      <c r="O269" s="67">
        <v>5.16</v>
      </c>
      <c r="P269" s="67">
        <v>2</v>
      </c>
      <c r="Q269" s="67">
        <v>41</v>
      </c>
      <c r="R269" s="67">
        <v>30</v>
      </c>
      <c r="S269" s="67">
        <v>224</v>
      </c>
      <c r="T269" s="67">
        <v>7.47</v>
      </c>
      <c r="U269" s="67">
        <v>0</v>
      </c>
      <c r="V269" s="67">
        <v>2</v>
      </c>
      <c r="W269" s="67">
        <v>1</v>
      </c>
      <c r="X269" s="67">
        <v>2</v>
      </c>
      <c r="Y269" s="67"/>
      <c r="Z269" s="67"/>
      <c r="AA269" s="67">
        <f>IF(F269&lt;Settings!$H$3,"",ROUND((J269*Settings!$C$3+K269*Settings!$C$4+N269*Settings!$C$5+P269*Settings!$C$6+R269*Settings!$C$7+S269*Settings!$C$8+U269*Settings!$C$9+L269*Settings!$C$10+V269*Settings!$C$11*0.5)/F269*16,0))</f>
        <v>140</v>
      </c>
      <c r="AB269" s="70">
        <f>IF(F269&lt;Settings!$H$3,"",AA269*Settings!$F$5)</f>
        <v>315</v>
      </c>
      <c r="AC269" s="67"/>
      <c r="AD269" s="67"/>
      <c r="AE269" s="67"/>
      <c r="AF269" s="67">
        <f>IF(F269&lt;Settings!$H$3,"",RANK(AA269,$AA$207:$AA$306,0)+COUNTIF($AA$207:AA269,AA269)-1)</f>
        <v>41</v>
      </c>
      <c r="AG269" s="68"/>
    </row>
    <row r="270" spans="1:33" ht="15" thickBot="1" x14ac:dyDescent="0.4">
      <c r="A270" s="66"/>
      <c r="B270" s="2" t="s">
        <v>239</v>
      </c>
      <c r="C270" s="2" t="s">
        <v>28</v>
      </c>
      <c r="D270" s="67" t="s">
        <v>167</v>
      </c>
      <c r="E270" s="67">
        <v>22</v>
      </c>
      <c r="F270" s="67">
        <v>4</v>
      </c>
      <c r="G270" s="67">
        <v>4</v>
      </c>
      <c r="H270" s="67">
        <v>0</v>
      </c>
      <c r="I270" s="67">
        <v>0</v>
      </c>
      <c r="J270" s="67">
        <v>0</v>
      </c>
      <c r="K270" s="67">
        <v>0</v>
      </c>
      <c r="L270" s="67">
        <v>0</v>
      </c>
      <c r="M270" s="67">
        <v>74</v>
      </c>
      <c r="N270" s="67">
        <v>354</v>
      </c>
      <c r="O270" s="67">
        <v>4.78</v>
      </c>
      <c r="P270" s="67">
        <v>2</v>
      </c>
      <c r="Q270" s="67">
        <v>16</v>
      </c>
      <c r="R270" s="67">
        <v>11</v>
      </c>
      <c r="S270" s="67">
        <v>90</v>
      </c>
      <c r="T270" s="67">
        <v>8.18</v>
      </c>
      <c r="U270" s="67">
        <v>0</v>
      </c>
      <c r="V270" s="67">
        <v>1</v>
      </c>
      <c r="W270" s="67">
        <v>1</v>
      </c>
      <c r="X270" s="67">
        <v>2</v>
      </c>
      <c r="Y270" s="67"/>
      <c r="Z270" s="67"/>
      <c r="AA270" s="67" t="str">
        <f>IF(F270&lt;Settings!$H$3,"",ROUND((J270*Settings!$C$3+K270*Settings!$C$4+N270*Settings!$C$5+P270*Settings!$C$6+R270*Settings!$C$7+S270*Settings!$C$8+U270*Settings!$C$9+L270*Settings!$C$10+V270*Settings!$C$11*0.5)/F270*16,0))</f>
        <v/>
      </c>
      <c r="AB270" s="70" t="str">
        <f>IF(F270&lt;Settings!$H$3,"",AA270*Settings!$F$5)</f>
        <v/>
      </c>
      <c r="AC270" s="67"/>
      <c r="AD270" s="67"/>
      <c r="AE270" s="67"/>
      <c r="AF270" s="67" t="str">
        <f>IF(F270&lt;Settings!$H$3,"",RANK(AA270,$AA$207:$AA$306,0)+COUNTIF($AA$207:AA270,AA270)-1)</f>
        <v/>
      </c>
      <c r="AG270" s="68"/>
    </row>
    <row r="271" spans="1:33" ht="15" thickBot="1" x14ac:dyDescent="0.4">
      <c r="A271" s="66"/>
      <c r="B271" s="2" t="s">
        <v>326</v>
      </c>
      <c r="C271" s="2" t="s">
        <v>97</v>
      </c>
      <c r="D271" s="67" t="s">
        <v>167</v>
      </c>
      <c r="E271" s="67">
        <v>21</v>
      </c>
      <c r="F271" s="67">
        <v>10</v>
      </c>
      <c r="G271" s="67">
        <v>1</v>
      </c>
      <c r="H271" s="67">
        <v>0</v>
      </c>
      <c r="I271" s="67">
        <v>0</v>
      </c>
      <c r="J271" s="67">
        <v>0</v>
      </c>
      <c r="K271" s="67">
        <v>0</v>
      </c>
      <c r="L271" s="67">
        <v>0</v>
      </c>
      <c r="M271" s="67">
        <v>78</v>
      </c>
      <c r="N271" s="67">
        <v>327</v>
      </c>
      <c r="O271" s="67">
        <v>4.1900000000000004</v>
      </c>
      <c r="P271" s="67">
        <v>2</v>
      </c>
      <c r="Q271" s="67">
        <v>8</v>
      </c>
      <c r="R271" s="67">
        <v>6</v>
      </c>
      <c r="S271" s="67">
        <v>83</v>
      </c>
      <c r="T271" s="67">
        <v>13.83</v>
      </c>
      <c r="U271" s="67">
        <v>0</v>
      </c>
      <c r="V271" s="67">
        <v>2</v>
      </c>
      <c r="W271" s="67">
        <v>1</v>
      </c>
      <c r="X271" s="67">
        <v>2</v>
      </c>
      <c r="Y271" s="67"/>
      <c r="Z271" s="67"/>
      <c r="AA271" s="67">
        <f>IF(F271&lt;Settings!$H$3,"",ROUND((J271*Settings!$C$3+K271*Settings!$C$4+N271*Settings!$C$5+P271*Settings!$C$6+R271*Settings!$C$7+S271*Settings!$C$8+U271*Settings!$C$9+L271*Settings!$C$10+V271*Settings!$C$11*0.5)/F271*16,0))</f>
        <v>91</v>
      </c>
      <c r="AB271" s="70">
        <f>IF(F271&lt;Settings!$H$3,"",AA271*Settings!$F$5)</f>
        <v>204.75</v>
      </c>
      <c r="AC271" s="67"/>
      <c r="AD271" s="67"/>
      <c r="AE271" s="67"/>
      <c r="AF271" s="67">
        <f>IF(F271&lt;Settings!$H$3,"",RANK(AA271,$AA$207:$AA$306,0)+COUNTIF($AA$207:AA271,AA271)-1)</f>
        <v>61</v>
      </c>
      <c r="AG271" s="68"/>
    </row>
    <row r="272" spans="1:33" ht="15" thickBot="1" x14ac:dyDescent="0.4">
      <c r="A272" s="66"/>
      <c r="B272" s="2" t="s">
        <v>325</v>
      </c>
      <c r="C272" s="2" t="s">
        <v>53</v>
      </c>
      <c r="D272" s="67" t="s">
        <v>167</v>
      </c>
      <c r="E272" s="67">
        <v>24</v>
      </c>
      <c r="F272" s="67">
        <v>15</v>
      </c>
      <c r="G272" s="67">
        <v>0</v>
      </c>
      <c r="H272" s="67">
        <v>0</v>
      </c>
      <c r="I272" s="67">
        <v>0</v>
      </c>
      <c r="J272" s="67">
        <v>0</v>
      </c>
      <c r="K272" s="67">
        <v>0</v>
      </c>
      <c r="L272" s="67">
        <v>0</v>
      </c>
      <c r="M272" s="67">
        <v>57</v>
      </c>
      <c r="N272" s="67">
        <v>153</v>
      </c>
      <c r="O272" s="67">
        <v>2.68</v>
      </c>
      <c r="P272" s="67">
        <v>2</v>
      </c>
      <c r="Q272" s="67">
        <v>45</v>
      </c>
      <c r="R272" s="67">
        <v>34</v>
      </c>
      <c r="S272" s="67">
        <v>197</v>
      </c>
      <c r="T272" s="67">
        <v>5.79</v>
      </c>
      <c r="U272" s="67">
        <v>1</v>
      </c>
      <c r="V272" s="67">
        <v>2</v>
      </c>
      <c r="W272" s="67">
        <v>1</v>
      </c>
      <c r="X272" s="67">
        <v>3</v>
      </c>
      <c r="Y272" s="67"/>
      <c r="Z272" s="67"/>
      <c r="AA272" s="67">
        <f>IF(F272&lt;Settings!$H$3,"",ROUND((J272*Settings!$C$3+K272*Settings!$C$4+N272*Settings!$C$5+P272*Settings!$C$6+R272*Settings!$C$7+S272*Settings!$C$8+U272*Settings!$C$9+L272*Settings!$C$10+V272*Settings!$C$11*0.5)/F272*16,0))</f>
        <v>91</v>
      </c>
      <c r="AB272" s="70">
        <f>IF(F272&lt;Settings!$H$3,"",AA272*Settings!$F$5)</f>
        <v>204.75</v>
      </c>
      <c r="AC272" s="67"/>
      <c r="AD272" s="67"/>
      <c r="AE272" s="67"/>
      <c r="AF272" s="67">
        <f>IF(F272&lt;Settings!$H$3,"",RANK(AA272,$AA$207:$AA$306,0)+COUNTIF($AA$207:AA272,AA272)-1)</f>
        <v>62</v>
      </c>
      <c r="AG272" s="68"/>
    </row>
    <row r="273" spans="1:33" ht="15" thickBot="1" x14ac:dyDescent="0.4">
      <c r="A273" s="66"/>
      <c r="B273" s="2" t="s">
        <v>535</v>
      </c>
      <c r="C273" s="69" t="s">
        <v>179</v>
      </c>
      <c r="D273" s="67" t="s">
        <v>167</v>
      </c>
      <c r="E273" s="67">
        <v>28</v>
      </c>
      <c r="F273" s="67">
        <v>12</v>
      </c>
      <c r="G273" s="67">
        <v>2</v>
      </c>
      <c r="H273" s="67">
        <v>0</v>
      </c>
      <c r="I273" s="67">
        <v>0</v>
      </c>
      <c r="J273" s="67">
        <v>0</v>
      </c>
      <c r="K273" s="67">
        <v>0</v>
      </c>
      <c r="L273" s="67">
        <v>0</v>
      </c>
      <c r="M273" s="67">
        <v>20</v>
      </c>
      <c r="N273" s="67">
        <v>55</v>
      </c>
      <c r="O273" s="67">
        <v>2.75</v>
      </c>
      <c r="P273" s="67">
        <v>1</v>
      </c>
      <c r="Q273" s="67">
        <v>59</v>
      </c>
      <c r="R273" s="67">
        <v>39</v>
      </c>
      <c r="S273" s="67">
        <v>369</v>
      </c>
      <c r="T273" s="67">
        <v>9.4600000000000009</v>
      </c>
      <c r="U273" s="67">
        <v>0</v>
      </c>
      <c r="V273" s="67">
        <v>0</v>
      </c>
      <c r="W273" s="67">
        <v>0</v>
      </c>
      <c r="X273" s="67">
        <v>1</v>
      </c>
      <c r="Y273" s="67"/>
      <c r="Z273" s="67"/>
      <c r="AA273" s="67">
        <f>IF(F273&lt;Settings!$H$3,"",ROUND((J273*Settings!$C$3+K273*Settings!$C$4+N273*Settings!$C$5+P273*Settings!$C$6+R273*Settings!$C$7+S273*Settings!$C$8+U273*Settings!$C$9+L273*Settings!$C$10+V273*Settings!$C$11*0.5)/F273*16,0))</f>
        <v>117</v>
      </c>
      <c r="AB273" s="70">
        <f>IF(F273&lt;Settings!$H$3,"",AA273*Settings!$F$5)</f>
        <v>263.25</v>
      </c>
      <c r="AC273" s="67"/>
      <c r="AD273" s="67"/>
      <c r="AE273" s="67"/>
      <c r="AF273" s="67">
        <f>IF(F273&lt;Settings!$H$3,"",RANK(AA273,$AA$207:$AA$306,0)+COUNTIF($AA$207:AA273,AA273)-1)</f>
        <v>49</v>
      </c>
      <c r="AG273" s="68"/>
    </row>
    <row r="274" spans="1:33" ht="15" thickBot="1" x14ac:dyDescent="0.4">
      <c r="A274" s="66"/>
      <c r="B274" s="2" t="s">
        <v>513</v>
      </c>
      <c r="C274" s="2" t="s">
        <v>14</v>
      </c>
      <c r="D274" s="67" t="s">
        <v>167</v>
      </c>
      <c r="E274" s="67">
        <v>26</v>
      </c>
      <c r="F274" s="67">
        <v>13</v>
      </c>
      <c r="G274" s="67">
        <v>0</v>
      </c>
      <c r="H274" s="67">
        <v>0</v>
      </c>
      <c r="I274" s="67">
        <v>0</v>
      </c>
      <c r="J274" s="67">
        <v>0</v>
      </c>
      <c r="K274" s="67">
        <v>0</v>
      </c>
      <c r="L274" s="67">
        <v>0</v>
      </c>
      <c r="M274" s="67">
        <v>18</v>
      </c>
      <c r="N274" s="67">
        <v>72</v>
      </c>
      <c r="O274" s="67">
        <v>4</v>
      </c>
      <c r="P274" s="67">
        <v>2</v>
      </c>
      <c r="Q274" s="67">
        <v>34</v>
      </c>
      <c r="R274" s="67">
        <v>27</v>
      </c>
      <c r="S274" s="67">
        <v>150</v>
      </c>
      <c r="T274" s="67">
        <v>5.56</v>
      </c>
      <c r="U274" s="67">
        <v>2</v>
      </c>
      <c r="V274" s="67">
        <v>1</v>
      </c>
      <c r="W274" s="67">
        <v>0</v>
      </c>
      <c r="X274" s="67">
        <v>4</v>
      </c>
      <c r="Y274" s="67"/>
      <c r="Z274" s="67"/>
      <c r="AA274" s="67">
        <f>IF(F274&lt;Settings!$H$3,"",ROUND((J274*Settings!$C$3+K274*Settings!$C$4+N274*Settings!$C$5+P274*Settings!$C$6+R274*Settings!$C$7+S274*Settings!$C$8+U274*Settings!$C$9+L274*Settings!$C$10+V274*Settings!$C$11*0.5)/F274*16,0))</f>
        <v>89</v>
      </c>
      <c r="AB274" s="70">
        <f>IF(F274&lt;Settings!$H$3,"",AA274*Settings!$F$5)</f>
        <v>200.25</v>
      </c>
      <c r="AC274" s="67"/>
      <c r="AD274" s="67"/>
      <c r="AE274" s="67"/>
      <c r="AF274" s="67">
        <f>IF(F274&lt;Settings!$H$3,"",RANK(AA274,$AA$207:$AA$306,0)+COUNTIF($AA$207:AA274,AA274)-1)</f>
        <v>64</v>
      </c>
      <c r="AG274" s="68"/>
    </row>
    <row r="275" spans="1:33" ht="15" thickBot="1" x14ac:dyDescent="0.4">
      <c r="A275" s="66"/>
      <c r="B275" s="2" t="s">
        <v>526</v>
      </c>
      <c r="C275" s="2" t="s">
        <v>41</v>
      </c>
      <c r="D275" s="67" t="s">
        <v>167</v>
      </c>
      <c r="E275" s="67">
        <v>31</v>
      </c>
      <c r="F275" s="67">
        <v>14</v>
      </c>
      <c r="G275" s="67">
        <v>0</v>
      </c>
      <c r="H275" s="67">
        <v>0</v>
      </c>
      <c r="I275" s="67">
        <v>0</v>
      </c>
      <c r="J275" s="67">
        <v>0</v>
      </c>
      <c r="K275" s="67">
        <v>0</v>
      </c>
      <c r="L275" s="67">
        <v>0</v>
      </c>
      <c r="M275" s="67">
        <v>69</v>
      </c>
      <c r="N275" s="67">
        <v>296</v>
      </c>
      <c r="O275" s="67">
        <v>4.29</v>
      </c>
      <c r="P275" s="67">
        <v>1</v>
      </c>
      <c r="Q275" s="67">
        <v>28</v>
      </c>
      <c r="R275" s="67">
        <v>23</v>
      </c>
      <c r="S275" s="67">
        <v>129</v>
      </c>
      <c r="T275" s="67">
        <v>5.61</v>
      </c>
      <c r="U275" s="67">
        <v>0</v>
      </c>
      <c r="V275" s="67">
        <v>2</v>
      </c>
      <c r="W275" s="67">
        <v>2</v>
      </c>
      <c r="X275" s="67">
        <v>1</v>
      </c>
      <c r="Y275" s="67"/>
      <c r="Z275" s="67"/>
      <c r="AA275" s="67">
        <f>IF(F275&lt;Settings!$H$3,"",ROUND((J275*Settings!$C$3+K275*Settings!$C$4+N275*Settings!$C$5+P275*Settings!$C$6+R275*Settings!$C$7+S275*Settings!$C$8+U275*Settings!$C$9+L275*Settings!$C$10+V275*Settings!$C$11*0.5)/F275*16,0))</f>
        <v>79</v>
      </c>
      <c r="AB275" s="70">
        <f>IF(F275&lt;Settings!$H$3,"",AA275*Settings!$F$5)</f>
        <v>177.75</v>
      </c>
      <c r="AC275" s="67"/>
      <c r="AD275" s="67"/>
      <c r="AE275" s="67"/>
      <c r="AF275" s="67">
        <f>IF(F275&lt;Settings!$H$3,"",RANK(AA275,$AA$207:$AA$306,0)+COUNTIF($AA$207:AA275,AA275)-1)</f>
        <v>71</v>
      </c>
      <c r="AG275" s="68"/>
    </row>
    <row r="276" spans="1:33" ht="15" thickBot="1" x14ac:dyDescent="0.4">
      <c r="A276" s="66"/>
      <c r="B276" s="2" t="s">
        <v>517</v>
      </c>
      <c r="C276" s="2" t="s">
        <v>111</v>
      </c>
      <c r="D276" s="67" t="s">
        <v>167</v>
      </c>
      <c r="E276" s="67">
        <v>28</v>
      </c>
      <c r="F276" s="67">
        <v>16</v>
      </c>
      <c r="G276" s="67">
        <v>0</v>
      </c>
      <c r="H276" s="67">
        <v>0</v>
      </c>
      <c r="I276" s="67">
        <v>1</v>
      </c>
      <c r="J276" s="67">
        <v>0</v>
      </c>
      <c r="K276" s="67">
        <v>0</v>
      </c>
      <c r="L276" s="67">
        <v>1</v>
      </c>
      <c r="M276" s="67">
        <v>45</v>
      </c>
      <c r="N276" s="67">
        <v>164</v>
      </c>
      <c r="O276" s="67">
        <v>3.64</v>
      </c>
      <c r="P276" s="67">
        <v>0</v>
      </c>
      <c r="Q276" s="67">
        <v>53</v>
      </c>
      <c r="R276" s="67">
        <v>44</v>
      </c>
      <c r="S276" s="67">
        <v>253</v>
      </c>
      <c r="T276" s="67">
        <v>5.75</v>
      </c>
      <c r="U276" s="67">
        <v>0</v>
      </c>
      <c r="V276" s="67">
        <v>0</v>
      </c>
      <c r="W276" s="67">
        <v>0</v>
      </c>
      <c r="X276" s="67">
        <v>0</v>
      </c>
      <c r="Y276" s="67"/>
      <c r="Z276" s="67"/>
      <c r="AA276" s="67">
        <f>IF(F276&lt;Settings!$H$3,"",ROUND((J276*Settings!$C$3+K276*Settings!$C$4+N276*Settings!$C$5+P276*Settings!$C$6+R276*Settings!$C$7+S276*Settings!$C$8+U276*Settings!$C$9+L276*Settings!$C$10+V276*Settings!$C$11*0.5)/F276*16,0))</f>
        <v>84</v>
      </c>
      <c r="AB276" s="70">
        <f>IF(F276&lt;Settings!$H$3,"",AA276*Settings!$F$5)</f>
        <v>189</v>
      </c>
      <c r="AC276" s="67"/>
      <c r="AD276" s="67"/>
      <c r="AE276" s="67"/>
      <c r="AF276" s="67">
        <f>IF(F276&lt;Settings!$H$3,"",RANK(AA276,$AA$207:$AA$306,0)+COUNTIF($AA$207:AA276,AA276)-1)</f>
        <v>68</v>
      </c>
      <c r="AG276" s="68"/>
    </row>
    <row r="277" spans="1:33" ht="15" thickBot="1" x14ac:dyDescent="0.4">
      <c r="A277" s="66"/>
      <c r="B277" s="2" t="s">
        <v>308</v>
      </c>
      <c r="C277" s="2" t="s">
        <v>51</v>
      </c>
      <c r="D277" s="67" t="s">
        <v>167</v>
      </c>
      <c r="E277" s="67">
        <v>25</v>
      </c>
      <c r="F277" s="67">
        <v>11</v>
      </c>
      <c r="G277" s="67">
        <v>4</v>
      </c>
      <c r="H277" s="67">
        <v>0</v>
      </c>
      <c r="I277" s="67">
        <v>0</v>
      </c>
      <c r="J277" s="67">
        <v>0</v>
      </c>
      <c r="K277" s="67">
        <v>0</v>
      </c>
      <c r="L277" s="67">
        <v>0</v>
      </c>
      <c r="M277" s="67">
        <v>46</v>
      </c>
      <c r="N277" s="67">
        <v>181</v>
      </c>
      <c r="O277" s="67">
        <v>3.93</v>
      </c>
      <c r="P277" s="67">
        <v>0</v>
      </c>
      <c r="Q277" s="67">
        <v>28</v>
      </c>
      <c r="R277" s="67">
        <v>20</v>
      </c>
      <c r="S277" s="67">
        <v>155</v>
      </c>
      <c r="T277" s="67">
        <v>7.75</v>
      </c>
      <c r="U277" s="67">
        <v>1</v>
      </c>
      <c r="V277" s="67">
        <v>0</v>
      </c>
      <c r="W277" s="67">
        <v>0</v>
      </c>
      <c r="X277" s="67">
        <v>1</v>
      </c>
      <c r="Y277" s="67"/>
      <c r="Z277" s="67"/>
      <c r="AA277" s="67">
        <f>IF(F277&lt;Settings!$H$3,"",ROUND((J277*Settings!$C$3+K277*Settings!$C$4+N277*Settings!$C$5+P277*Settings!$C$6+R277*Settings!$C$7+S277*Settings!$C$8+U277*Settings!$C$9+L277*Settings!$C$10+V277*Settings!$C$11*0.5)/F277*16,0))</f>
        <v>87</v>
      </c>
      <c r="AB277" s="70">
        <f>IF(F277&lt;Settings!$H$3,"",AA277*Settings!$F$5)</f>
        <v>195.75</v>
      </c>
      <c r="AC277" s="67"/>
      <c r="AD277" s="67"/>
      <c r="AE277" s="67"/>
      <c r="AF277" s="67">
        <f>IF(F277&lt;Settings!$H$3,"",RANK(AA277,$AA$207:$AA$306,0)+COUNTIF($AA$207:AA277,AA277)-1)</f>
        <v>65</v>
      </c>
      <c r="AG277" s="68"/>
    </row>
    <row r="278" spans="1:33" ht="15" thickBot="1" x14ac:dyDescent="0.4">
      <c r="A278" s="66"/>
      <c r="B278" s="2" t="s">
        <v>586</v>
      </c>
      <c r="C278" s="2" t="s">
        <v>30</v>
      </c>
      <c r="D278" s="67" t="s">
        <v>167</v>
      </c>
      <c r="E278" s="67">
        <v>26</v>
      </c>
      <c r="F278" s="67">
        <v>16</v>
      </c>
      <c r="G278" s="67">
        <v>0</v>
      </c>
      <c r="H278" s="67">
        <v>0</v>
      </c>
      <c r="I278" s="67">
        <v>0</v>
      </c>
      <c r="J278" s="67">
        <v>0</v>
      </c>
      <c r="K278" s="67">
        <v>0</v>
      </c>
      <c r="L278" s="67">
        <v>0</v>
      </c>
      <c r="M278" s="67">
        <v>30</v>
      </c>
      <c r="N278" s="67">
        <v>248</v>
      </c>
      <c r="O278" s="67">
        <v>8.27</v>
      </c>
      <c r="P278" s="67">
        <v>2</v>
      </c>
      <c r="Q278" s="67">
        <v>4</v>
      </c>
      <c r="R278" s="67">
        <v>3</v>
      </c>
      <c r="S278" s="67">
        <v>41</v>
      </c>
      <c r="T278" s="67">
        <v>13.67</v>
      </c>
      <c r="U278" s="67">
        <v>0</v>
      </c>
      <c r="V278" s="67">
        <v>1</v>
      </c>
      <c r="W278" s="67">
        <v>1</v>
      </c>
      <c r="X278" s="67">
        <v>2</v>
      </c>
      <c r="Y278" s="67"/>
      <c r="Z278" s="67"/>
      <c r="AA278" s="67">
        <f>IF(F278&lt;Settings!$H$3,"",ROUND((J278*Settings!$C$3+K278*Settings!$C$4+N278*Settings!$C$5+P278*Settings!$C$6+R278*Settings!$C$7+S278*Settings!$C$8+U278*Settings!$C$9+L278*Settings!$C$10+V278*Settings!$C$11*0.5)/F278*16,0))</f>
        <v>43</v>
      </c>
      <c r="AB278" s="70">
        <f>IF(F278&lt;Settings!$H$3,"",AA278*Settings!$F$5)</f>
        <v>96.75</v>
      </c>
      <c r="AC278" s="67"/>
      <c r="AD278" s="67"/>
      <c r="AE278" s="67"/>
      <c r="AF278" s="67">
        <f>IF(F278&lt;Settings!$H$3,"",RANK(AA278,$AA$207:$AA$306,0)+COUNTIF($AA$207:AA278,AA278)-1)</f>
        <v>83</v>
      </c>
      <c r="AG278" s="68"/>
    </row>
    <row r="279" spans="1:33" ht="15" thickBot="1" x14ac:dyDescent="0.4">
      <c r="A279" s="66"/>
      <c r="B279" s="2" t="s">
        <v>578</v>
      </c>
      <c r="C279" s="2" t="s">
        <v>6</v>
      </c>
      <c r="D279" s="67" t="s">
        <v>167</v>
      </c>
      <c r="E279" s="67">
        <v>25</v>
      </c>
      <c r="F279" s="67">
        <v>7</v>
      </c>
      <c r="G279" s="67">
        <v>7</v>
      </c>
      <c r="H279" s="67">
        <v>0</v>
      </c>
      <c r="I279" s="67">
        <v>0</v>
      </c>
      <c r="J279" s="67">
        <v>0</v>
      </c>
      <c r="K279" s="67">
        <v>0</v>
      </c>
      <c r="L279" s="67">
        <v>0</v>
      </c>
      <c r="M279" s="67">
        <v>62</v>
      </c>
      <c r="N279" s="67">
        <v>194</v>
      </c>
      <c r="O279" s="67">
        <v>3.13</v>
      </c>
      <c r="P279" s="67">
        <v>3</v>
      </c>
      <c r="Q279" s="67">
        <v>7</v>
      </c>
      <c r="R279" s="67">
        <v>4</v>
      </c>
      <c r="S279" s="67">
        <v>18</v>
      </c>
      <c r="T279" s="67">
        <v>4.5</v>
      </c>
      <c r="U279" s="67">
        <v>0</v>
      </c>
      <c r="V279" s="67">
        <v>0</v>
      </c>
      <c r="W279" s="67">
        <v>0</v>
      </c>
      <c r="X279" s="67">
        <v>3</v>
      </c>
      <c r="Y279" s="67"/>
      <c r="Z279" s="67"/>
      <c r="AA279" s="67" t="str">
        <f>IF(F279&lt;Settings!$H$3,"",ROUND((J279*Settings!$C$3+K279*Settings!$C$4+N279*Settings!$C$5+P279*Settings!$C$6+R279*Settings!$C$7+S279*Settings!$C$8+U279*Settings!$C$9+L279*Settings!$C$10+V279*Settings!$C$11*0.5)/F279*16,0))</f>
        <v/>
      </c>
      <c r="AB279" s="70" t="str">
        <f>IF(F279&lt;Settings!$H$3,"",AA279*Settings!$F$5)</f>
        <v/>
      </c>
      <c r="AC279" s="67"/>
      <c r="AD279" s="67"/>
      <c r="AE279" s="67"/>
      <c r="AF279" s="67" t="str">
        <f>IF(F279&lt;Settings!$H$3,"",RANK(AA279,$AA$207:$AA$306,0)+COUNTIF($AA$207:AA279,AA279)-1)</f>
        <v/>
      </c>
      <c r="AG279" s="68"/>
    </row>
    <row r="280" spans="1:33" ht="15" thickBot="1" x14ac:dyDescent="0.4">
      <c r="A280" s="66"/>
      <c r="B280" s="2" t="s">
        <v>519</v>
      </c>
      <c r="C280" s="2" t="s">
        <v>97</v>
      </c>
      <c r="D280" s="67" t="s">
        <v>167</v>
      </c>
      <c r="E280" s="67">
        <v>26</v>
      </c>
      <c r="F280" s="67">
        <v>11</v>
      </c>
      <c r="G280" s="67">
        <v>0</v>
      </c>
      <c r="H280" s="67">
        <v>0</v>
      </c>
      <c r="I280" s="67">
        <v>0</v>
      </c>
      <c r="J280" s="67">
        <v>0</v>
      </c>
      <c r="K280" s="67">
        <v>0</v>
      </c>
      <c r="L280" s="67">
        <v>0</v>
      </c>
      <c r="M280" s="67">
        <v>71</v>
      </c>
      <c r="N280" s="67">
        <v>262</v>
      </c>
      <c r="O280" s="67">
        <v>3.69</v>
      </c>
      <c r="P280" s="67">
        <v>1</v>
      </c>
      <c r="Q280" s="67">
        <v>9</v>
      </c>
      <c r="R280" s="67">
        <v>7</v>
      </c>
      <c r="S280" s="67">
        <v>54</v>
      </c>
      <c r="T280" s="67">
        <v>7.71</v>
      </c>
      <c r="U280" s="67">
        <v>0</v>
      </c>
      <c r="V280" s="67">
        <v>0</v>
      </c>
      <c r="W280" s="67">
        <v>0</v>
      </c>
      <c r="X280" s="67">
        <v>1</v>
      </c>
      <c r="Y280" s="67"/>
      <c r="Z280" s="67"/>
      <c r="AA280" s="67">
        <f>IF(F280&lt;Settings!$H$3,"",ROUND((J280*Settings!$C$3+K280*Settings!$C$4+N280*Settings!$C$5+P280*Settings!$C$6+R280*Settings!$C$7+S280*Settings!$C$8+U280*Settings!$C$9+L280*Settings!$C$10+V280*Settings!$C$11*0.5)/F280*16,0))</f>
        <v>65</v>
      </c>
      <c r="AB280" s="70">
        <f>IF(F280&lt;Settings!$H$3,"",AA280*Settings!$F$5)</f>
        <v>146.25</v>
      </c>
      <c r="AC280" s="67"/>
      <c r="AD280" s="67"/>
      <c r="AE280" s="67"/>
      <c r="AF280" s="67">
        <f>IF(F280&lt;Settings!$H$3,"",RANK(AA280,$AA$207:$AA$306,0)+COUNTIF($AA$207:AA280,AA280)-1)</f>
        <v>78</v>
      </c>
      <c r="AG280" s="68"/>
    </row>
    <row r="281" spans="1:33" ht="15" thickBot="1" x14ac:dyDescent="0.4">
      <c r="A281" s="66"/>
      <c r="B281" s="2" t="s">
        <v>317</v>
      </c>
      <c r="C281" s="2" t="s">
        <v>49</v>
      </c>
      <c r="D281" s="67" t="s">
        <v>167</v>
      </c>
      <c r="E281" s="67">
        <v>27</v>
      </c>
      <c r="F281" s="67">
        <v>16</v>
      </c>
      <c r="G281" s="67">
        <v>4</v>
      </c>
      <c r="H281" s="67">
        <v>0</v>
      </c>
      <c r="I281" s="67">
        <v>0</v>
      </c>
      <c r="J281" s="67">
        <v>0</v>
      </c>
      <c r="K281" s="67">
        <v>0</v>
      </c>
      <c r="L281" s="67">
        <v>0</v>
      </c>
      <c r="M281" s="67">
        <v>64</v>
      </c>
      <c r="N281" s="67">
        <v>244</v>
      </c>
      <c r="O281" s="67">
        <v>3.81</v>
      </c>
      <c r="P281" s="67">
        <v>1</v>
      </c>
      <c r="Q281" s="67">
        <v>11</v>
      </c>
      <c r="R281" s="67">
        <v>9</v>
      </c>
      <c r="S281" s="67">
        <v>74</v>
      </c>
      <c r="T281" s="67">
        <v>8.2200000000000006</v>
      </c>
      <c r="U281" s="67">
        <v>0</v>
      </c>
      <c r="V281" s="67">
        <v>0</v>
      </c>
      <c r="W281" s="67">
        <v>0</v>
      </c>
      <c r="X281" s="67">
        <v>1</v>
      </c>
      <c r="Y281" s="67"/>
      <c r="Z281" s="67"/>
      <c r="AA281" s="67">
        <f>IF(F281&lt;Settings!$H$3,"",ROUND((J281*Settings!$C$3+K281*Settings!$C$4+N281*Settings!$C$5+P281*Settings!$C$6+R281*Settings!$C$7+S281*Settings!$C$8+U281*Settings!$C$9+L281*Settings!$C$10+V281*Settings!$C$11*0.5)/F281*16,0))</f>
        <v>47</v>
      </c>
      <c r="AB281" s="70">
        <f>IF(F281&lt;Settings!$H$3,"",AA281*Settings!$F$5)</f>
        <v>105.75</v>
      </c>
      <c r="AC281" s="67"/>
      <c r="AD281" s="67"/>
      <c r="AE281" s="67"/>
      <c r="AF281" s="67">
        <f>IF(F281&lt;Settings!$H$3,"",RANK(AA281,$AA$207:$AA$306,0)+COUNTIF($AA$207:AA281,AA281)-1)</f>
        <v>81</v>
      </c>
      <c r="AG281" s="68"/>
    </row>
    <row r="282" spans="1:33" ht="15" thickBot="1" x14ac:dyDescent="0.4">
      <c r="A282" s="66"/>
      <c r="B282" s="2" t="s">
        <v>506</v>
      </c>
      <c r="C282" s="2" t="s">
        <v>49</v>
      </c>
      <c r="D282" s="67" t="s">
        <v>167</v>
      </c>
      <c r="E282" s="67">
        <v>27</v>
      </c>
      <c r="F282" s="67">
        <v>16</v>
      </c>
      <c r="G282" s="67">
        <v>0</v>
      </c>
      <c r="H282" s="67">
        <v>0</v>
      </c>
      <c r="I282" s="67">
        <v>0</v>
      </c>
      <c r="J282" s="67">
        <v>0</v>
      </c>
      <c r="K282" s="67">
        <v>0</v>
      </c>
      <c r="L282" s="67">
        <v>0</v>
      </c>
      <c r="M282" s="67">
        <v>21</v>
      </c>
      <c r="N282" s="67">
        <v>95</v>
      </c>
      <c r="O282" s="67">
        <v>4.5199999999999996</v>
      </c>
      <c r="P282" s="67">
        <v>0</v>
      </c>
      <c r="Q282" s="67">
        <v>47</v>
      </c>
      <c r="R282" s="67">
        <v>35</v>
      </c>
      <c r="S282" s="67">
        <v>249</v>
      </c>
      <c r="T282" s="67">
        <v>7.11</v>
      </c>
      <c r="U282" s="67">
        <v>1</v>
      </c>
      <c r="V282" s="67">
        <v>1</v>
      </c>
      <c r="W282" s="67">
        <v>1</v>
      </c>
      <c r="X282" s="67">
        <v>1</v>
      </c>
      <c r="Y282" s="67"/>
      <c r="Z282" s="67"/>
      <c r="AA282" s="67">
        <f>IF(F282&lt;Settings!$H$3,"",ROUND((J282*Settings!$C$3+K282*Settings!$C$4+N282*Settings!$C$5+P282*Settings!$C$6+R282*Settings!$C$7+S282*Settings!$C$8+U282*Settings!$C$9+L282*Settings!$C$10+V282*Settings!$C$11*0.5)/F282*16,0))</f>
        <v>74</v>
      </c>
      <c r="AB282" s="70">
        <f>IF(F282&lt;Settings!$H$3,"",AA282*Settings!$F$5)</f>
        <v>166.5</v>
      </c>
      <c r="AC282" s="67"/>
      <c r="AD282" s="67"/>
      <c r="AE282" s="67"/>
      <c r="AF282" s="67">
        <f>IF(F282&lt;Settings!$H$3,"",RANK(AA282,$AA$207:$AA$306,0)+COUNTIF($AA$207:AA282,AA282)-1)</f>
        <v>73</v>
      </c>
      <c r="AG282" s="68"/>
    </row>
    <row r="283" spans="1:33" ht="15" thickBot="1" x14ac:dyDescent="0.4">
      <c r="A283" s="66"/>
      <c r="B283" s="2" t="s">
        <v>545</v>
      </c>
      <c r="C283" s="2" t="s">
        <v>34</v>
      </c>
      <c r="D283" s="67" t="s">
        <v>167</v>
      </c>
      <c r="E283" s="67">
        <v>27</v>
      </c>
      <c r="F283" s="67">
        <v>14</v>
      </c>
      <c r="G283" s="67">
        <v>0</v>
      </c>
      <c r="H283" s="67">
        <v>0</v>
      </c>
      <c r="I283" s="67">
        <v>0</v>
      </c>
      <c r="J283" s="67">
        <v>0</v>
      </c>
      <c r="K283" s="67">
        <v>0</v>
      </c>
      <c r="L283" s="67">
        <v>0</v>
      </c>
      <c r="M283" s="67">
        <v>9</v>
      </c>
      <c r="N283" s="67">
        <v>29</v>
      </c>
      <c r="O283" s="67">
        <v>3.22</v>
      </c>
      <c r="P283" s="67">
        <v>0</v>
      </c>
      <c r="Q283" s="67">
        <v>26</v>
      </c>
      <c r="R283" s="67">
        <v>20</v>
      </c>
      <c r="S283" s="67">
        <v>240</v>
      </c>
      <c r="T283" s="67">
        <v>12</v>
      </c>
      <c r="U283" s="67">
        <v>2</v>
      </c>
      <c r="V283" s="67">
        <v>1</v>
      </c>
      <c r="W283" s="67">
        <v>1</v>
      </c>
      <c r="X283" s="67">
        <v>2</v>
      </c>
      <c r="Y283" s="67"/>
      <c r="Z283" s="67"/>
      <c r="AA283" s="67">
        <f>IF(F283&lt;Settings!$H$3,"",ROUND((J283*Settings!$C$3+K283*Settings!$C$4+N283*Settings!$C$5+P283*Settings!$C$6+R283*Settings!$C$7+S283*Settings!$C$8+U283*Settings!$C$9+L283*Settings!$C$10+V283*Settings!$C$11*0.5)/F283*16,0))</f>
        <v>66</v>
      </c>
      <c r="AB283" s="70">
        <f>IF(F283&lt;Settings!$H$3,"",AA283*Settings!$F$5)</f>
        <v>148.5</v>
      </c>
      <c r="AC283" s="67"/>
      <c r="AD283" s="67"/>
      <c r="AE283" s="67"/>
      <c r="AF283" s="67">
        <f>IF(F283&lt;Settings!$H$3,"",RANK(AA283,$AA$207:$AA$306,0)+COUNTIF($AA$207:AA283,AA283)-1)</f>
        <v>77</v>
      </c>
      <c r="AG283" s="68"/>
    </row>
    <row r="284" spans="1:33" ht="15" thickBot="1" x14ac:dyDescent="0.4">
      <c r="A284" s="66"/>
      <c r="B284" s="2" t="s">
        <v>604</v>
      </c>
      <c r="C284" s="2" t="s">
        <v>32</v>
      </c>
      <c r="D284" s="67" t="s">
        <v>167</v>
      </c>
      <c r="E284" s="67">
        <v>24</v>
      </c>
      <c r="F284" s="67">
        <v>6</v>
      </c>
      <c r="G284" s="67">
        <v>6</v>
      </c>
      <c r="H284" s="67">
        <v>0</v>
      </c>
      <c r="I284" s="67">
        <v>0</v>
      </c>
      <c r="J284" s="67">
        <v>0</v>
      </c>
      <c r="K284" s="67">
        <v>0</v>
      </c>
      <c r="L284" s="67">
        <v>0</v>
      </c>
      <c r="M284" s="67">
        <v>68</v>
      </c>
      <c r="N284" s="67">
        <v>240</v>
      </c>
      <c r="O284" s="67">
        <v>3.53</v>
      </c>
      <c r="P284" s="67">
        <v>0</v>
      </c>
      <c r="Q284" s="67">
        <v>18</v>
      </c>
      <c r="R284" s="67">
        <v>15</v>
      </c>
      <c r="S284" s="67">
        <v>131</v>
      </c>
      <c r="T284" s="67">
        <v>8.73</v>
      </c>
      <c r="U284" s="67">
        <v>0</v>
      </c>
      <c r="V284" s="67">
        <v>0</v>
      </c>
      <c r="W284" s="67">
        <v>0</v>
      </c>
      <c r="X284" s="67">
        <v>0</v>
      </c>
      <c r="Y284" s="67"/>
      <c r="Z284" s="67"/>
      <c r="AA284" s="67" t="str">
        <f>IF(F284&lt;Settings!$H$3,"",ROUND((J284*Settings!$C$3+K284*Settings!$C$4+N284*Settings!$C$5+P284*Settings!$C$6+R284*Settings!$C$7+S284*Settings!$C$8+U284*Settings!$C$9+L284*Settings!$C$10+V284*Settings!$C$11*0.5)/F284*16,0))</f>
        <v/>
      </c>
      <c r="AB284" s="70" t="str">
        <f>IF(F284&lt;Settings!$H$3,"",AA284*Settings!$F$5)</f>
        <v/>
      </c>
      <c r="AC284" s="67"/>
      <c r="AD284" s="67"/>
      <c r="AE284" s="67"/>
      <c r="AF284" s="67" t="str">
        <f>IF(F284&lt;Settings!$H$3,"",RANK(AA284,$AA$207:$AA$306,0)+COUNTIF($AA$207:AA284,AA284)-1)</f>
        <v/>
      </c>
      <c r="AG284" s="68"/>
    </row>
    <row r="285" spans="1:33" ht="15" thickBot="1" x14ac:dyDescent="0.4">
      <c r="A285" s="66"/>
      <c r="B285" s="2" t="s">
        <v>248</v>
      </c>
      <c r="C285" s="2" t="s">
        <v>103</v>
      </c>
      <c r="D285" s="67" t="s">
        <v>167</v>
      </c>
      <c r="E285" s="67">
        <v>26</v>
      </c>
      <c r="F285" s="67">
        <v>14</v>
      </c>
      <c r="G285" s="67">
        <v>10</v>
      </c>
      <c r="H285" s="67">
        <v>0</v>
      </c>
      <c r="I285" s="67">
        <v>0</v>
      </c>
      <c r="J285" s="67">
        <v>0</v>
      </c>
      <c r="K285" s="67">
        <v>0</v>
      </c>
      <c r="L285" s="67">
        <v>0</v>
      </c>
      <c r="M285" s="67">
        <v>7</v>
      </c>
      <c r="N285" s="67">
        <v>31</v>
      </c>
      <c r="O285" s="67">
        <v>4.43</v>
      </c>
      <c r="P285" s="67">
        <v>0</v>
      </c>
      <c r="Q285" s="67">
        <v>42</v>
      </c>
      <c r="R285" s="67">
        <v>33</v>
      </c>
      <c r="S285" s="67">
        <v>315</v>
      </c>
      <c r="T285" s="67">
        <v>9.5500000000000007</v>
      </c>
      <c r="U285" s="67">
        <v>1</v>
      </c>
      <c r="V285" s="67">
        <v>2</v>
      </c>
      <c r="W285" s="67">
        <v>2</v>
      </c>
      <c r="X285" s="67">
        <v>1</v>
      </c>
      <c r="Y285" s="67"/>
      <c r="Z285" s="67"/>
      <c r="AA285" s="67">
        <f>IF(F285&lt;Settings!$H$3,"",ROUND((J285*Settings!$C$3+K285*Settings!$C$4+N285*Settings!$C$5+P285*Settings!$C$6+R285*Settings!$C$7+S285*Settings!$C$8+U285*Settings!$C$9+L285*Settings!$C$10+V285*Settings!$C$11*0.5)/F285*16,0))</f>
        <v>82</v>
      </c>
      <c r="AB285" s="70">
        <f>IF(F285&lt;Settings!$H$3,"",AA285*Settings!$F$5)</f>
        <v>184.5</v>
      </c>
      <c r="AC285" s="67"/>
      <c r="AD285" s="67"/>
      <c r="AE285" s="67"/>
      <c r="AF285" s="67">
        <f>IF(F285&lt;Settings!$H$3,"",RANK(AA285,$AA$207:$AA$306,0)+COUNTIF($AA$207:AA285,AA285)-1)</f>
        <v>70</v>
      </c>
      <c r="AG285" s="68"/>
    </row>
    <row r="286" spans="1:33" ht="15" thickBot="1" x14ac:dyDescent="0.4">
      <c r="A286" s="66"/>
      <c r="B286" s="2" t="s">
        <v>605</v>
      </c>
      <c r="C286" s="2" t="s">
        <v>38</v>
      </c>
      <c r="D286" s="67" t="s">
        <v>167</v>
      </c>
      <c r="E286" s="67">
        <v>32</v>
      </c>
      <c r="F286" s="67">
        <v>12</v>
      </c>
      <c r="G286" s="67">
        <v>0</v>
      </c>
      <c r="H286" s="67">
        <v>0</v>
      </c>
      <c r="I286" s="67">
        <v>0</v>
      </c>
      <c r="J286" s="67">
        <v>0</v>
      </c>
      <c r="K286" s="67">
        <v>0</v>
      </c>
      <c r="L286" s="67">
        <v>0</v>
      </c>
      <c r="M286" s="67">
        <v>66</v>
      </c>
      <c r="N286" s="67">
        <v>247</v>
      </c>
      <c r="O286" s="67">
        <v>3.74</v>
      </c>
      <c r="P286" s="67">
        <v>1</v>
      </c>
      <c r="Q286" s="67">
        <v>17</v>
      </c>
      <c r="R286" s="67">
        <v>14</v>
      </c>
      <c r="S286" s="67">
        <v>78</v>
      </c>
      <c r="T286" s="67">
        <v>5.57</v>
      </c>
      <c r="U286" s="67">
        <v>0</v>
      </c>
      <c r="V286" s="67">
        <v>2</v>
      </c>
      <c r="W286" s="67">
        <v>1</v>
      </c>
      <c r="X286" s="67">
        <v>1</v>
      </c>
      <c r="Y286" s="67"/>
      <c r="Z286" s="67"/>
      <c r="AA286" s="67">
        <f>IF(F286&lt;Settings!$H$3,"",ROUND((J286*Settings!$C$3+K286*Settings!$C$4+N286*Settings!$C$5+P286*Settings!$C$6+R286*Settings!$C$7+S286*Settings!$C$8+U286*Settings!$C$9+L286*Settings!$C$10+V286*Settings!$C$11*0.5)/F286*16,0))</f>
        <v>67</v>
      </c>
      <c r="AB286" s="70">
        <f>IF(F286&lt;Settings!$H$3,"",AA286*Settings!$F$5)</f>
        <v>150.75</v>
      </c>
      <c r="AC286" s="67"/>
      <c r="AD286" s="67"/>
      <c r="AE286" s="67"/>
      <c r="AF286" s="67">
        <f>IF(F286&lt;Settings!$H$3,"",RANK(AA286,$AA$207:$AA$306,0)+COUNTIF($AA$207:AA286,AA286)-1)</f>
        <v>75</v>
      </c>
      <c r="AG286" s="68"/>
    </row>
    <row r="287" spans="1:33" ht="15" thickBot="1" x14ac:dyDescent="0.4">
      <c r="A287" s="66"/>
      <c r="B287" s="2" t="s">
        <v>606</v>
      </c>
      <c r="C287" s="2" t="s">
        <v>105</v>
      </c>
      <c r="D287" s="67" t="s">
        <v>167</v>
      </c>
      <c r="E287" s="67">
        <v>24</v>
      </c>
      <c r="F287" s="67">
        <v>11</v>
      </c>
      <c r="G287" s="67">
        <v>1</v>
      </c>
      <c r="H287" s="67">
        <v>0</v>
      </c>
      <c r="I287" s="67">
        <v>0</v>
      </c>
      <c r="J287" s="67">
        <v>0</v>
      </c>
      <c r="K287" s="67">
        <v>0</v>
      </c>
      <c r="L287" s="67">
        <v>0</v>
      </c>
      <c r="M287" s="67">
        <v>63</v>
      </c>
      <c r="N287" s="67">
        <v>246</v>
      </c>
      <c r="O287" s="67">
        <v>3.9</v>
      </c>
      <c r="P287" s="67">
        <v>1</v>
      </c>
      <c r="Q287" s="67">
        <v>11</v>
      </c>
      <c r="R287" s="67">
        <v>9</v>
      </c>
      <c r="S287" s="67">
        <v>53</v>
      </c>
      <c r="T287" s="67">
        <v>5.89</v>
      </c>
      <c r="U287" s="67">
        <v>0</v>
      </c>
      <c r="V287" s="67">
        <v>1</v>
      </c>
      <c r="W287" s="67">
        <v>0</v>
      </c>
      <c r="X287" s="67">
        <v>1</v>
      </c>
      <c r="Y287" s="67"/>
      <c r="Z287" s="67"/>
      <c r="AA287" s="67">
        <f>IF(F287&lt;Settings!$H$3,"",ROUND((J287*Settings!$C$3+K287*Settings!$C$4+N287*Settings!$C$5+P287*Settings!$C$6+R287*Settings!$C$7+S287*Settings!$C$8+U287*Settings!$C$9+L287*Settings!$C$10+V287*Settings!$C$11*0.5)/F287*16,0))</f>
        <v>64</v>
      </c>
      <c r="AB287" s="70">
        <f>IF(F287&lt;Settings!$H$3,"",AA287*Settings!$F$5)</f>
        <v>144</v>
      </c>
      <c r="AC287" s="67"/>
      <c r="AD287" s="67"/>
      <c r="AE287" s="67"/>
      <c r="AF287" s="67">
        <f>IF(F287&lt;Settings!$H$3,"",RANK(AA287,$AA$207:$AA$306,0)+COUNTIF($AA$207:AA287,AA287)-1)</f>
        <v>79</v>
      </c>
      <c r="AG287" s="68"/>
    </row>
    <row r="288" spans="1:33" ht="15" thickBot="1" x14ac:dyDescent="0.4">
      <c r="A288" s="66"/>
      <c r="B288" s="2" t="s">
        <v>240</v>
      </c>
      <c r="C288" s="2" t="s">
        <v>20</v>
      </c>
      <c r="D288" s="67" t="s">
        <v>167</v>
      </c>
      <c r="E288" s="67">
        <v>23</v>
      </c>
      <c r="F288" s="67">
        <v>8</v>
      </c>
      <c r="G288" s="67">
        <v>3</v>
      </c>
      <c r="H288" s="67">
        <v>0</v>
      </c>
      <c r="I288" s="67">
        <v>0</v>
      </c>
      <c r="J288" s="67">
        <v>0</v>
      </c>
      <c r="K288" s="67">
        <v>0</v>
      </c>
      <c r="L288" s="67">
        <v>0</v>
      </c>
      <c r="M288" s="67">
        <v>47</v>
      </c>
      <c r="N288" s="67">
        <v>174</v>
      </c>
      <c r="O288" s="67">
        <v>3.7</v>
      </c>
      <c r="P288" s="67">
        <v>1</v>
      </c>
      <c r="Q288" s="67">
        <v>18</v>
      </c>
      <c r="R288" s="67">
        <v>13</v>
      </c>
      <c r="S288" s="67">
        <v>103</v>
      </c>
      <c r="T288" s="67">
        <v>7.92</v>
      </c>
      <c r="U288" s="67">
        <v>0</v>
      </c>
      <c r="V288" s="67">
        <v>0</v>
      </c>
      <c r="W288" s="67">
        <v>0</v>
      </c>
      <c r="X288" s="67">
        <v>1</v>
      </c>
      <c r="Y288" s="67"/>
      <c r="Z288" s="67"/>
      <c r="AA288" s="67">
        <f>IF(F288&lt;Settings!$H$3,"",ROUND((J288*Settings!$C$3+K288*Settings!$C$4+N288*Settings!$C$5+P288*Settings!$C$6+R288*Settings!$C$7+S288*Settings!$C$8+U288*Settings!$C$9+L288*Settings!$C$10+V288*Settings!$C$11*0.5)/F288*16,0))</f>
        <v>93</v>
      </c>
      <c r="AB288" s="70">
        <f>IF(F288&lt;Settings!$H$3,"",AA288*Settings!$F$5)</f>
        <v>209.25</v>
      </c>
      <c r="AC288" s="67"/>
      <c r="AD288" s="67"/>
      <c r="AE288" s="67"/>
      <c r="AF288" s="67">
        <f>IF(F288&lt;Settings!$H$3,"",RANK(AA288,$AA$207:$AA$306,0)+COUNTIF($AA$207:AA288,AA288)-1)</f>
        <v>60</v>
      </c>
      <c r="AG288" s="68"/>
    </row>
    <row r="289" spans="1:33" ht="15" thickBot="1" x14ac:dyDescent="0.4">
      <c r="A289" s="66"/>
      <c r="B289" s="2" t="s">
        <v>202</v>
      </c>
      <c r="C289" s="2" t="s">
        <v>32</v>
      </c>
      <c r="D289" s="67" t="s">
        <v>167</v>
      </c>
      <c r="E289" s="67">
        <v>23</v>
      </c>
      <c r="F289" s="67">
        <v>4</v>
      </c>
      <c r="G289" s="67">
        <v>3</v>
      </c>
      <c r="H289" s="67">
        <v>0</v>
      </c>
      <c r="I289" s="67">
        <v>0</v>
      </c>
      <c r="J289" s="67">
        <v>0</v>
      </c>
      <c r="K289" s="67">
        <v>0</v>
      </c>
      <c r="L289" s="67">
        <v>0</v>
      </c>
      <c r="M289" s="67">
        <v>49</v>
      </c>
      <c r="N289" s="67">
        <v>208</v>
      </c>
      <c r="O289" s="67">
        <v>4.24</v>
      </c>
      <c r="P289" s="67">
        <v>0</v>
      </c>
      <c r="Q289" s="67">
        <v>8</v>
      </c>
      <c r="R289" s="67">
        <v>7</v>
      </c>
      <c r="S289" s="67">
        <v>59</v>
      </c>
      <c r="T289" s="67">
        <v>8.43</v>
      </c>
      <c r="U289" s="67">
        <v>1</v>
      </c>
      <c r="V289" s="67">
        <v>0</v>
      </c>
      <c r="W289" s="67">
        <v>0</v>
      </c>
      <c r="X289" s="67">
        <v>1</v>
      </c>
      <c r="Y289" s="67"/>
      <c r="Z289" s="67"/>
      <c r="AA289" s="67" t="str">
        <f>IF(F289&lt;Settings!$H$3,"",ROUND((J289*Settings!$C$3+K289*Settings!$C$4+N289*Settings!$C$5+P289*Settings!$C$6+R289*Settings!$C$7+S289*Settings!$C$8+U289*Settings!$C$9+L289*Settings!$C$10+V289*Settings!$C$11*0.5)/F289*16,0))</f>
        <v/>
      </c>
      <c r="AB289" s="70" t="str">
        <f>IF(F289&lt;Settings!$H$3,"",AA289*Settings!$F$5)</f>
        <v/>
      </c>
      <c r="AC289" s="67"/>
      <c r="AD289" s="67"/>
      <c r="AE289" s="67"/>
      <c r="AF289" s="67" t="str">
        <f>IF(F289&lt;Settings!$H$3,"",RANK(AA289,$AA$207:$AA$306,0)+COUNTIF($AA$207:AA289,AA289)-1)</f>
        <v/>
      </c>
      <c r="AG289" s="68"/>
    </row>
    <row r="290" spans="1:33" ht="15" thickBot="1" x14ac:dyDescent="0.4">
      <c r="A290" s="66"/>
      <c r="B290" s="2" t="s">
        <v>607</v>
      </c>
      <c r="C290" s="2" t="s">
        <v>26</v>
      </c>
      <c r="D290" s="67" t="s">
        <v>167</v>
      </c>
      <c r="E290" s="67">
        <v>24</v>
      </c>
      <c r="F290" s="67">
        <v>5</v>
      </c>
      <c r="G290" s="67">
        <v>0</v>
      </c>
      <c r="H290" s="67">
        <v>0</v>
      </c>
      <c r="I290" s="67">
        <v>0</v>
      </c>
      <c r="J290" s="67">
        <v>0</v>
      </c>
      <c r="K290" s="67">
        <v>0</v>
      </c>
      <c r="L290" s="67">
        <v>0</v>
      </c>
      <c r="M290" s="67">
        <v>42</v>
      </c>
      <c r="N290" s="67">
        <v>165</v>
      </c>
      <c r="O290" s="67">
        <v>3.93</v>
      </c>
      <c r="P290" s="67">
        <v>2</v>
      </c>
      <c r="Q290" s="67">
        <v>2</v>
      </c>
      <c r="R290" s="67">
        <v>2</v>
      </c>
      <c r="S290" s="67">
        <v>14</v>
      </c>
      <c r="T290" s="67">
        <v>7</v>
      </c>
      <c r="U290" s="67">
        <v>0</v>
      </c>
      <c r="V290" s="67">
        <v>0</v>
      </c>
      <c r="W290" s="67">
        <v>0</v>
      </c>
      <c r="X290" s="67">
        <v>2</v>
      </c>
      <c r="Y290" s="67"/>
      <c r="Z290" s="67"/>
      <c r="AA290" s="67" t="str">
        <f>IF(F290&lt;Settings!$H$3,"",ROUND((J290*Settings!$C$3+K290*Settings!$C$4+N290*Settings!$C$5+P290*Settings!$C$6+R290*Settings!$C$7+S290*Settings!$C$8+U290*Settings!$C$9+L290*Settings!$C$10+V290*Settings!$C$11*0.5)/F290*16,0))</f>
        <v/>
      </c>
      <c r="AB290" s="70" t="str">
        <f>IF(F290&lt;Settings!$H$3,"",AA290*Settings!$F$5)</f>
        <v/>
      </c>
      <c r="AC290" s="67"/>
      <c r="AD290" s="67"/>
      <c r="AE290" s="67"/>
      <c r="AF290" s="67" t="str">
        <f>IF(F290&lt;Settings!$H$3,"",RANK(AA290,$AA$207:$AA$306,0)+COUNTIF($AA$207:AA290,AA290)-1)</f>
        <v/>
      </c>
      <c r="AG290" s="68"/>
    </row>
    <row r="291" spans="1:33" ht="15" thickBot="1" x14ac:dyDescent="0.4">
      <c r="A291" s="66"/>
      <c r="B291" s="2" t="s">
        <v>608</v>
      </c>
      <c r="C291" s="2" t="s">
        <v>56</v>
      </c>
      <c r="D291" s="67" t="s">
        <v>167</v>
      </c>
      <c r="E291" s="67">
        <v>24</v>
      </c>
      <c r="F291" s="67">
        <v>16</v>
      </c>
      <c r="G291" s="67">
        <v>0</v>
      </c>
      <c r="H291" s="67">
        <v>0</v>
      </c>
      <c r="I291" s="67">
        <v>0</v>
      </c>
      <c r="J291" s="67">
        <v>0</v>
      </c>
      <c r="K291" s="67">
        <v>0</v>
      </c>
      <c r="L291" s="67">
        <v>0</v>
      </c>
      <c r="M291" s="67">
        <v>31</v>
      </c>
      <c r="N291" s="67">
        <v>124</v>
      </c>
      <c r="O291" s="67">
        <v>4</v>
      </c>
      <c r="P291" s="67">
        <v>2</v>
      </c>
      <c r="Q291" s="67">
        <v>6</v>
      </c>
      <c r="R291" s="67">
        <v>4</v>
      </c>
      <c r="S291" s="67">
        <v>38</v>
      </c>
      <c r="T291" s="67">
        <v>9.5</v>
      </c>
      <c r="U291" s="67">
        <v>0</v>
      </c>
      <c r="V291" s="67">
        <v>0</v>
      </c>
      <c r="W291" s="67">
        <v>0</v>
      </c>
      <c r="X291" s="67">
        <v>2</v>
      </c>
      <c r="Y291" s="67"/>
      <c r="Z291" s="67"/>
      <c r="AA291" s="67">
        <f>IF(F291&lt;Settings!$H$3,"",ROUND((J291*Settings!$C$3+K291*Settings!$C$4+N291*Settings!$C$5+P291*Settings!$C$6+R291*Settings!$C$7+S291*Settings!$C$8+U291*Settings!$C$9+L291*Settings!$C$10+V291*Settings!$C$11*0.5)/F291*16,0))</f>
        <v>32</v>
      </c>
      <c r="AB291" s="70">
        <f>IF(F291&lt;Settings!$H$3,"",AA291*Settings!$F$5)</f>
        <v>72</v>
      </c>
      <c r="AC291" s="67"/>
      <c r="AD291" s="67"/>
      <c r="AE291" s="67"/>
      <c r="AF291" s="67">
        <f>IF(F291&lt;Settings!$H$3,"",RANK(AA291,$AA$207:$AA$306,0)+COUNTIF($AA$207:AA291,AA291)-1)</f>
        <v>84</v>
      </c>
      <c r="AG291" s="68"/>
    </row>
    <row r="292" spans="1:33" ht="15" thickBot="1" x14ac:dyDescent="0.4">
      <c r="A292" s="66"/>
      <c r="B292" s="2" t="s">
        <v>316</v>
      </c>
      <c r="C292" s="2" t="s">
        <v>6</v>
      </c>
      <c r="D292" s="67" t="s">
        <v>167</v>
      </c>
      <c r="E292" s="67">
        <v>24</v>
      </c>
      <c r="F292" s="67">
        <v>3</v>
      </c>
      <c r="G292" s="67">
        <v>0</v>
      </c>
      <c r="H292" s="67">
        <v>0</v>
      </c>
      <c r="I292" s="67">
        <v>0</v>
      </c>
      <c r="J292" s="67">
        <v>0</v>
      </c>
      <c r="K292" s="67">
        <v>0</v>
      </c>
      <c r="L292" s="67">
        <v>0</v>
      </c>
      <c r="M292" s="67">
        <v>21</v>
      </c>
      <c r="N292" s="67">
        <v>79</v>
      </c>
      <c r="O292" s="67">
        <v>3.76</v>
      </c>
      <c r="P292" s="67">
        <v>0</v>
      </c>
      <c r="Q292" s="67">
        <v>17</v>
      </c>
      <c r="R292" s="67">
        <v>14</v>
      </c>
      <c r="S292" s="67">
        <v>128</v>
      </c>
      <c r="T292" s="67">
        <v>9.14</v>
      </c>
      <c r="U292" s="67">
        <v>1</v>
      </c>
      <c r="V292" s="67">
        <v>0</v>
      </c>
      <c r="W292" s="67">
        <v>0</v>
      </c>
      <c r="X292" s="67">
        <v>1</v>
      </c>
      <c r="Y292" s="67"/>
      <c r="Z292" s="67"/>
      <c r="AA292" s="67" t="str">
        <f>IF(F292&lt;Settings!$H$3,"",ROUND((J292*Settings!$C$3+K292*Settings!$C$4+N292*Settings!$C$5+P292*Settings!$C$6+R292*Settings!$C$7+S292*Settings!$C$8+U292*Settings!$C$9+L292*Settings!$C$10+V292*Settings!$C$11*0.5)/F292*16,0))</f>
        <v/>
      </c>
      <c r="AB292" s="70" t="str">
        <f>IF(F292&lt;Settings!$H$3,"",AA292*Settings!$F$5)</f>
        <v/>
      </c>
      <c r="AC292" s="67"/>
      <c r="AD292" s="67"/>
      <c r="AE292" s="67"/>
      <c r="AF292" s="67" t="str">
        <f>IF(F292&lt;Settings!$H$3,"",RANK(AA292,$AA$207:$AA$306,0)+COUNTIF($AA$207:AA292,AA292)-1)</f>
        <v/>
      </c>
      <c r="AG292" s="68"/>
    </row>
    <row r="293" spans="1:33" ht="15" thickBot="1" x14ac:dyDescent="0.4">
      <c r="A293" s="66"/>
      <c r="B293" s="2" t="s">
        <v>568</v>
      </c>
      <c r="C293" s="2" t="s">
        <v>45</v>
      </c>
      <c r="D293" s="67" t="s">
        <v>167</v>
      </c>
      <c r="E293" s="67">
        <v>26</v>
      </c>
      <c r="F293" s="67">
        <v>5</v>
      </c>
      <c r="G293" s="67">
        <v>4</v>
      </c>
      <c r="H293" s="67">
        <v>0</v>
      </c>
      <c r="I293" s="67">
        <v>0</v>
      </c>
      <c r="J293" s="67">
        <v>0</v>
      </c>
      <c r="K293" s="67">
        <v>0</v>
      </c>
      <c r="L293" s="67">
        <v>0</v>
      </c>
      <c r="M293" s="67">
        <v>39</v>
      </c>
      <c r="N293" s="67">
        <v>138</v>
      </c>
      <c r="O293" s="67">
        <v>3.54</v>
      </c>
      <c r="P293" s="67">
        <v>2</v>
      </c>
      <c r="Q293" s="67">
        <v>4</v>
      </c>
      <c r="R293" s="67">
        <v>2</v>
      </c>
      <c r="S293" s="67">
        <v>23</v>
      </c>
      <c r="T293" s="67">
        <v>11.5</v>
      </c>
      <c r="U293" s="67">
        <v>0</v>
      </c>
      <c r="V293" s="67">
        <v>1</v>
      </c>
      <c r="W293" s="67">
        <v>1</v>
      </c>
      <c r="X293" s="67">
        <v>2</v>
      </c>
      <c r="Y293" s="67"/>
      <c r="Z293" s="67"/>
      <c r="AA293" s="67" t="str">
        <f>IF(F293&lt;Settings!$H$3,"",ROUND((J293*Settings!$C$3+K293*Settings!$C$4+N293*Settings!$C$5+P293*Settings!$C$6+R293*Settings!$C$7+S293*Settings!$C$8+U293*Settings!$C$9+L293*Settings!$C$10+V293*Settings!$C$11*0.5)/F293*16,0))</f>
        <v/>
      </c>
      <c r="AB293" s="70" t="str">
        <f>IF(F293&lt;Settings!$H$3,"",AA293*Settings!$F$5)</f>
        <v/>
      </c>
      <c r="AC293" s="67"/>
      <c r="AD293" s="67"/>
      <c r="AE293" s="67"/>
      <c r="AF293" s="67" t="str">
        <f>IF(F293&lt;Settings!$H$3,"",RANK(AA293,$AA$207:$AA$306,0)+COUNTIF($AA$207:AA293,AA293)-1)</f>
        <v/>
      </c>
      <c r="AG293" s="68"/>
    </row>
    <row r="294" spans="1:33" ht="15" thickBot="1" x14ac:dyDescent="0.4">
      <c r="A294" s="66"/>
      <c r="B294" s="2" t="s">
        <v>497</v>
      </c>
      <c r="C294" s="2" t="s">
        <v>45</v>
      </c>
      <c r="D294" s="67" t="s">
        <v>167</v>
      </c>
      <c r="E294" s="67">
        <v>32</v>
      </c>
      <c r="F294" s="67">
        <v>8</v>
      </c>
      <c r="G294" s="67">
        <v>0</v>
      </c>
      <c r="H294" s="67">
        <v>0</v>
      </c>
      <c r="I294" s="67">
        <v>0</v>
      </c>
      <c r="J294" s="67">
        <v>0</v>
      </c>
      <c r="K294" s="67">
        <v>0</v>
      </c>
      <c r="L294" s="67">
        <v>0</v>
      </c>
      <c r="M294" s="67">
        <v>14</v>
      </c>
      <c r="N294" s="67">
        <v>56</v>
      </c>
      <c r="O294" s="67">
        <v>4</v>
      </c>
      <c r="P294" s="67">
        <v>0</v>
      </c>
      <c r="Q294" s="67">
        <v>39</v>
      </c>
      <c r="R294" s="67">
        <v>33</v>
      </c>
      <c r="S294" s="67">
        <v>200</v>
      </c>
      <c r="T294" s="67">
        <v>6.06</v>
      </c>
      <c r="U294" s="67">
        <v>0</v>
      </c>
      <c r="V294" s="67">
        <v>0</v>
      </c>
      <c r="W294" s="67">
        <v>0</v>
      </c>
      <c r="X294" s="67">
        <v>0</v>
      </c>
      <c r="Y294" s="67"/>
      <c r="Z294" s="67"/>
      <c r="AA294" s="67">
        <f>IF(F294&lt;Settings!$H$3,"",ROUND((J294*Settings!$C$3+K294*Settings!$C$4+N294*Settings!$C$5+P294*Settings!$C$6+R294*Settings!$C$7+S294*Settings!$C$8+U294*Settings!$C$9+L294*Settings!$C$10+V294*Settings!$C$11*0.5)/F294*16,0))</f>
        <v>117</v>
      </c>
      <c r="AB294" s="70">
        <f>IF(F294&lt;Settings!$H$3,"",AA294*Settings!$F$5)</f>
        <v>263.25</v>
      </c>
      <c r="AC294" s="67"/>
      <c r="AD294" s="67"/>
      <c r="AE294" s="67"/>
      <c r="AF294" s="67">
        <f>IF(F294&lt;Settings!$H$3,"",RANK(AA294,$AA$207:$AA$306,0)+COUNTIF($AA$207:AA294,AA294)-1)</f>
        <v>50</v>
      </c>
      <c r="AG294" s="68"/>
    </row>
    <row r="295" spans="1:33" ht="15" thickBot="1" x14ac:dyDescent="0.4">
      <c r="A295" s="66"/>
      <c r="B295" s="2" t="s">
        <v>609</v>
      </c>
      <c r="C295" s="2" t="s">
        <v>30</v>
      </c>
      <c r="D295" s="67" t="s">
        <v>167</v>
      </c>
      <c r="E295" s="67">
        <v>27</v>
      </c>
      <c r="F295" s="67">
        <v>16</v>
      </c>
      <c r="G295" s="67">
        <v>10</v>
      </c>
      <c r="H295" s="67">
        <v>0</v>
      </c>
      <c r="I295" s="67">
        <v>0</v>
      </c>
      <c r="J295" s="67">
        <v>0</v>
      </c>
      <c r="K295" s="67">
        <v>0</v>
      </c>
      <c r="L295" s="67">
        <v>0</v>
      </c>
      <c r="M295" s="67">
        <v>5</v>
      </c>
      <c r="N295" s="67">
        <v>5</v>
      </c>
      <c r="O295" s="67">
        <v>1</v>
      </c>
      <c r="P295" s="67">
        <v>2</v>
      </c>
      <c r="Q295" s="67">
        <v>11</v>
      </c>
      <c r="R295" s="67">
        <v>6</v>
      </c>
      <c r="S295" s="67">
        <v>43</v>
      </c>
      <c r="T295" s="67">
        <v>7.17</v>
      </c>
      <c r="U295" s="67">
        <v>1</v>
      </c>
      <c r="V295" s="67">
        <v>0</v>
      </c>
      <c r="W295" s="67">
        <v>0</v>
      </c>
      <c r="X295" s="67">
        <v>3</v>
      </c>
      <c r="Y295" s="67"/>
      <c r="Z295" s="67"/>
      <c r="AA295" s="67">
        <f>IF(F295&lt;Settings!$H$3,"",ROUND((J295*Settings!$C$3+K295*Settings!$C$4+N295*Settings!$C$5+P295*Settings!$C$6+R295*Settings!$C$7+S295*Settings!$C$8+U295*Settings!$C$9+L295*Settings!$C$10+V295*Settings!$C$11*0.5)/F295*16,0))</f>
        <v>29</v>
      </c>
      <c r="AB295" s="70">
        <f>IF(F295&lt;Settings!$H$3,"",AA295*Settings!$F$5)</f>
        <v>65.25</v>
      </c>
      <c r="AC295" s="67"/>
      <c r="AD295" s="67"/>
      <c r="AE295" s="67"/>
      <c r="AF295" s="67">
        <f>IF(F295&lt;Settings!$H$3,"",RANK(AA295,$AA$207:$AA$306,0)+COUNTIF($AA$207:AA295,AA295)-1)</f>
        <v>85</v>
      </c>
      <c r="AG295" s="68"/>
    </row>
    <row r="296" spans="1:33" ht="15" thickBot="1" x14ac:dyDescent="0.4">
      <c r="A296" s="66"/>
      <c r="B296" s="2" t="s">
        <v>509</v>
      </c>
      <c r="C296" s="2" t="s">
        <v>32</v>
      </c>
      <c r="D296" s="67" t="s">
        <v>167</v>
      </c>
      <c r="E296" s="67">
        <v>27</v>
      </c>
      <c r="F296" s="67">
        <v>9</v>
      </c>
      <c r="G296" s="67">
        <v>3</v>
      </c>
      <c r="H296" s="67">
        <v>0</v>
      </c>
      <c r="I296" s="67">
        <v>0</v>
      </c>
      <c r="J296" s="67">
        <v>0</v>
      </c>
      <c r="K296" s="67">
        <v>0</v>
      </c>
      <c r="L296" s="67">
        <v>0</v>
      </c>
      <c r="M296" s="67">
        <v>69</v>
      </c>
      <c r="N296" s="67">
        <v>179</v>
      </c>
      <c r="O296" s="67">
        <v>2.59</v>
      </c>
      <c r="P296" s="67">
        <v>0</v>
      </c>
      <c r="Q296" s="67">
        <v>6</v>
      </c>
      <c r="R296" s="67">
        <v>6</v>
      </c>
      <c r="S296" s="67">
        <v>47</v>
      </c>
      <c r="T296" s="67">
        <v>7.83</v>
      </c>
      <c r="U296" s="67">
        <v>0</v>
      </c>
      <c r="V296" s="67">
        <v>0</v>
      </c>
      <c r="W296" s="67">
        <v>0</v>
      </c>
      <c r="X296" s="67">
        <v>0</v>
      </c>
      <c r="Y296" s="67"/>
      <c r="Z296" s="67"/>
      <c r="AA296" s="67">
        <f>IF(F296&lt;Settings!$H$3,"",ROUND((J296*Settings!$C$3+K296*Settings!$C$4+N296*Settings!$C$5+P296*Settings!$C$6+R296*Settings!$C$7+S296*Settings!$C$8+U296*Settings!$C$9+L296*Settings!$C$10+V296*Settings!$C$11*0.5)/F296*16,0))</f>
        <v>51</v>
      </c>
      <c r="AB296" s="70">
        <f>IF(F296&lt;Settings!$H$3,"",AA296*Settings!$F$5)</f>
        <v>114.75</v>
      </c>
      <c r="AC296" s="67"/>
      <c r="AD296" s="67"/>
      <c r="AE296" s="67"/>
      <c r="AF296" s="67">
        <f>IF(F296&lt;Settings!$H$3,"",RANK(AA296,$AA$207:$AA$306,0)+COUNTIF($AA$207:AA296,AA296)-1)</f>
        <v>80</v>
      </c>
      <c r="AG296" s="68"/>
    </row>
    <row r="297" spans="1:33" ht="15" thickBot="1" x14ac:dyDescent="0.4">
      <c r="A297" s="66"/>
      <c r="B297" s="2" t="s">
        <v>510</v>
      </c>
      <c r="C297" s="2" t="s">
        <v>32</v>
      </c>
      <c r="D297" s="67" t="s">
        <v>167</v>
      </c>
      <c r="E297" s="67">
        <v>24</v>
      </c>
      <c r="F297" s="67">
        <v>12</v>
      </c>
      <c r="G297" s="67">
        <v>3</v>
      </c>
      <c r="H297" s="67">
        <v>0</v>
      </c>
      <c r="I297" s="67">
        <v>0</v>
      </c>
      <c r="J297" s="67">
        <v>0</v>
      </c>
      <c r="K297" s="67">
        <v>0</v>
      </c>
      <c r="L297" s="67">
        <v>0</v>
      </c>
      <c r="M297" s="67">
        <v>58</v>
      </c>
      <c r="N297" s="67">
        <v>157</v>
      </c>
      <c r="O297" s="67">
        <v>2.71</v>
      </c>
      <c r="P297" s="67">
        <v>0</v>
      </c>
      <c r="Q297" s="67">
        <v>13</v>
      </c>
      <c r="R297" s="67">
        <v>9</v>
      </c>
      <c r="S297" s="67">
        <v>94</v>
      </c>
      <c r="T297" s="67">
        <v>10.44</v>
      </c>
      <c r="U297" s="67">
        <v>0</v>
      </c>
      <c r="V297" s="67">
        <v>1</v>
      </c>
      <c r="W297" s="67">
        <v>1</v>
      </c>
      <c r="X297" s="67">
        <v>0</v>
      </c>
      <c r="Y297" s="67"/>
      <c r="Z297" s="67"/>
      <c r="AA297" s="67">
        <f>IF(F297&lt;Settings!$H$3,"",ROUND((J297*Settings!$C$3+K297*Settings!$C$4+N297*Settings!$C$5+P297*Settings!$C$6+R297*Settings!$C$7+S297*Settings!$C$8+U297*Settings!$C$9+L297*Settings!$C$10+V297*Settings!$C$11*0.5)/F297*16,0))</f>
        <v>44</v>
      </c>
      <c r="AB297" s="70">
        <f>IF(F297&lt;Settings!$H$3,"",AA297*Settings!$F$5)</f>
        <v>99</v>
      </c>
      <c r="AC297" s="67"/>
      <c r="AD297" s="67"/>
      <c r="AE297" s="67"/>
      <c r="AF297" s="67">
        <f>IF(F297&lt;Settings!$H$3,"",RANK(AA297,$AA$207:$AA$306,0)+COUNTIF($AA$207:AA297,AA297)-1)</f>
        <v>82</v>
      </c>
      <c r="AG297" s="68"/>
    </row>
    <row r="298" spans="1:33" ht="15" thickBot="1" x14ac:dyDescent="0.4">
      <c r="A298" s="66"/>
      <c r="B298" s="2" t="s">
        <v>553</v>
      </c>
      <c r="C298" s="69" t="s">
        <v>179</v>
      </c>
      <c r="D298" s="67" t="s">
        <v>167</v>
      </c>
      <c r="E298" s="67">
        <v>28</v>
      </c>
      <c r="F298" s="67">
        <v>9</v>
      </c>
      <c r="G298" s="67">
        <v>0</v>
      </c>
      <c r="H298" s="67">
        <v>0</v>
      </c>
      <c r="I298" s="67">
        <v>0</v>
      </c>
      <c r="J298" s="67">
        <v>0</v>
      </c>
      <c r="K298" s="67">
        <v>0</v>
      </c>
      <c r="L298" s="67">
        <v>0</v>
      </c>
      <c r="M298" s="67">
        <v>23</v>
      </c>
      <c r="N298" s="67">
        <v>96</v>
      </c>
      <c r="O298" s="67">
        <v>4.17</v>
      </c>
      <c r="P298" s="67">
        <v>0</v>
      </c>
      <c r="Q298" s="67">
        <v>19</v>
      </c>
      <c r="R298" s="67">
        <v>16</v>
      </c>
      <c r="S298" s="67">
        <v>119</v>
      </c>
      <c r="T298" s="67">
        <v>7.44</v>
      </c>
      <c r="U298" s="67">
        <v>0</v>
      </c>
      <c r="V298" s="67">
        <v>0</v>
      </c>
      <c r="W298" s="67">
        <v>0</v>
      </c>
      <c r="X298" s="67">
        <v>0</v>
      </c>
      <c r="Y298" s="67"/>
      <c r="Z298" s="67"/>
      <c r="AA298" s="67">
        <f>IF(F298&lt;Settings!$H$3,"",ROUND((J298*Settings!$C$3+K298*Settings!$C$4+N298*Settings!$C$5+P298*Settings!$C$6+R298*Settings!$C$7+S298*Settings!$C$8+U298*Settings!$C$9+L298*Settings!$C$10+V298*Settings!$C$11*0.5)/F298*16,0))</f>
        <v>67</v>
      </c>
      <c r="AB298" s="70">
        <f>IF(F298&lt;Settings!$H$3,"",AA298*Settings!$F$5)</f>
        <v>150.75</v>
      </c>
      <c r="AC298" s="67"/>
      <c r="AD298" s="67"/>
      <c r="AE298" s="67"/>
      <c r="AF298" s="67">
        <f>IF(F298&lt;Settings!$H$3,"",RANK(AA298,$AA$207:$AA$306,0)+COUNTIF($AA$207:AA298,AA298)-1)</f>
        <v>76</v>
      </c>
      <c r="AG298" s="68"/>
    </row>
    <row r="299" spans="1:33" ht="15" thickBot="1" x14ac:dyDescent="0.4">
      <c r="A299" s="66"/>
      <c r="B299" s="2" t="s">
        <v>327</v>
      </c>
      <c r="C299" s="2" t="s">
        <v>20</v>
      </c>
      <c r="D299" s="67" t="s">
        <v>167</v>
      </c>
      <c r="E299" s="67">
        <v>27</v>
      </c>
      <c r="F299" s="67">
        <v>13</v>
      </c>
      <c r="G299" s="67">
        <v>1</v>
      </c>
      <c r="H299" s="67">
        <v>0</v>
      </c>
      <c r="I299" s="67">
        <v>0</v>
      </c>
      <c r="J299" s="67">
        <v>0</v>
      </c>
      <c r="K299" s="67">
        <v>0</v>
      </c>
      <c r="L299" s="67">
        <v>0</v>
      </c>
      <c r="M299" s="67">
        <v>16</v>
      </c>
      <c r="N299" s="67">
        <v>57</v>
      </c>
      <c r="O299" s="67">
        <v>3.56</v>
      </c>
      <c r="P299" s="67">
        <v>1</v>
      </c>
      <c r="Q299" s="67">
        <v>8</v>
      </c>
      <c r="R299" s="67">
        <v>5</v>
      </c>
      <c r="S299" s="67">
        <v>56</v>
      </c>
      <c r="T299" s="67">
        <v>11.2</v>
      </c>
      <c r="U299" s="67">
        <v>0</v>
      </c>
      <c r="V299" s="67">
        <v>3</v>
      </c>
      <c r="W299" s="67">
        <v>0</v>
      </c>
      <c r="X299" s="67">
        <v>1</v>
      </c>
      <c r="Y299" s="67"/>
      <c r="Z299" s="67"/>
      <c r="AA299" s="67">
        <f>IF(F299&lt;Settings!$H$3,"",ROUND((J299*Settings!$C$3+K299*Settings!$C$4+N299*Settings!$C$5+P299*Settings!$C$6+R299*Settings!$C$7+S299*Settings!$C$8+U299*Settings!$C$9+L299*Settings!$C$10+V299*Settings!$C$11*0.5)/F299*16,0))</f>
        <v>24</v>
      </c>
      <c r="AB299" s="70">
        <f>IF(F299&lt;Settings!$H$3,"",AA299*Settings!$F$5)</f>
        <v>54</v>
      </c>
      <c r="AC299" s="67"/>
      <c r="AD299" s="67"/>
      <c r="AE299" s="67"/>
      <c r="AF299" s="67">
        <f>IF(F299&lt;Settings!$H$3,"",RANK(AA299,$AA$207:$AA$306,0)+COUNTIF($AA$207:AA299,AA299)-1)</f>
        <v>86</v>
      </c>
      <c r="AG299" s="68"/>
    </row>
    <row r="300" spans="1:33" ht="15" thickBot="1" x14ac:dyDescent="0.4">
      <c r="A300" s="66"/>
      <c r="B300" s="2" t="s">
        <v>251</v>
      </c>
      <c r="C300" s="2" t="s">
        <v>43</v>
      </c>
      <c r="D300" s="67" t="s">
        <v>167</v>
      </c>
      <c r="E300" s="67">
        <v>28</v>
      </c>
      <c r="F300" s="67">
        <v>2</v>
      </c>
      <c r="G300" s="67">
        <v>1</v>
      </c>
      <c r="H300" s="67">
        <v>0</v>
      </c>
      <c r="I300" s="67">
        <v>0</v>
      </c>
      <c r="J300" s="67">
        <v>0</v>
      </c>
      <c r="K300" s="67">
        <v>0</v>
      </c>
      <c r="L300" s="67">
        <v>0</v>
      </c>
      <c r="M300" s="67">
        <v>26</v>
      </c>
      <c r="N300" s="67">
        <v>108</v>
      </c>
      <c r="O300" s="67">
        <v>4.1500000000000004</v>
      </c>
      <c r="P300" s="67">
        <v>1</v>
      </c>
      <c r="Q300" s="67">
        <v>0</v>
      </c>
      <c r="R300" s="67">
        <v>0</v>
      </c>
      <c r="S300" s="67">
        <v>0</v>
      </c>
      <c r="T300" s="67"/>
      <c r="U300" s="67">
        <v>0</v>
      </c>
      <c r="V300" s="67">
        <v>0</v>
      </c>
      <c r="W300" s="67">
        <v>0</v>
      </c>
      <c r="X300" s="67">
        <v>1</v>
      </c>
      <c r="Y300" s="67"/>
      <c r="Z300" s="67"/>
      <c r="AA300" s="67" t="str">
        <f>IF(F300&lt;Settings!$H$3,"",ROUND((J300*Settings!$C$3+K300*Settings!$C$4+N300*Settings!$C$5+P300*Settings!$C$6+R300*Settings!$C$7+S300*Settings!$C$8+U300*Settings!$C$9+L300*Settings!$C$10+V300*Settings!$C$11*0.5)/F300*16,0))</f>
        <v/>
      </c>
      <c r="AB300" s="70" t="str">
        <f>IF(F300&lt;Settings!$H$3,"",AA300*Settings!$F$5)</f>
        <v/>
      </c>
      <c r="AC300" s="67"/>
      <c r="AD300" s="67"/>
      <c r="AE300" s="67"/>
      <c r="AF300" s="67" t="str">
        <f>IF(F300&lt;Settings!$H$3,"",RANK(AA300,$AA$207:$AA$306,0)+COUNTIF($AA$207:AA300,AA300)-1)</f>
        <v/>
      </c>
      <c r="AG300" s="68"/>
    </row>
    <row r="301" spans="1:33" ht="15" thickBot="1" x14ac:dyDescent="0.4">
      <c r="A301" s="66"/>
      <c r="B301" s="2" t="s">
        <v>330</v>
      </c>
      <c r="C301" s="2" t="s">
        <v>94</v>
      </c>
      <c r="D301" s="67" t="s">
        <v>167</v>
      </c>
      <c r="E301" s="67">
        <v>28</v>
      </c>
      <c r="F301" s="67">
        <v>6</v>
      </c>
      <c r="G301" s="67">
        <v>1</v>
      </c>
      <c r="H301" s="67">
        <v>0</v>
      </c>
      <c r="I301" s="67">
        <v>0</v>
      </c>
      <c r="J301" s="67">
        <v>0</v>
      </c>
      <c r="K301" s="67">
        <v>0</v>
      </c>
      <c r="L301" s="67">
        <v>0</v>
      </c>
      <c r="M301" s="67">
        <v>23</v>
      </c>
      <c r="N301" s="67">
        <v>53</v>
      </c>
      <c r="O301" s="67">
        <v>2.2999999999999998</v>
      </c>
      <c r="P301" s="67">
        <v>1</v>
      </c>
      <c r="Q301" s="67">
        <v>11</v>
      </c>
      <c r="R301" s="67">
        <v>9</v>
      </c>
      <c r="S301" s="67">
        <v>56</v>
      </c>
      <c r="T301" s="67">
        <v>6.22</v>
      </c>
      <c r="U301" s="67">
        <v>0</v>
      </c>
      <c r="V301" s="67">
        <v>0</v>
      </c>
      <c r="W301" s="67">
        <v>0</v>
      </c>
      <c r="X301" s="67">
        <v>1</v>
      </c>
      <c r="Y301" s="67"/>
      <c r="Z301" s="67"/>
      <c r="AA301" s="67" t="str">
        <f>IF(F301&lt;Settings!$H$3,"",ROUND((J301*Settings!$C$3+K301*Settings!$C$4+N301*Settings!$C$5+P301*Settings!$C$6+R301*Settings!$C$7+S301*Settings!$C$8+U301*Settings!$C$9+L301*Settings!$C$10+V301*Settings!$C$11*0.5)/F301*16,0))</f>
        <v/>
      </c>
      <c r="AB301" s="70" t="str">
        <f>IF(F301&lt;Settings!$H$3,"",AA301*Settings!$F$5)</f>
        <v/>
      </c>
      <c r="AC301" s="67"/>
      <c r="AD301" s="67"/>
      <c r="AE301" s="67"/>
      <c r="AF301" s="67" t="str">
        <f>IF(F301&lt;Settings!$H$3,"",RANK(AA301,$AA$207:$AA$306,0)+COUNTIF($AA$207:AA301,AA301)-1)</f>
        <v/>
      </c>
      <c r="AG301" s="68"/>
    </row>
    <row r="302" spans="1:33" ht="15" thickBot="1" x14ac:dyDescent="0.4">
      <c r="A302" s="66"/>
      <c r="B302" s="2" t="s">
        <v>551</v>
      </c>
      <c r="C302" s="2" t="s">
        <v>8</v>
      </c>
      <c r="D302" s="67" t="s">
        <v>167</v>
      </c>
      <c r="E302" s="67">
        <v>27</v>
      </c>
      <c r="F302" s="67">
        <v>13</v>
      </c>
      <c r="G302" s="67">
        <v>0</v>
      </c>
      <c r="H302" s="67">
        <v>0</v>
      </c>
      <c r="I302" s="67">
        <v>0</v>
      </c>
      <c r="J302" s="67">
        <v>0</v>
      </c>
      <c r="K302" s="67">
        <v>0</v>
      </c>
      <c r="L302" s="67">
        <v>0</v>
      </c>
      <c r="M302" s="67">
        <v>18</v>
      </c>
      <c r="N302" s="67">
        <v>95</v>
      </c>
      <c r="O302" s="67">
        <v>5.28</v>
      </c>
      <c r="P302" s="67">
        <v>1</v>
      </c>
      <c r="Q302" s="67">
        <v>1</v>
      </c>
      <c r="R302" s="67">
        <v>1</v>
      </c>
      <c r="S302" s="67">
        <v>2</v>
      </c>
      <c r="T302" s="67">
        <v>2</v>
      </c>
      <c r="U302" s="67">
        <v>0</v>
      </c>
      <c r="V302" s="67">
        <v>0</v>
      </c>
      <c r="W302" s="67">
        <v>0</v>
      </c>
      <c r="X302" s="67">
        <v>1</v>
      </c>
      <c r="Y302" s="67"/>
      <c r="Z302" s="67"/>
      <c r="AA302" s="67">
        <f>IF(F302&lt;Settings!$H$3,"",ROUND((J302*Settings!$C$3+K302*Settings!$C$4+N302*Settings!$C$5+P302*Settings!$C$6+R302*Settings!$C$7+S302*Settings!$C$8+U302*Settings!$C$9+L302*Settings!$C$10+V302*Settings!$C$11*0.5)/F302*16,0))</f>
        <v>21</v>
      </c>
      <c r="AB302" s="70">
        <f>IF(F302&lt;Settings!$H$3,"",AA302*Settings!$F$5)</f>
        <v>47.25</v>
      </c>
      <c r="AC302" s="67"/>
      <c r="AD302" s="67"/>
      <c r="AE302" s="67"/>
      <c r="AF302" s="67">
        <f>IF(F302&lt;Settings!$H$3,"",RANK(AA302,$AA$207:$AA$306,0)+COUNTIF($AA$207:AA302,AA302)-1)</f>
        <v>87</v>
      </c>
      <c r="AG302" s="68"/>
    </row>
    <row r="303" spans="1:33" ht="15" thickBot="1" x14ac:dyDescent="0.4">
      <c r="A303" s="66"/>
      <c r="B303" s="2" t="s">
        <v>516</v>
      </c>
      <c r="C303" s="2" t="s">
        <v>56</v>
      </c>
      <c r="D303" s="67" t="s">
        <v>167</v>
      </c>
      <c r="E303" s="67">
        <v>32</v>
      </c>
      <c r="F303" s="67">
        <v>4</v>
      </c>
      <c r="G303" s="67">
        <v>3</v>
      </c>
      <c r="H303" s="67">
        <v>0</v>
      </c>
      <c r="I303" s="67">
        <v>0</v>
      </c>
      <c r="J303" s="67">
        <v>0</v>
      </c>
      <c r="K303" s="67">
        <v>0</v>
      </c>
      <c r="L303" s="67">
        <v>0</v>
      </c>
      <c r="M303" s="67">
        <v>45</v>
      </c>
      <c r="N303" s="67">
        <v>114</v>
      </c>
      <c r="O303" s="67">
        <v>2.5299999999999998</v>
      </c>
      <c r="P303" s="67">
        <v>0</v>
      </c>
      <c r="Q303" s="67">
        <v>6</v>
      </c>
      <c r="R303" s="67">
        <v>5</v>
      </c>
      <c r="S303" s="67">
        <v>43</v>
      </c>
      <c r="T303" s="67">
        <v>8.6</v>
      </c>
      <c r="U303" s="67">
        <v>0</v>
      </c>
      <c r="V303" s="67">
        <v>0</v>
      </c>
      <c r="W303" s="67">
        <v>0</v>
      </c>
      <c r="X303" s="67">
        <v>0</v>
      </c>
      <c r="Y303" s="67"/>
      <c r="Z303" s="67"/>
      <c r="AA303" s="67" t="str">
        <f>IF(F303&lt;Settings!$H$3,"",ROUND((J303*Settings!$C$3+K303*Settings!$C$4+N303*Settings!$C$5+P303*Settings!$C$6+R303*Settings!$C$7+S303*Settings!$C$8+U303*Settings!$C$9+L303*Settings!$C$10+V303*Settings!$C$11*0.5)/F303*16,0))</f>
        <v/>
      </c>
      <c r="AB303" s="70" t="str">
        <f>IF(F303&lt;Settings!$H$3,"",AA303*Settings!$F$5)</f>
        <v/>
      </c>
      <c r="AC303" s="67"/>
      <c r="AD303" s="67"/>
      <c r="AE303" s="67"/>
      <c r="AF303" s="67" t="str">
        <f>IF(F303&lt;Settings!$H$3,"",RANK(AA303,$AA$207:$AA$306,0)+COUNTIF($AA$207:AA303,AA303)-1)</f>
        <v/>
      </c>
      <c r="AG303" s="68"/>
    </row>
    <row r="304" spans="1:33" ht="15" thickBot="1" x14ac:dyDescent="0.4">
      <c r="A304" s="66"/>
      <c r="B304" s="2" t="s">
        <v>610</v>
      </c>
      <c r="C304" s="2" t="s">
        <v>56</v>
      </c>
      <c r="D304" s="67" t="s">
        <v>167</v>
      </c>
      <c r="E304" s="67">
        <v>24</v>
      </c>
      <c r="F304" s="67">
        <v>7</v>
      </c>
      <c r="G304" s="67">
        <v>0</v>
      </c>
      <c r="H304" s="67">
        <v>0</v>
      </c>
      <c r="I304" s="67">
        <v>0</v>
      </c>
      <c r="J304" s="67">
        <v>0</v>
      </c>
      <c r="K304" s="67">
        <v>0</v>
      </c>
      <c r="L304" s="67">
        <v>0</v>
      </c>
      <c r="M304" s="67">
        <v>6</v>
      </c>
      <c r="N304" s="67">
        <v>19</v>
      </c>
      <c r="O304" s="67">
        <v>3.17</v>
      </c>
      <c r="P304" s="67">
        <v>0</v>
      </c>
      <c r="Q304" s="67">
        <v>28</v>
      </c>
      <c r="R304" s="67">
        <v>17</v>
      </c>
      <c r="S304" s="67">
        <v>133</v>
      </c>
      <c r="T304" s="67">
        <v>7.82</v>
      </c>
      <c r="U304" s="67">
        <v>0</v>
      </c>
      <c r="V304" s="67">
        <v>0</v>
      </c>
      <c r="W304" s="67">
        <v>0</v>
      </c>
      <c r="X304" s="67">
        <v>0</v>
      </c>
      <c r="Y304" s="67"/>
      <c r="Z304" s="67"/>
      <c r="AA304" s="67" t="str">
        <f>IF(F304&lt;Settings!$H$3,"",ROUND((J304*Settings!$C$3+K304*Settings!$C$4+N304*Settings!$C$5+P304*Settings!$C$6+R304*Settings!$C$7+S304*Settings!$C$8+U304*Settings!$C$9+L304*Settings!$C$10+V304*Settings!$C$11*0.5)/F304*16,0))</f>
        <v/>
      </c>
      <c r="AB304" s="70" t="str">
        <f>IF(F304&lt;Settings!$H$3,"",AA304*Settings!$F$5)</f>
        <v/>
      </c>
      <c r="AC304" s="67"/>
      <c r="AD304" s="67"/>
      <c r="AE304" s="67"/>
      <c r="AF304" s="67" t="str">
        <f>IF(F304&lt;Settings!$H$3,"",RANK(AA304,$AA$207:$AA$306,0)+COUNTIF($AA$207:AA304,AA304)-1)</f>
        <v/>
      </c>
      <c r="AG304" s="68"/>
    </row>
    <row r="305" spans="1:33" ht="15" thickBot="1" x14ac:dyDescent="0.4">
      <c r="A305" s="66"/>
      <c r="B305" s="2" t="s">
        <v>611</v>
      </c>
      <c r="C305" s="2" t="s">
        <v>14</v>
      </c>
      <c r="D305" s="67" t="s">
        <v>167</v>
      </c>
      <c r="E305" s="67">
        <v>29</v>
      </c>
      <c r="F305" s="67">
        <v>16</v>
      </c>
      <c r="G305" s="67">
        <v>3</v>
      </c>
      <c r="H305" s="67">
        <v>0</v>
      </c>
      <c r="I305" s="67">
        <v>0</v>
      </c>
      <c r="J305" s="67">
        <v>0</v>
      </c>
      <c r="K305" s="67">
        <v>0</v>
      </c>
      <c r="L305" s="67">
        <v>0</v>
      </c>
      <c r="M305" s="67">
        <v>14</v>
      </c>
      <c r="N305" s="67">
        <v>40</v>
      </c>
      <c r="O305" s="67">
        <v>2.86</v>
      </c>
      <c r="P305" s="67">
        <v>1</v>
      </c>
      <c r="Q305" s="67">
        <v>8</v>
      </c>
      <c r="R305" s="67">
        <v>6</v>
      </c>
      <c r="S305" s="67">
        <v>47</v>
      </c>
      <c r="T305" s="67">
        <v>7.83</v>
      </c>
      <c r="U305" s="67">
        <v>0</v>
      </c>
      <c r="V305" s="67">
        <v>0</v>
      </c>
      <c r="W305" s="67">
        <v>0</v>
      </c>
      <c r="X305" s="67">
        <v>1</v>
      </c>
      <c r="Y305" s="67"/>
      <c r="Z305" s="67"/>
      <c r="AA305" s="67">
        <f>IF(F305&lt;Settings!$H$3,"",ROUND((J305*Settings!$C$3+K305*Settings!$C$4+N305*Settings!$C$5+P305*Settings!$C$6+R305*Settings!$C$7+S305*Settings!$C$8+U305*Settings!$C$9+L305*Settings!$C$10+V305*Settings!$C$11*0.5)/F305*16,0))</f>
        <v>21</v>
      </c>
      <c r="AB305" s="70">
        <f>IF(F305&lt;Settings!$H$3,"",AA305*Settings!$F$5)</f>
        <v>47.25</v>
      </c>
      <c r="AC305" s="67"/>
      <c r="AD305" s="67"/>
      <c r="AE305" s="67"/>
      <c r="AF305" s="67">
        <f>IF(F305&lt;Settings!$H$3,"",RANK(AA305,$AA$207:$AA$306,0)+COUNTIF($AA$207:AA305,AA305)-1)</f>
        <v>88</v>
      </c>
      <c r="AG305" s="68"/>
    </row>
    <row r="306" spans="1:33" ht="15" thickBot="1" x14ac:dyDescent="0.4">
      <c r="A306" s="7"/>
      <c r="B306" s="3" t="s">
        <v>612</v>
      </c>
      <c r="C306" s="3" t="s">
        <v>43</v>
      </c>
      <c r="D306" s="8" t="s">
        <v>167</v>
      </c>
      <c r="E306" s="8">
        <v>22</v>
      </c>
      <c r="F306" s="8">
        <v>14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32</v>
      </c>
      <c r="N306" s="8">
        <v>144</v>
      </c>
      <c r="O306" s="8">
        <v>4.5</v>
      </c>
      <c r="P306" s="8">
        <v>0</v>
      </c>
      <c r="Q306" s="8">
        <v>1</v>
      </c>
      <c r="R306" s="8">
        <v>0</v>
      </c>
      <c r="S306" s="8">
        <v>0</v>
      </c>
      <c r="T306" s="8"/>
      <c r="U306" s="8">
        <v>0</v>
      </c>
      <c r="V306" s="8">
        <v>0</v>
      </c>
      <c r="W306" s="8">
        <v>0</v>
      </c>
      <c r="X306" s="8">
        <v>0</v>
      </c>
      <c r="Y306" s="8"/>
      <c r="Z306" s="8"/>
      <c r="AA306" s="67">
        <f>IF(F306&lt;Settings!$H$3,"",ROUND((J306*Settings!$C$3+K306*Settings!$C$4+N306*Settings!$C$5+P306*Settings!$C$6+R306*Settings!$C$7+S306*Settings!$C$8+U306*Settings!$C$9+L306*Settings!$C$10+V306*Settings!$C$11*0.5)/F306*16,0))</f>
        <v>16</v>
      </c>
      <c r="AB306" s="70">
        <f>IF(F306&lt;Settings!$H$3,"",AA306*Settings!$F$5)</f>
        <v>36</v>
      </c>
      <c r="AC306" s="8"/>
      <c r="AD306" s="8"/>
      <c r="AE306" s="8"/>
      <c r="AF306" s="67">
        <f>IF(F306&lt;Settings!$H$3,"",RANK(AA306,$AA$207:$AA$306,0)+COUNTIF($AA$207:AA306,AA306)-1)</f>
        <v>89</v>
      </c>
      <c r="AG306" s="65"/>
    </row>
    <row r="307" spans="1:33" ht="15" thickBot="1" x14ac:dyDescent="0.4">
      <c r="A307" s="120">
        <v>2018</v>
      </c>
      <c r="B307" s="121"/>
      <c r="C307" s="122"/>
      <c r="AA307" s="67" t="str">
        <f>IF(F307&lt;Settings!$H$3,"",ROUND((J307*Settings!$C$3+K307*Settings!$C$4+N307*Settings!$C$5+P307*Settings!$C$6+R307*Settings!$C$7+S307*Settings!$C$8+U307*Settings!$C$9+L307*Settings!$C$10+V307*Settings!$C$11*0.5)/F307*16,0))</f>
        <v/>
      </c>
      <c r="AB307" s="70"/>
    </row>
    <row r="308" spans="1:33" ht="15" thickBot="1" x14ac:dyDescent="0.4">
      <c r="A308" s="66"/>
      <c r="B308" s="2" t="s">
        <v>291</v>
      </c>
      <c r="C308" s="2" t="s">
        <v>105</v>
      </c>
      <c r="D308" s="67" t="s">
        <v>167</v>
      </c>
      <c r="E308" s="67">
        <v>24</v>
      </c>
      <c r="F308" s="67">
        <v>14</v>
      </c>
      <c r="G308" s="67">
        <v>14</v>
      </c>
      <c r="H308" s="67">
        <v>0</v>
      </c>
      <c r="I308" s="67">
        <v>0</v>
      </c>
      <c r="J308" s="67">
        <v>0</v>
      </c>
      <c r="K308" s="67">
        <v>0</v>
      </c>
      <c r="L308" s="67">
        <v>0</v>
      </c>
      <c r="M308" s="67">
        <v>256</v>
      </c>
      <c r="N308" s="67">
        <v>1251</v>
      </c>
      <c r="O308" s="67">
        <v>4.8899999999999997</v>
      </c>
      <c r="P308" s="67">
        <v>17</v>
      </c>
      <c r="Q308" s="67">
        <v>81</v>
      </c>
      <c r="R308" s="67">
        <v>59</v>
      </c>
      <c r="S308" s="67">
        <v>580</v>
      </c>
      <c r="T308" s="67">
        <v>9.83</v>
      </c>
      <c r="U308" s="67">
        <v>4</v>
      </c>
      <c r="V308" s="67">
        <v>1</v>
      </c>
      <c r="W308" s="67">
        <v>1</v>
      </c>
      <c r="X308" s="67">
        <v>21</v>
      </c>
      <c r="Y308" s="67">
        <v>3</v>
      </c>
      <c r="Z308" s="67"/>
      <c r="AA308" s="67">
        <f>IF(F308&lt;Settings!$H$3,"",ROUND((J308*Settings!$C$3+K308*Settings!$C$4+N308*Settings!$C$5+P308*Settings!$C$6+R308*Settings!$C$7+S308*Settings!$C$8+U308*Settings!$C$9+L308*Settings!$C$10+V308*Settings!$C$11*0.5)/F308*16,0))</f>
        <v>420</v>
      </c>
      <c r="AB308" s="70">
        <f>IF(F308&lt;Settings!$H$3,"",AA308*Settings!$F$4)</f>
        <v>1417.5</v>
      </c>
      <c r="AC308" s="67"/>
      <c r="AD308" s="67"/>
      <c r="AE308" s="67"/>
      <c r="AF308" s="67">
        <f>IF(F308&lt;Settings!$H$3,"",RANK(AA308,$AA$308:$AA$407,0)+COUNTIF($AA$308:AA308,AA308)-1)</f>
        <v>1</v>
      </c>
      <c r="AG308" s="68"/>
    </row>
    <row r="309" spans="1:33" ht="15" thickBot="1" x14ac:dyDescent="0.4">
      <c r="A309" s="66"/>
      <c r="B309" s="2" t="s">
        <v>613</v>
      </c>
      <c r="C309" s="2" t="s">
        <v>111</v>
      </c>
      <c r="D309" s="67" t="s">
        <v>167</v>
      </c>
      <c r="E309" s="67">
        <v>21</v>
      </c>
      <c r="F309" s="67">
        <v>16</v>
      </c>
      <c r="G309" s="67">
        <v>16</v>
      </c>
      <c r="H309" s="67">
        <v>0</v>
      </c>
      <c r="I309" s="67">
        <v>0</v>
      </c>
      <c r="J309" s="67">
        <v>0</v>
      </c>
      <c r="K309" s="67">
        <v>0</v>
      </c>
      <c r="L309" s="67">
        <v>0</v>
      </c>
      <c r="M309" s="67">
        <v>261</v>
      </c>
      <c r="N309" s="67">
        <v>1307</v>
      </c>
      <c r="O309" s="67">
        <v>5.01</v>
      </c>
      <c r="P309" s="67">
        <v>11</v>
      </c>
      <c r="Q309" s="67">
        <v>121</v>
      </c>
      <c r="R309" s="67">
        <v>91</v>
      </c>
      <c r="S309" s="67">
        <v>721</v>
      </c>
      <c r="T309" s="67">
        <v>7.92</v>
      </c>
      <c r="U309" s="67">
        <v>4</v>
      </c>
      <c r="V309" s="67">
        <v>0</v>
      </c>
      <c r="W309" s="67">
        <v>0</v>
      </c>
      <c r="X309" s="67">
        <v>15</v>
      </c>
      <c r="Y309" s="67">
        <v>1</v>
      </c>
      <c r="Z309" s="67"/>
      <c r="AA309" s="67">
        <f>IF(F309&lt;Settings!$H$3,"",ROUND((J309*Settings!$C$3+K309*Settings!$C$4+N309*Settings!$C$5+P309*Settings!$C$6+R309*Settings!$C$7+S309*Settings!$C$8+U309*Settings!$C$9+L309*Settings!$C$10+V309*Settings!$C$11*0.5)/F309*16,0))</f>
        <v>384</v>
      </c>
      <c r="AB309" s="70">
        <f>IF(F309&lt;Settings!$H$3,"",AA309*Settings!$F$4)</f>
        <v>1296</v>
      </c>
      <c r="AC309" s="67"/>
      <c r="AD309" s="67"/>
      <c r="AE309" s="67"/>
      <c r="AF309" s="67">
        <f>IF(F309&lt;Settings!$H$3,"",RANK(AA309,$AA$308:$AA$407,0)+COUNTIF($AA$308:AA309,AA309)-1)</f>
        <v>2</v>
      </c>
      <c r="AG309" s="68"/>
    </row>
    <row r="310" spans="1:33" ht="15" thickBot="1" x14ac:dyDescent="0.4">
      <c r="A310" s="66"/>
      <c r="B310" s="2" t="s">
        <v>188</v>
      </c>
      <c r="C310" s="2" t="s">
        <v>8</v>
      </c>
      <c r="D310" s="67" t="s">
        <v>167</v>
      </c>
      <c r="E310" s="67">
        <v>22</v>
      </c>
      <c r="F310" s="67">
        <v>16</v>
      </c>
      <c r="G310" s="67">
        <v>16</v>
      </c>
      <c r="H310" s="67">
        <v>1</v>
      </c>
      <c r="I310" s="67">
        <v>1</v>
      </c>
      <c r="J310" s="67">
        <v>50</v>
      </c>
      <c r="K310" s="67">
        <v>1</v>
      </c>
      <c r="L310" s="67">
        <v>0</v>
      </c>
      <c r="M310" s="67">
        <v>219</v>
      </c>
      <c r="N310" s="67">
        <v>1098</v>
      </c>
      <c r="O310" s="67">
        <v>5.01</v>
      </c>
      <c r="P310" s="67">
        <v>7</v>
      </c>
      <c r="Q310" s="67">
        <v>124</v>
      </c>
      <c r="R310" s="67">
        <v>107</v>
      </c>
      <c r="S310" s="67">
        <v>867</v>
      </c>
      <c r="T310" s="67">
        <v>8.1</v>
      </c>
      <c r="U310" s="67">
        <v>6</v>
      </c>
      <c r="V310" s="67">
        <v>4</v>
      </c>
      <c r="W310" s="67">
        <v>1</v>
      </c>
      <c r="X310" s="67">
        <v>13</v>
      </c>
      <c r="Y310" s="67"/>
      <c r="Z310" s="67"/>
      <c r="AA310" s="67">
        <f>IF(F310&lt;Settings!$H$3,"",ROUND((J310*Settings!$C$3+K310*Settings!$C$4+N310*Settings!$C$5+P310*Settings!$C$6+R310*Settings!$C$7+S310*Settings!$C$8+U310*Settings!$C$9+L310*Settings!$C$10+V310*Settings!$C$11*0.5)/F310*16,0))</f>
        <v>384</v>
      </c>
      <c r="AB310" s="70">
        <f>IF(F310&lt;Settings!$H$3,"",AA310*Settings!$F$4)</f>
        <v>1296</v>
      </c>
      <c r="AC310" s="67"/>
      <c r="AD310" s="67"/>
      <c r="AE310" s="67"/>
      <c r="AF310" s="67">
        <f>IF(F310&lt;Settings!$H$3,"",RANK(AA310,$AA$308:$AA$407,0)+COUNTIF($AA$308:AA310,AA310)-1)</f>
        <v>3</v>
      </c>
      <c r="AG310" s="68"/>
    </row>
    <row r="311" spans="1:33" ht="15" thickBot="1" x14ac:dyDescent="0.4">
      <c r="A311" s="66"/>
      <c r="B311" s="2" t="s">
        <v>292</v>
      </c>
      <c r="C311" s="2" t="s">
        <v>16</v>
      </c>
      <c r="D311" s="67" t="s">
        <v>167</v>
      </c>
      <c r="E311" s="67">
        <v>23</v>
      </c>
      <c r="F311" s="67">
        <v>15</v>
      </c>
      <c r="G311" s="67">
        <v>13</v>
      </c>
      <c r="H311" s="67">
        <v>0</v>
      </c>
      <c r="I311" s="67">
        <v>0</v>
      </c>
      <c r="J311" s="67">
        <v>0</v>
      </c>
      <c r="K311" s="67">
        <v>0</v>
      </c>
      <c r="L311" s="67">
        <v>0</v>
      </c>
      <c r="M311" s="67">
        <v>194</v>
      </c>
      <c r="N311" s="67">
        <v>883</v>
      </c>
      <c r="O311" s="67">
        <v>4.55</v>
      </c>
      <c r="P311" s="67">
        <v>14</v>
      </c>
      <c r="Q311" s="67">
        <v>105</v>
      </c>
      <c r="R311" s="67">
        <v>81</v>
      </c>
      <c r="S311" s="67">
        <v>709</v>
      </c>
      <c r="T311" s="67">
        <v>8.75</v>
      </c>
      <c r="U311" s="67">
        <v>4</v>
      </c>
      <c r="V311" s="67">
        <v>1</v>
      </c>
      <c r="W311" s="67">
        <v>0</v>
      </c>
      <c r="X311" s="67">
        <v>18</v>
      </c>
      <c r="Y311" s="67">
        <v>3</v>
      </c>
      <c r="Z311" s="67"/>
      <c r="AA311" s="67">
        <f>IF(F311&lt;Settings!$H$3,"",ROUND((J311*Settings!$C$3+K311*Settings!$C$4+N311*Settings!$C$5+P311*Settings!$C$6+R311*Settings!$C$7+S311*Settings!$C$8+U311*Settings!$C$9+L311*Settings!$C$10+V311*Settings!$C$11*0.5)/F311*16,0))</f>
        <v>370</v>
      </c>
      <c r="AB311" s="70">
        <f>IF(F311&lt;Settings!$H$3,"",AA311*Settings!$F$4)</f>
        <v>1248.75</v>
      </c>
      <c r="AC311" s="67"/>
      <c r="AD311" s="67"/>
      <c r="AE311" s="67"/>
      <c r="AF311" s="67">
        <f>IF(F311&lt;Settings!$H$3,"",RANK(AA311,$AA$308:$AA$407,0)+COUNTIF($AA$308:AA311,AA311)-1)</f>
        <v>4</v>
      </c>
      <c r="AG311" s="68"/>
    </row>
    <row r="312" spans="1:33" ht="15" thickBot="1" x14ac:dyDescent="0.4">
      <c r="A312" s="66"/>
      <c r="B312" s="2" t="s">
        <v>172</v>
      </c>
      <c r="C312" s="2" t="s">
        <v>24</v>
      </c>
      <c r="D312" s="67" t="s">
        <v>167</v>
      </c>
      <c r="E312" s="67">
        <v>23</v>
      </c>
      <c r="F312" s="67">
        <v>15</v>
      </c>
      <c r="G312" s="67">
        <v>15</v>
      </c>
      <c r="H312" s="67">
        <v>0</v>
      </c>
      <c r="I312" s="67">
        <v>0</v>
      </c>
      <c r="J312" s="67">
        <v>0</v>
      </c>
      <c r="K312" s="67">
        <v>0</v>
      </c>
      <c r="L312" s="67">
        <v>0</v>
      </c>
      <c r="M312" s="67">
        <v>304</v>
      </c>
      <c r="N312" s="67">
        <v>1434</v>
      </c>
      <c r="O312" s="67">
        <v>4.72</v>
      </c>
      <c r="P312" s="67">
        <v>6</v>
      </c>
      <c r="Q312" s="67">
        <v>95</v>
      </c>
      <c r="R312" s="67">
        <v>77</v>
      </c>
      <c r="S312" s="67">
        <v>567</v>
      </c>
      <c r="T312" s="67">
        <v>7.36</v>
      </c>
      <c r="U312" s="67">
        <v>3</v>
      </c>
      <c r="V312" s="67">
        <v>6</v>
      </c>
      <c r="W312" s="67">
        <v>1</v>
      </c>
      <c r="X312" s="67">
        <v>9</v>
      </c>
      <c r="Y312" s="67"/>
      <c r="Z312" s="67"/>
      <c r="AA312" s="67">
        <f>IF(F312&lt;Settings!$H$3,"",ROUND((J312*Settings!$C$3+K312*Settings!$C$4+N312*Settings!$C$5+P312*Settings!$C$6+R312*Settings!$C$7+S312*Settings!$C$8+U312*Settings!$C$9+L312*Settings!$C$10+V312*Settings!$C$11*0.5)/F312*16,0))</f>
        <v>347</v>
      </c>
      <c r="AB312" s="70">
        <f>IF(F312&lt;Settings!$H$3,"",AA312*Settings!$F$4)</f>
        <v>1171.125</v>
      </c>
      <c r="AC312" s="67"/>
      <c r="AD312" s="67"/>
      <c r="AE312" s="67"/>
      <c r="AF312" s="67">
        <f>IF(F312&lt;Settings!$H$3,"",RANK(AA312,$AA$308:$AA$407,0)+COUNTIF($AA$308:AA312,AA312)-1)</f>
        <v>6</v>
      </c>
      <c r="AG312" s="68"/>
    </row>
    <row r="313" spans="1:33" ht="15" thickBot="1" x14ac:dyDescent="0.4">
      <c r="A313" s="66"/>
      <c r="B313" s="2" t="s">
        <v>293</v>
      </c>
      <c r="C313" s="2" t="s">
        <v>116</v>
      </c>
      <c r="D313" s="67" t="s">
        <v>167</v>
      </c>
      <c r="E313" s="67">
        <v>25</v>
      </c>
      <c r="F313" s="67">
        <v>12</v>
      </c>
      <c r="G313" s="67">
        <v>12</v>
      </c>
      <c r="H313" s="67">
        <v>0</v>
      </c>
      <c r="I313" s="67">
        <v>0</v>
      </c>
      <c r="J313" s="67">
        <v>0</v>
      </c>
      <c r="K313" s="67">
        <v>0</v>
      </c>
      <c r="L313" s="67">
        <v>0</v>
      </c>
      <c r="M313" s="67">
        <v>175</v>
      </c>
      <c r="N313" s="67">
        <v>885</v>
      </c>
      <c r="O313" s="67">
        <v>5.0599999999999996</v>
      </c>
      <c r="P313" s="67">
        <v>10</v>
      </c>
      <c r="Q313" s="67">
        <v>66</v>
      </c>
      <c r="R313" s="67">
        <v>50</v>
      </c>
      <c r="S313" s="67">
        <v>490</v>
      </c>
      <c r="T313" s="67">
        <v>9.8000000000000007</v>
      </c>
      <c r="U313" s="67">
        <v>4</v>
      </c>
      <c r="V313" s="67">
        <v>1</v>
      </c>
      <c r="W313" s="67">
        <v>0</v>
      </c>
      <c r="X313" s="67">
        <v>14</v>
      </c>
      <c r="Y313" s="67">
        <v>2</v>
      </c>
      <c r="Z313" s="67"/>
      <c r="AA313" s="67">
        <f>IF(F313&lt;Settings!$H$3,"",ROUND((J313*Settings!$C$3+K313*Settings!$C$4+N313*Settings!$C$5+P313*Settings!$C$6+R313*Settings!$C$7+S313*Settings!$C$8+U313*Settings!$C$9+L313*Settings!$C$10+V313*Settings!$C$11*0.5)/F313*16,0))</f>
        <v>361</v>
      </c>
      <c r="AB313" s="70">
        <f>IF(F313&lt;Settings!$H$3,"",AA313*Settings!$F$4)</f>
        <v>1218.375</v>
      </c>
      <c r="AC313" s="67"/>
      <c r="AD313" s="67"/>
      <c r="AE313" s="67"/>
      <c r="AF313" s="67">
        <f>IF(F313&lt;Settings!$H$3,"",RANK(AA313,$AA$308:$AA$407,0)+COUNTIF($AA$308:AA313,AA313)-1)</f>
        <v>5</v>
      </c>
      <c r="AG313" s="68"/>
    </row>
    <row r="314" spans="1:33" ht="15" thickBot="1" x14ac:dyDescent="0.4">
      <c r="A314" s="66"/>
      <c r="B314" s="2" t="s">
        <v>189</v>
      </c>
      <c r="C314" s="2" t="s">
        <v>43</v>
      </c>
      <c r="D314" s="67" t="s">
        <v>167</v>
      </c>
      <c r="E314" s="67">
        <v>23</v>
      </c>
      <c r="F314" s="67">
        <v>13</v>
      </c>
      <c r="G314" s="67">
        <v>12</v>
      </c>
      <c r="H314" s="67">
        <v>0</v>
      </c>
      <c r="I314" s="67">
        <v>0</v>
      </c>
      <c r="J314" s="67">
        <v>0</v>
      </c>
      <c r="K314" s="67">
        <v>0</v>
      </c>
      <c r="L314" s="67">
        <v>0</v>
      </c>
      <c r="M314" s="67">
        <v>215</v>
      </c>
      <c r="N314" s="67">
        <v>973</v>
      </c>
      <c r="O314" s="67">
        <v>4.53</v>
      </c>
      <c r="P314" s="67">
        <v>12</v>
      </c>
      <c r="Q314" s="67">
        <v>71</v>
      </c>
      <c r="R314" s="67">
        <v>55</v>
      </c>
      <c r="S314" s="67">
        <v>497</v>
      </c>
      <c r="T314" s="67">
        <v>9.0399999999999991</v>
      </c>
      <c r="U314" s="67">
        <v>1</v>
      </c>
      <c r="V314" s="67">
        <v>4</v>
      </c>
      <c r="W314" s="67">
        <v>2</v>
      </c>
      <c r="X314" s="67">
        <v>13</v>
      </c>
      <c r="Y314" s="67">
        <v>2</v>
      </c>
      <c r="Z314" s="67"/>
      <c r="AA314" s="67">
        <f>IF(F314&lt;Settings!$H$3,"",ROUND((J314*Settings!$C$3+K314*Settings!$C$4+N314*Settings!$C$5+P314*Settings!$C$6+R314*Settings!$C$7+S314*Settings!$C$8+U314*Settings!$C$9+L314*Settings!$C$10+V314*Settings!$C$11*0.5)/F314*16,0))</f>
        <v>340</v>
      </c>
      <c r="AB314" s="70">
        <f>IF(F314&lt;Settings!$H$3,"",AA314*Settings!$F$4)</f>
        <v>1147.5</v>
      </c>
      <c r="AC314" s="67"/>
      <c r="AD314" s="67"/>
      <c r="AE314" s="67"/>
      <c r="AF314" s="67">
        <f>IF(F314&lt;Settings!$H$3,"",RANK(AA314,$AA$308:$AA$407,0)+COUNTIF($AA$308:AA314,AA314)-1)</f>
        <v>7</v>
      </c>
      <c r="AG314" s="68"/>
    </row>
    <row r="315" spans="1:33" ht="15" thickBot="1" x14ac:dyDescent="0.4">
      <c r="A315" s="66"/>
      <c r="B315" s="2" t="s">
        <v>614</v>
      </c>
      <c r="C315" s="2" t="s">
        <v>14</v>
      </c>
      <c r="D315" s="67" t="s">
        <v>167</v>
      </c>
      <c r="E315" s="67">
        <v>23</v>
      </c>
      <c r="F315" s="67">
        <v>11</v>
      </c>
      <c r="G315" s="67">
        <v>11</v>
      </c>
      <c r="H315" s="67">
        <v>0</v>
      </c>
      <c r="I315" s="67">
        <v>0</v>
      </c>
      <c r="J315" s="67">
        <v>0</v>
      </c>
      <c r="K315" s="67">
        <v>0</v>
      </c>
      <c r="L315" s="67">
        <v>0</v>
      </c>
      <c r="M315" s="67">
        <v>181</v>
      </c>
      <c r="N315" s="67">
        <v>824</v>
      </c>
      <c r="O315" s="67">
        <v>4.55</v>
      </c>
      <c r="P315" s="67">
        <v>7</v>
      </c>
      <c r="Q315" s="67">
        <v>35</v>
      </c>
      <c r="R315" s="67">
        <v>26</v>
      </c>
      <c r="S315" s="67">
        <v>378</v>
      </c>
      <c r="T315" s="67">
        <v>14.54</v>
      </c>
      <c r="U315" s="67">
        <v>7</v>
      </c>
      <c r="V315" s="67">
        <v>0</v>
      </c>
      <c r="W315" s="67">
        <v>0</v>
      </c>
      <c r="X315" s="67">
        <v>14</v>
      </c>
      <c r="Y315" s="67"/>
      <c r="Z315" s="67"/>
      <c r="AA315" s="67">
        <f>IF(F315&lt;Settings!$H$3,"",ROUND((J315*Settings!$C$3+K315*Settings!$C$4+N315*Settings!$C$5+P315*Settings!$C$6+R315*Settings!$C$7+S315*Settings!$C$8+U315*Settings!$C$9+L315*Settings!$C$10+V315*Settings!$C$11*0.5)/F315*16,0))</f>
        <v>335</v>
      </c>
      <c r="AB315" s="70">
        <f>IF(F315&lt;Settings!$H$3,"",AA315*Settings!$F$4)</f>
        <v>1130.625</v>
      </c>
      <c r="AC315" s="67"/>
      <c r="AD315" s="67"/>
      <c r="AE315" s="67"/>
      <c r="AF315" s="67">
        <f>IF(F315&lt;Settings!$H$3,"",RANK(AA315,$AA$308:$AA$407,0)+COUNTIF($AA$308:AA315,AA315)-1)</f>
        <v>8</v>
      </c>
      <c r="AG315" s="68"/>
    </row>
    <row r="316" spans="1:33" ht="15" thickBot="1" x14ac:dyDescent="0.4">
      <c r="A316" s="66"/>
      <c r="B316" s="2" t="s">
        <v>599</v>
      </c>
      <c r="C316" s="2" t="s">
        <v>12</v>
      </c>
      <c r="D316" s="67" t="s">
        <v>167</v>
      </c>
      <c r="E316" s="67">
        <v>22</v>
      </c>
      <c r="F316" s="67">
        <v>14</v>
      </c>
      <c r="G316" s="67">
        <v>13</v>
      </c>
      <c r="H316" s="67">
        <v>0</v>
      </c>
      <c r="I316" s="67">
        <v>0</v>
      </c>
      <c r="J316" s="67">
        <v>0</v>
      </c>
      <c r="K316" s="67">
        <v>0</v>
      </c>
      <c r="L316" s="67">
        <v>0</v>
      </c>
      <c r="M316" s="67">
        <v>237</v>
      </c>
      <c r="N316" s="67">
        <v>1168</v>
      </c>
      <c r="O316" s="67">
        <v>4.93</v>
      </c>
      <c r="P316" s="67">
        <v>8</v>
      </c>
      <c r="Q316" s="67">
        <v>55</v>
      </c>
      <c r="R316" s="67">
        <v>43</v>
      </c>
      <c r="S316" s="67">
        <v>296</v>
      </c>
      <c r="T316" s="67">
        <v>6.88</v>
      </c>
      <c r="U316" s="67">
        <v>1</v>
      </c>
      <c r="V316" s="67">
        <v>0</v>
      </c>
      <c r="W316" s="67">
        <v>0</v>
      </c>
      <c r="X316" s="67">
        <v>9</v>
      </c>
      <c r="Y316" s="67"/>
      <c r="Z316" s="67"/>
      <c r="AA316" s="67">
        <f>IF(F316&lt;Settings!$H$3,"",ROUND((J316*Settings!$C$3+K316*Settings!$C$4+N316*Settings!$C$5+P316*Settings!$C$6+R316*Settings!$C$7+S316*Settings!$C$8+U316*Settings!$C$9+L316*Settings!$C$10+V316*Settings!$C$11*0.5)/F316*16,0))</f>
        <v>278</v>
      </c>
      <c r="AB316" s="70">
        <f>IF(F316&lt;Settings!$H$3,"",AA316*Settings!$F$4)</f>
        <v>938.25</v>
      </c>
      <c r="AC316" s="67"/>
      <c r="AD316" s="67"/>
      <c r="AE316" s="67"/>
      <c r="AF316" s="67">
        <f>IF(F316&lt;Settings!$H$3,"",RANK(AA316,$AA$308:$AA$407,0)+COUNTIF($AA$308:AA316,AA316)-1)</f>
        <v>9</v>
      </c>
      <c r="AG316" s="68"/>
    </row>
    <row r="317" spans="1:33" ht="15" thickBot="1" x14ac:dyDescent="0.4">
      <c r="A317" s="66"/>
      <c r="B317" s="2" t="s">
        <v>201</v>
      </c>
      <c r="C317" s="2" t="s">
        <v>56</v>
      </c>
      <c r="D317" s="67" t="s">
        <v>167</v>
      </c>
      <c r="E317" s="67">
        <v>27</v>
      </c>
      <c r="F317" s="67">
        <v>16</v>
      </c>
      <c r="G317" s="67">
        <v>16</v>
      </c>
      <c r="H317" s="67">
        <v>0</v>
      </c>
      <c r="I317" s="67">
        <v>0</v>
      </c>
      <c r="J317" s="67">
        <v>0</v>
      </c>
      <c r="K317" s="67">
        <v>0</v>
      </c>
      <c r="L317" s="67">
        <v>0</v>
      </c>
      <c r="M317" s="67">
        <v>258</v>
      </c>
      <c r="N317" s="67">
        <v>940</v>
      </c>
      <c r="O317" s="67">
        <v>3.64</v>
      </c>
      <c r="P317" s="67">
        <v>7</v>
      </c>
      <c r="Q317" s="67">
        <v>76</v>
      </c>
      <c r="R317" s="67">
        <v>50</v>
      </c>
      <c r="S317" s="67">
        <v>446</v>
      </c>
      <c r="T317" s="67">
        <v>8.92</v>
      </c>
      <c r="U317" s="67">
        <v>3</v>
      </c>
      <c r="V317" s="67">
        <v>3</v>
      </c>
      <c r="W317" s="67">
        <v>2</v>
      </c>
      <c r="X317" s="67">
        <v>10</v>
      </c>
      <c r="Y317" s="67">
        <v>1</v>
      </c>
      <c r="Z317" s="67"/>
      <c r="AA317" s="67">
        <f>IF(F317&lt;Settings!$H$3,"",ROUND((J317*Settings!$C$3+K317*Settings!$C$4+N317*Settings!$C$5+P317*Settings!$C$6+R317*Settings!$C$7+S317*Settings!$C$8+U317*Settings!$C$9+L317*Settings!$C$10+V317*Settings!$C$11*0.5)/F317*16,0))</f>
        <v>246</v>
      </c>
      <c r="AB317" s="70">
        <f>IF(F317&lt;Settings!$H$3,"",AA317*Settings!$F$4)</f>
        <v>830.25</v>
      </c>
      <c r="AC317" s="67"/>
      <c r="AD317" s="67"/>
      <c r="AE317" s="67"/>
      <c r="AF317" s="67">
        <f>IF(F317&lt;Settings!$H$3,"",RANK(AA317,$AA$308:$AA$407,0)+COUNTIF($AA$308:AA317,AA317)-1)</f>
        <v>11</v>
      </c>
      <c r="AG317" s="68"/>
    </row>
    <row r="318" spans="1:33" ht="15" thickBot="1" x14ac:dyDescent="0.4">
      <c r="A318" s="66"/>
      <c r="B318" s="2" t="s">
        <v>525</v>
      </c>
      <c r="C318" s="2" t="s">
        <v>1</v>
      </c>
      <c r="D318" s="67" t="s">
        <v>167</v>
      </c>
      <c r="E318" s="67">
        <v>26</v>
      </c>
      <c r="F318" s="67">
        <v>16</v>
      </c>
      <c r="G318" s="67">
        <v>3</v>
      </c>
      <c r="H318" s="67">
        <v>0</v>
      </c>
      <c r="I318" s="67">
        <v>0</v>
      </c>
      <c r="J318" s="67">
        <v>0</v>
      </c>
      <c r="K318" s="67">
        <v>0</v>
      </c>
      <c r="L318" s="67">
        <v>0</v>
      </c>
      <c r="M318" s="67">
        <v>94</v>
      </c>
      <c r="N318" s="67">
        <v>425</v>
      </c>
      <c r="O318" s="67">
        <v>4.5199999999999996</v>
      </c>
      <c r="P318" s="67">
        <v>5</v>
      </c>
      <c r="Q318" s="67">
        <v>123</v>
      </c>
      <c r="R318" s="67">
        <v>87</v>
      </c>
      <c r="S318" s="67">
        <v>751</v>
      </c>
      <c r="T318" s="67">
        <v>8.6300000000000008</v>
      </c>
      <c r="U318" s="67">
        <v>7</v>
      </c>
      <c r="V318" s="67">
        <v>0</v>
      </c>
      <c r="W318" s="67">
        <v>0</v>
      </c>
      <c r="X318" s="67">
        <v>12</v>
      </c>
      <c r="Y318" s="67"/>
      <c r="Z318" s="67"/>
      <c r="AA318" s="67">
        <f>IF(F318&lt;Settings!$H$3,"",ROUND((J318*Settings!$C$3+K318*Settings!$C$4+N318*Settings!$C$5+P318*Settings!$C$6+R318*Settings!$C$7+S318*Settings!$C$8+U318*Settings!$C$9+L318*Settings!$C$10+V318*Settings!$C$11*0.5)/F318*16,0))</f>
        <v>277</v>
      </c>
      <c r="AB318" s="70">
        <f>IF(F318&lt;Settings!$H$3,"",AA318*Settings!$F$4)</f>
        <v>934.875</v>
      </c>
      <c r="AC318" s="67"/>
      <c r="AD318" s="67"/>
      <c r="AE318" s="67"/>
      <c r="AF318" s="67">
        <f>IF(F318&lt;Settings!$H$3,"",RANK(AA318,$AA$308:$AA$407,0)+COUNTIF($AA$308:AA318,AA318)-1)</f>
        <v>10</v>
      </c>
      <c r="AG318" s="68"/>
    </row>
    <row r="319" spans="1:33" ht="15" thickBot="1" x14ac:dyDescent="0.4">
      <c r="A319" s="66"/>
      <c r="B319" s="2" t="s">
        <v>615</v>
      </c>
      <c r="C319" s="2" t="s">
        <v>41</v>
      </c>
      <c r="D319" s="67" t="s">
        <v>167</v>
      </c>
      <c r="E319" s="67">
        <v>24</v>
      </c>
      <c r="F319" s="67">
        <v>15</v>
      </c>
      <c r="G319" s="67">
        <v>8</v>
      </c>
      <c r="H319" s="67">
        <v>0</v>
      </c>
      <c r="I319" s="67">
        <v>0</v>
      </c>
      <c r="J319" s="67">
        <v>0</v>
      </c>
      <c r="K319" s="67">
        <v>0</v>
      </c>
      <c r="L319" s="67">
        <v>0</v>
      </c>
      <c r="M319" s="67">
        <v>192</v>
      </c>
      <c r="N319" s="67">
        <v>1037</v>
      </c>
      <c r="O319" s="67">
        <v>5.4</v>
      </c>
      <c r="P319" s="67">
        <v>9</v>
      </c>
      <c r="Q319" s="67">
        <v>47</v>
      </c>
      <c r="R319" s="67">
        <v>35</v>
      </c>
      <c r="S319" s="67">
        <v>241</v>
      </c>
      <c r="T319" s="67">
        <v>6.89</v>
      </c>
      <c r="U319" s="67">
        <v>1</v>
      </c>
      <c r="V319" s="67">
        <v>0</v>
      </c>
      <c r="W319" s="67">
        <v>0</v>
      </c>
      <c r="X319" s="67">
        <v>10</v>
      </c>
      <c r="Y319" s="67"/>
      <c r="Z319" s="67"/>
      <c r="AA319" s="67">
        <f>IF(F319&lt;Settings!$H$3,"",ROUND((J319*Settings!$C$3+K319*Settings!$C$4+N319*Settings!$C$5+P319*Settings!$C$6+R319*Settings!$C$7+S319*Settings!$C$8+U319*Settings!$C$9+L319*Settings!$C$10+V319*Settings!$C$11*0.5)/F319*16,0))</f>
        <v>238</v>
      </c>
      <c r="AB319" s="70">
        <f>IF(F319&lt;Settings!$H$3,"",AA319*Settings!$F$4)</f>
        <v>803.25</v>
      </c>
      <c r="AC319" s="67"/>
      <c r="AD319" s="67"/>
      <c r="AE319" s="67"/>
      <c r="AF319" s="67">
        <f>IF(F319&lt;Settings!$H$3,"",RANK(AA319,$AA$308:$AA$407,0)+COUNTIF($AA$308:AA319,AA319)-1)</f>
        <v>13</v>
      </c>
      <c r="AG319" s="68"/>
    </row>
    <row r="320" spans="1:33" ht="15" thickBot="1" x14ac:dyDescent="0.4">
      <c r="A320" s="66"/>
      <c r="B320" s="2" t="s">
        <v>294</v>
      </c>
      <c r="C320" s="2" t="s">
        <v>10</v>
      </c>
      <c r="D320" s="67" t="s">
        <v>167</v>
      </c>
      <c r="E320" s="67">
        <v>24</v>
      </c>
      <c r="F320" s="67">
        <v>16</v>
      </c>
      <c r="G320" s="67">
        <v>12</v>
      </c>
      <c r="H320" s="67">
        <v>2</v>
      </c>
      <c r="I320" s="67">
        <v>3</v>
      </c>
      <c r="J320" s="67">
        <v>14</v>
      </c>
      <c r="K320" s="67">
        <v>0</v>
      </c>
      <c r="L320" s="67">
        <v>0</v>
      </c>
      <c r="M320" s="67">
        <v>215</v>
      </c>
      <c r="N320" s="67">
        <v>1059</v>
      </c>
      <c r="O320" s="67">
        <v>4.93</v>
      </c>
      <c r="P320" s="67">
        <v>12</v>
      </c>
      <c r="Q320" s="67">
        <v>18</v>
      </c>
      <c r="R320" s="67">
        <v>15</v>
      </c>
      <c r="S320" s="67">
        <v>99</v>
      </c>
      <c r="T320" s="67">
        <v>6.6</v>
      </c>
      <c r="U320" s="67">
        <v>0</v>
      </c>
      <c r="V320" s="67">
        <v>1</v>
      </c>
      <c r="W320" s="67">
        <v>1</v>
      </c>
      <c r="X320" s="67">
        <v>12</v>
      </c>
      <c r="Y320" s="67"/>
      <c r="Z320" s="67"/>
      <c r="AA320" s="67">
        <f>IF(F320&lt;Settings!$H$3,"",ROUND((J320*Settings!$C$3+K320*Settings!$C$4+N320*Settings!$C$5+P320*Settings!$C$6+R320*Settings!$C$7+S320*Settings!$C$8+U320*Settings!$C$9+L320*Settings!$C$10+V320*Settings!$C$11*0.5)/F320*16,0))</f>
        <v>202</v>
      </c>
      <c r="AB320" s="70">
        <f>IF(F320&lt;Settings!$H$3,"",AA320*Settings!$F$4)</f>
        <v>681.75</v>
      </c>
      <c r="AC320" s="67"/>
      <c r="AD320" s="67"/>
      <c r="AE320" s="67"/>
      <c r="AF320" s="67">
        <f>IF(F320&lt;Settings!$H$3,"",RANK(AA320,$AA$308:$AA$407,0)+COUNTIF($AA$308:AA320,AA320)-1)</f>
        <v>21</v>
      </c>
      <c r="AG320" s="68"/>
    </row>
    <row r="321" spans="1:33" ht="15" thickBot="1" x14ac:dyDescent="0.4">
      <c r="A321" s="66"/>
      <c r="B321" s="2" t="s">
        <v>202</v>
      </c>
      <c r="C321" s="2" t="s">
        <v>32</v>
      </c>
      <c r="D321" s="67" t="s">
        <v>167</v>
      </c>
      <c r="E321" s="67">
        <v>24</v>
      </c>
      <c r="F321" s="67">
        <v>14</v>
      </c>
      <c r="G321" s="67">
        <v>14</v>
      </c>
      <c r="H321" s="67">
        <v>0</v>
      </c>
      <c r="I321" s="67">
        <v>0</v>
      </c>
      <c r="J321" s="67">
        <v>0</v>
      </c>
      <c r="K321" s="67">
        <v>0</v>
      </c>
      <c r="L321" s="67">
        <v>0</v>
      </c>
      <c r="M321" s="67">
        <v>247</v>
      </c>
      <c r="N321" s="67">
        <v>1151</v>
      </c>
      <c r="O321" s="67">
        <v>4.66</v>
      </c>
      <c r="P321" s="67">
        <v>9</v>
      </c>
      <c r="Q321" s="67">
        <v>24</v>
      </c>
      <c r="R321" s="67">
        <v>20</v>
      </c>
      <c r="S321" s="67">
        <v>163</v>
      </c>
      <c r="T321" s="67">
        <v>8.15</v>
      </c>
      <c r="U321" s="67">
        <v>0</v>
      </c>
      <c r="V321" s="67">
        <v>3</v>
      </c>
      <c r="W321" s="67">
        <v>2</v>
      </c>
      <c r="X321" s="67">
        <v>9</v>
      </c>
      <c r="Y321" s="67"/>
      <c r="Z321" s="67"/>
      <c r="AA321" s="67">
        <f>IF(F321&lt;Settings!$H$3,"",ROUND((J321*Settings!$C$3+K321*Settings!$C$4+N321*Settings!$C$5+P321*Settings!$C$6+R321*Settings!$C$7+S321*Settings!$C$8+U321*Settings!$C$9+L321*Settings!$C$10+V321*Settings!$C$11*0.5)/F321*16,0))</f>
        <v>231</v>
      </c>
      <c r="AB321" s="70">
        <f>IF(F321&lt;Settings!$H$3,"",AA321*Settings!$F$4)</f>
        <v>779.625</v>
      </c>
      <c r="AC321" s="67"/>
      <c r="AD321" s="67"/>
      <c r="AE321" s="67"/>
      <c r="AF321" s="67">
        <f>IF(F321&lt;Settings!$H$3,"",RANK(AA321,$AA$308:$AA$407,0)+COUNTIF($AA$308:AA321,AA321)-1)</f>
        <v>16</v>
      </c>
      <c r="AG321" s="68"/>
    </row>
    <row r="322" spans="1:33" ht="15" thickBot="1" x14ac:dyDescent="0.4">
      <c r="A322" s="66"/>
      <c r="B322" s="2" t="s">
        <v>616</v>
      </c>
      <c r="C322" s="2" t="s">
        <v>4</v>
      </c>
      <c r="D322" s="67" t="s">
        <v>167</v>
      </c>
      <c r="E322" s="67">
        <v>23</v>
      </c>
      <c r="F322" s="67">
        <v>16</v>
      </c>
      <c r="G322" s="67">
        <v>9</v>
      </c>
      <c r="H322" s="67">
        <v>0</v>
      </c>
      <c r="I322" s="67">
        <v>0</v>
      </c>
      <c r="J322" s="67">
        <v>0</v>
      </c>
      <c r="K322" s="67">
        <v>0</v>
      </c>
      <c r="L322" s="67">
        <v>0</v>
      </c>
      <c r="M322" s="67">
        <v>192</v>
      </c>
      <c r="N322" s="67">
        <v>996</v>
      </c>
      <c r="O322" s="67">
        <v>5.19</v>
      </c>
      <c r="P322" s="67">
        <v>8</v>
      </c>
      <c r="Q322" s="67">
        <v>29</v>
      </c>
      <c r="R322" s="67">
        <v>20</v>
      </c>
      <c r="S322" s="67">
        <v>149</v>
      </c>
      <c r="T322" s="67">
        <v>7.45</v>
      </c>
      <c r="U322" s="67">
        <v>2</v>
      </c>
      <c r="V322" s="67">
        <v>0</v>
      </c>
      <c r="W322" s="67">
        <v>0</v>
      </c>
      <c r="X322" s="67">
        <v>10</v>
      </c>
      <c r="Y322" s="67"/>
      <c r="Z322" s="67"/>
      <c r="AA322" s="67">
        <f>IF(F322&lt;Settings!$H$3,"",ROUND((J322*Settings!$C$3+K322*Settings!$C$4+N322*Settings!$C$5+P322*Settings!$C$6+R322*Settings!$C$7+S322*Settings!$C$8+U322*Settings!$C$9+L322*Settings!$C$10+V322*Settings!$C$11*0.5)/F322*16,0))</f>
        <v>195</v>
      </c>
      <c r="AB322" s="70">
        <f>IF(F322&lt;Settings!$H$3,"",AA322*Settings!$F$4)</f>
        <v>658.125</v>
      </c>
      <c r="AC322" s="67"/>
      <c r="AD322" s="67"/>
      <c r="AE322" s="67"/>
      <c r="AF322" s="67">
        <f>IF(F322&lt;Settings!$H$3,"",RANK(AA322,$AA$308:$AA$407,0)+COUNTIF($AA$308:AA322,AA322)-1)</f>
        <v>24</v>
      </c>
      <c r="AG322" s="68"/>
    </row>
    <row r="323" spans="1:33" ht="15" thickBot="1" x14ac:dyDescent="0.4">
      <c r="A323" s="66"/>
      <c r="B323" s="2" t="s">
        <v>203</v>
      </c>
      <c r="C323" s="2" t="s">
        <v>6</v>
      </c>
      <c r="D323" s="67" t="s">
        <v>167</v>
      </c>
      <c r="E323" s="67">
        <v>33</v>
      </c>
      <c r="F323" s="67">
        <v>16</v>
      </c>
      <c r="G323" s="67">
        <v>16</v>
      </c>
      <c r="H323" s="67">
        <v>0</v>
      </c>
      <c r="I323" s="67">
        <v>0</v>
      </c>
      <c r="J323" s="67">
        <v>0</v>
      </c>
      <c r="K323" s="67">
        <v>0</v>
      </c>
      <c r="L323" s="67">
        <v>0</v>
      </c>
      <c r="M323" s="67">
        <v>251</v>
      </c>
      <c r="N323" s="67">
        <v>1042</v>
      </c>
      <c r="O323" s="67">
        <v>4.1500000000000004</v>
      </c>
      <c r="P323" s="67">
        <v>7</v>
      </c>
      <c r="Q323" s="67">
        <v>26</v>
      </c>
      <c r="R323" s="67">
        <v>20</v>
      </c>
      <c r="S323" s="67">
        <v>208</v>
      </c>
      <c r="T323" s="67">
        <v>10.4</v>
      </c>
      <c r="U323" s="67">
        <v>1</v>
      </c>
      <c r="V323" s="67">
        <v>3</v>
      </c>
      <c r="W323" s="67">
        <v>2</v>
      </c>
      <c r="X323" s="67">
        <v>8</v>
      </c>
      <c r="Y323" s="67"/>
      <c r="Z323" s="67"/>
      <c r="AA323" s="67">
        <f>IF(F323&lt;Settings!$H$3,"",ROUND((J323*Settings!$C$3+K323*Settings!$C$4+N323*Settings!$C$5+P323*Settings!$C$6+R323*Settings!$C$7+S323*Settings!$C$8+U323*Settings!$C$9+L323*Settings!$C$10+V323*Settings!$C$11*0.5)/F323*16,0))</f>
        <v>190</v>
      </c>
      <c r="AB323" s="70">
        <f>IF(F323&lt;Settings!$H$3,"",AA323*Settings!$F$4)</f>
        <v>641.25</v>
      </c>
      <c r="AC323" s="67"/>
      <c r="AD323" s="67"/>
      <c r="AE323" s="67"/>
      <c r="AF323" s="67">
        <f>IF(F323&lt;Settings!$H$3,"",RANK(AA323,$AA$308:$AA$407,0)+COUNTIF($AA$308:AA323,AA323)-1)</f>
        <v>27</v>
      </c>
      <c r="AG323" s="68"/>
    </row>
    <row r="324" spans="1:33" ht="15" thickBot="1" x14ac:dyDescent="0.4">
      <c r="A324" s="66"/>
      <c r="B324" s="2" t="s">
        <v>166</v>
      </c>
      <c r="C324" s="2" t="s">
        <v>34</v>
      </c>
      <c r="D324" s="67" t="s">
        <v>167</v>
      </c>
      <c r="E324" s="67">
        <v>23</v>
      </c>
      <c r="F324" s="67">
        <v>16</v>
      </c>
      <c r="G324" s="67">
        <v>7</v>
      </c>
      <c r="H324" s="67">
        <v>1</v>
      </c>
      <c r="I324" s="67">
        <v>1</v>
      </c>
      <c r="J324" s="67">
        <v>1</v>
      </c>
      <c r="K324" s="67">
        <v>1</v>
      </c>
      <c r="L324" s="67">
        <v>0</v>
      </c>
      <c r="M324" s="67">
        <v>99</v>
      </c>
      <c r="N324" s="67">
        <v>444</v>
      </c>
      <c r="O324" s="67">
        <v>4.4800000000000004</v>
      </c>
      <c r="P324" s="67">
        <v>3</v>
      </c>
      <c r="Q324" s="67">
        <v>91</v>
      </c>
      <c r="R324" s="67">
        <v>71</v>
      </c>
      <c r="S324" s="67">
        <v>725</v>
      </c>
      <c r="T324" s="67">
        <v>10.210000000000001</v>
      </c>
      <c r="U324" s="67">
        <v>5</v>
      </c>
      <c r="V324" s="67">
        <v>7</v>
      </c>
      <c r="W324" s="67">
        <v>3</v>
      </c>
      <c r="X324" s="67">
        <v>8</v>
      </c>
      <c r="Y324" s="67"/>
      <c r="Z324" s="67"/>
      <c r="AA324" s="67">
        <f>IF(F324&lt;Settings!$H$3,"",ROUND((J324*Settings!$C$3+K324*Settings!$C$4+N324*Settings!$C$5+P324*Settings!$C$6+R324*Settings!$C$7+S324*Settings!$C$8+U324*Settings!$C$9+L324*Settings!$C$10+V324*Settings!$C$11*0.5)/F324*16,0))</f>
        <v>233</v>
      </c>
      <c r="AB324" s="70">
        <f>IF(F324&lt;Settings!$H$3,"",AA324*Settings!$F$4)</f>
        <v>786.375</v>
      </c>
      <c r="AC324" s="67"/>
      <c r="AD324" s="67"/>
      <c r="AE324" s="67"/>
      <c r="AF324" s="67">
        <f>IF(F324&lt;Settings!$H$3,"",RANK(AA324,$AA$308:$AA$407,0)+COUNTIF($AA$308:AA324,AA324)-1)</f>
        <v>15</v>
      </c>
      <c r="AG324" s="68"/>
    </row>
    <row r="325" spans="1:33" ht="15" thickBot="1" x14ac:dyDescent="0.4">
      <c r="A325" s="66"/>
      <c r="B325" s="2" t="s">
        <v>235</v>
      </c>
      <c r="C325" s="2" t="s">
        <v>36</v>
      </c>
      <c r="D325" s="67" t="s">
        <v>167</v>
      </c>
      <c r="E325" s="67">
        <v>25</v>
      </c>
      <c r="F325" s="67">
        <v>16</v>
      </c>
      <c r="G325" s="67">
        <v>14</v>
      </c>
      <c r="H325" s="67">
        <v>0</v>
      </c>
      <c r="I325" s="67">
        <v>0</v>
      </c>
      <c r="J325" s="67">
        <v>0</v>
      </c>
      <c r="K325" s="67">
        <v>0</v>
      </c>
      <c r="L325" s="67">
        <v>0</v>
      </c>
      <c r="M325" s="67">
        <v>167</v>
      </c>
      <c r="N325" s="67">
        <v>800</v>
      </c>
      <c r="O325" s="67">
        <v>4.79</v>
      </c>
      <c r="P325" s="67">
        <v>4</v>
      </c>
      <c r="Q325" s="67">
        <v>44</v>
      </c>
      <c r="R325" s="67">
        <v>32</v>
      </c>
      <c r="S325" s="67">
        <v>276</v>
      </c>
      <c r="T325" s="67">
        <v>8.6300000000000008</v>
      </c>
      <c r="U325" s="67">
        <v>5</v>
      </c>
      <c r="V325" s="67">
        <v>2</v>
      </c>
      <c r="W325" s="67">
        <v>0</v>
      </c>
      <c r="X325" s="67">
        <v>9</v>
      </c>
      <c r="Y325" s="67"/>
      <c r="Z325" s="67"/>
      <c r="AA325" s="67">
        <f>IF(F325&lt;Settings!$H$3,"",ROUND((J325*Settings!$C$3+K325*Settings!$C$4+N325*Settings!$C$5+P325*Settings!$C$6+R325*Settings!$C$7+S325*Settings!$C$8+U325*Settings!$C$9+L325*Settings!$C$10+V325*Settings!$C$11*0.5)/F325*16,0))</f>
        <v>192</v>
      </c>
      <c r="AB325" s="70">
        <f>IF(F325&lt;Settings!$H$3,"",AA325*Settings!$F$4)</f>
        <v>648</v>
      </c>
      <c r="AC325" s="67"/>
      <c r="AD325" s="67"/>
      <c r="AE325" s="67"/>
      <c r="AF325" s="67">
        <f>IF(F325&lt;Settings!$H$3,"",RANK(AA325,$AA$308:$AA$407,0)+COUNTIF($AA$308:AA325,AA325)-1)</f>
        <v>26</v>
      </c>
      <c r="AG325" s="68"/>
    </row>
    <row r="326" spans="1:33" ht="15" thickBot="1" x14ac:dyDescent="0.4">
      <c r="A326" s="66"/>
      <c r="B326" s="2" t="s">
        <v>236</v>
      </c>
      <c r="C326" s="2" t="s">
        <v>94</v>
      </c>
      <c r="D326" s="67" t="s">
        <v>167</v>
      </c>
      <c r="E326" s="67">
        <v>22</v>
      </c>
      <c r="F326" s="67">
        <v>12</v>
      </c>
      <c r="G326" s="67">
        <v>10</v>
      </c>
      <c r="H326" s="67">
        <v>0</v>
      </c>
      <c r="I326" s="67">
        <v>0</v>
      </c>
      <c r="J326" s="67">
        <v>0</v>
      </c>
      <c r="K326" s="67">
        <v>0</v>
      </c>
      <c r="L326" s="67">
        <v>0</v>
      </c>
      <c r="M326" s="67">
        <v>195</v>
      </c>
      <c r="N326" s="67">
        <v>908</v>
      </c>
      <c r="O326" s="67">
        <v>4.66</v>
      </c>
      <c r="P326" s="67">
        <v>9</v>
      </c>
      <c r="Q326" s="67">
        <v>26</v>
      </c>
      <c r="R326" s="67">
        <v>17</v>
      </c>
      <c r="S326" s="67">
        <v>103</v>
      </c>
      <c r="T326" s="67">
        <v>6.06</v>
      </c>
      <c r="U326" s="67">
        <v>1</v>
      </c>
      <c r="V326" s="67">
        <v>2</v>
      </c>
      <c r="W326" s="67">
        <v>2</v>
      </c>
      <c r="X326" s="67">
        <v>10</v>
      </c>
      <c r="Y326" s="67">
        <v>2</v>
      </c>
      <c r="Z326" s="67"/>
      <c r="AA326" s="67">
        <f>IF(F326&lt;Settings!$H$3,"",ROUND((J326*Settings!$C$3+K326*Settings!$C$4+N326*Settings!$C$5+P326*Settings!$C$6+R326*Settings!$C$7+S326*Settings!$C$8+U326*Settings!$C$9+L326*Settings!$C$10+V326*Settings!$C$11*0.5)/F326*16,0))</f>
        <v>235</v>
      </c>
      <c r="AB326" s="70">
        <f>IF(F326&lt;Settings!$H$3,"",AA326*Settings!$F$4)</f>
        <v>793.125</v>
      </c>
      <c r="AC326" s="67"/>
      <c r="AD326" s="67"/>
      <c r="AE326" s="67"/>
      <c r="AF326" s="67">
        <f>IF(F326&lt;Settings!$H$3,"",RANK(AA326,$AA$308:$AA$407,0)+COUNTIF($AA$308:AA326,AA326)-1)</f>
        <v>14</v>
      </c>
      <c r="AG326" s="68"/>
    </row>
    <row r="327" spans="1:33" ht="15" thickBot="1" x14ac:dyDescent="0.4">
      <c r="A327" s="66"/>
      <c r="B327" s="2" t="s">
        <v>237</v>
      </c>
      <c r="C327" s="2" t="s">
        <v>34</v>
      </c>
      <c r="D327" s="67" t="s">
        <v>167</v>
      </c>
      <c r="E327" s="67">
        <v>24</v>
      </c>
      <c r="F327" s="67">
        <v>16</v>
      </c>
      <c r="G327" s="67">
        <v>15</v>
      </c>
      <c r="H327" s="67">
        <v>0</v>
      </c>
      <c r="I327" s="67">
        <v>0</v>
      </c>
      <c r="J327" s="67">
        <v>0</v>
      </c>
      <c r="K327" s="67">
        <v>0</v>
      </c>
      <c r="L327" s="67">
        <v>0</v>
      </c>
      <c r="M327" s="67">
        <v>250</v>
      </c>
      <c r="N327" s="67">
        <v>935</v>
      </c>
      <c r="O327" s="67">
        <v>3.74</v>
      </c>
      <c r="P327" s="67">
        <v>9</v>
      </c>
      <c r="Q327" s="67">
        <v>26</v>
      </c>
      <c r="R327" s="67">
        <v>20</v>
      </c>
      <c r="S327" s="67">
        <v>145</v>
      </c>
      <c r="T327" s="67">
        <v>7.25</v>
      </c>
      <c r="U327" s="67">
        <v>0</v>
      </c>
      <c r="V327" s="67">
        <v>2</v>
      </c>
      <c r="W327" s="67">
        <v>1</v>
      </c>
      <c r="X327" s="67">
        <v>9</v>
      </c>
      <c r="Y327" s="67"/>
      <c r="Z327" s="67"/>
      <c r="AA327" s="67">
        <f>IF(F327&lt;Settings!$H$3,"",ROUND((J327*Settings!$C$3+K327*Settings!$C$4+N327*Settings!$C$5+P327*Settings!$C$6+R327*Settings!$C$7+S327*Settings!$C$8+U327*Settings!$C$9+L327*Settings!$C$10+V327*Settings!$C$11*0.5)/F327*16,0))</f>
        <v>180</v>
      </c>
      <c r="AB327" s="70">
        <f>IF(F327&lt;Settings!$H$3,"",AA327*Settings!$F$4)</f>
        <v>607.5</v>
      </c>
      <c r="AC327" s="67"/>
      <c r="AD327" s="67"/>
      <c r="AE327" s="67"/>
      <c r="AF327" s="67">
        <f>IF(F327&lt;Settings!$H$3,"",RANK(AA327,$AA$308:$AA$407,0)+COUNTIF($AA$308:AA327,AA327)-1)</f>
        <v>30</v>
      </c>
      <c r="AG327" s="68"/>
    </row>
    <row r="328" spans="1:33" ht="15" thickBot="1" x14ac:dyDescent="0.4">
      <c r="A328" s="66"/>
      <c r="B328" s="2" t="s">
        <v>238</v>
      </c>
      <c r="C328" s="2" t="s">
        <v>51</v>
      </c>
      <c r="D328" s="67" t="s">
        <v>167</v>
      </c>
      <c r="E328" s="67">
        <v>24</v>
      </c>
      <c r="F328" s="67">
        <v>16</v>
      </c>
      <c r="G328" s="67">
        <v>7</v>
      </c>
      <c r="H328" s="67">
        <v>0</v>
      </c>
      <c r="I328" s="67">
        <v>0</v>
      </c>
      <c r="J328" s="67">
        <v>0</v>
      </c>
      <c r="K328" s="67">
        <v>0</v>
      </c>
      <c r="L328" s="67">
        <v>0</v>
      </c>
      <c r="M328" s="67">
        <v>120</v>
      </c>
      <c r="N328" s="67">
        <v>535</v>
      </c>
      <c r="O328" s="67">
        <v>4.46</v>
      </c>
      <c r="P328" s="67">
        <v>4</v>
      </c>
      <c r="Q328" s="67">
        <v>73</v>
      </c>
      <c r="R328" s="67">
        <v>53</v>
      </c>
      <c r="S328" s="67">
        <v>477</v>
      </c>
      <c r="T328" s="67">
        <v>9</v>
      </c>
      <c r="U328" s="67">
        <v>5</v>
      </c>
      <c r="V328" s="67">
        <v>2</v>
      </c>
      <c r="W328" s="67">
        <v>1</v>
      </c>
      <c r="X328" s="67">
        <v>9</v>
      </c>
      <c r="Y328" s="67"/>
      <c r="Z328" s="67"/>
      <c r="AA328" s="67">
        <f>IF(F328&lt;Settings!$H$3,"",ROUND((J328*Settings!$C$3+K328*Settings!$C$4+N328*Settings!$C$5+P328*Settings!$C$6+R328*Settings!$C$7+S328*Settings!$C$8+U328*Settings!$C$9+L328*Settings!$C$10+V328*Settings!$C$11*0.5)/F328*16,0))</f>
        <v>206</v>
      </c>
      <c r="AB328" s="70">
        <f>IF(F328&lt;Settings!$H$3,"",AA328*Settings!$F$4)</f>
        <v>695.25</v>
      </c>
      <c r="AC328" s="67"/>
      <c r="AD328" s="67"/>
      <c r="AE328" s="67"/>
      <c r="AF328" s="67">
        <f>IF(F328&lt;Settings!$H$3,"",RANK(AA328,$AA$308:$AA$407,0)+COUNTIF($AA$308:AA328,AA328)-1)</f>
        <v>20</v>
      </c>
      <c r="AG328" s="68"/>
    </row>
    <row r="329" spans="1:33" ht="15" thickBot="1" x14ac:dyDescent="0.4">
      <c r="A329" s="66"/>
      <c r="B329" s="2" t="s">
        <v>295</v>
      </c>
      <c r="C329" s="2" t="s">
        <v>97</v>
      </c>
      <c r="D329" s="67" t="s">
        <v>167</v>
      </c>
      <c r="E329" s="67">
        <v>27</v>
      </c>
      <c r="F329" s="67">
        <v>14</v>
      </c>
      <c r="G329" s="67">
        <v>14</v>
      </c>
      <c r="H329" s="67">
        <v>0</v>
      </c>
      <c r="I329" s="67">
        <v>0</v>
      </c>
      <c r="J329" s="67">
        <v>0</v>
      </c>
      <c r="K329" s="67">
        <v>0</v>
      </c>
      <c r="L329" s="67">
        <v>0</v>
      </c>
      <c r="M329" s="67">
        <v>210</v>
      </c>
      <c r="N329" s="67">
        <v>973</v>
      </c>
      <c r="O329" s="67">
        <v>4.63</v>
      </c>
      <c r="P329" s="67">
        <v>5</v>
      </c>
      <c r="Q329" s="67">
        <v>35</v>
      </c>
      <c r="R329" s="67">
        <v>25</v>
      </c>
      <c r="S329" s="67">
        <v>163</v>
      </c>
      <c r="T329" s="67">
        <v>6.52</v>
      </c>
      <c r="U329" s="67">
        <v>1</v>
      </c>
      <c r="V329" s="67">
        <v>1</v>
      </c>
      <c r="W329" s="67">
        <v>1</v>
      </c>
      <c r="X329" s="67">
        <v>6</v>
      </c>
      <c r="Y329" s="67"/>
      <c r="Z329" s="67"/>
      <c r="AA329" s="67">
        <f>IF(F329&lt;Settings!$H$3,"",ROUND((J329*Settings!$C$3+K329*Settings!$C$4+N329*Settings!$C$5+P329*Settings!$C$6+R329*Settings!$C$7+S329*Settings!$C$8+U329*Settings!$C$9+L329*Settings!$C$10+V329*Settings!$C$11*0.5)/F329*16,0))</f>
        <v>198</v>
      </c>
      <c r="AB329" s="70">
        <f>IF(F329&lt;Settings!$H$3,"",AA329*Settings!$F$4)</f>
        <v>668.25</v>
      </c>
      <c r="AC329" s="67"/>
      <c r="AD329" s="67"/>
      <c r="AE329" s="67"/>
      <c r="AF329" s="67">
        <f>IF(F329&lt;Settings!$H$3,"",RANK(AA329,$AA$308:$AA$407,0)+COUNTIF($AA$308:AA329,AA329)-1)</f>
        <v>23</v>
      </c>
      <c r="AG329" s="68"/>
    </row>
    <row r="330" spans="1:33" ht="15" thickBot="1" x14ac:dyDescent="0.4">
      <c r="A330" s="66"/>
      <c r="B330" s="2" t="s">
        <v>296</v>
      </c>
      <c r="C330" s="2" t="s">
        <v>18</v>
      </c>
      <c r="D330" s="67" t="s">
        <v>167</v>
      </c>
      <c r="E330" s="67">
        <v>24</v>
      </c>
      <c r="F330" s="67">
        <v>12</v>
      </c>
      <c r="G330" s="67">
        <v>8</v>
      </c>
      <c r="H330" s="67">
        <v>0</v>
      </c>
      <c r="I330" s="67">
        <v>0</v>
      </c>
      <c r="J330" s="67">
        <v>0</v>
      </c>
      <c r="K330" s="67">
        <v>0</v>
      </c>
      <c r="L330" s="67">
        <v>0</v>
      </c>
      <c r="M330" s="67">
        <v>133</v>
      </c>
      <c r="N330" s="67">
        <v>728</v>
      </c>
      <c r="O330" s="67">
        <v>5.47</v>
      </c>
      <c r="P330" s="67">
        <v>8</v>
      </c>
      <c r="Q330" s="67">
        <v>35</v>
      </c>
      <c r="R330" s="67">
        <v>26</v>
      </c>
      <c r="S330" s="67">
        <v>206</v>
      </c>
      <c r="T330" s="67">
        <v>7.92</v>
      </c>
      <c r="U330" s="67">
        <v>1</v>
      </c>
      <c r="V330" s="67">
        <v>1</v>
      </c>
      <c r="W330" s="67">
        <v>1</v>
      </c>
      <c r="X330" s="67">
        <v>9</v>
      </c>
      <c r="Y330" s="67"/>
      <c r="Z330" s="67"/>
      <c r="AA330" s="67">
        <f>IF(F330&lt;Settings!$H$3,"",ROUND((J330*Settings!$C$3+K330*Settings!$C$4+N330*Settings!$C$5+P330*Settings!$C$6+R330*Settings!$C$7+S330*Settings!$C$8+U330*Settings!$C$9+L330*Settings!$C$10+V330*Settings!$C$11*0.5)/F330*16,0))</f>
        <v>230</v>
      </c>
      <c r="AB330" s="70">
        <f>IF(F330&lt;Settings!$H$3,"",AA330*Settings!$F$4)</f>
        <v>776.25</v>
      </c>
      <c r="AC330" s="67"/>
      <c r="AD330" s="67"/>
      <c r="AE330" s="67"/>
      <c r="AF330" s="67">
        <f>IF(F330&lt;Settings!$H$3,"",RANK(AA330,$AA$308:$AA$407,0)+COUNTIF($AA$308:AA330,AA330)-1)</f>
        <v>17</v>
      </c>
      <c r="AG330" s="68"/>
    </row>
    <row r="331" spans="1:33" ht="15" thickBot="1" x14ac:dyDescent="0.4">
      <c r="A331" s="66"/>
      <c r="B331" s="2" t="s">
        <v>297</v>
      </c>
      <c r="C331" s="2" t="s">
        <v>103</v>
      </c>
      <c r="D331" s="67" t="s">
        <v>167</v>
      </c>
      <c r="E331" s="67">
        <v>23</v>
      </c>
      <c r="F331" s="67">
        <v>14</v>
      </c>
      <c r="G331" s="67">
        <v>13</v>
      </c>
      <c r="H331" s="67">
        <v>0</v>
      </c>
      <c r="I331" s="67">
        <v>0</v>
      </c>
      <c r="J331" s="67">
        <v>0</v>
      </c>
      <c r="K331" s="67">
        <v>0</v>
      </c>
      <c r="L331" s="67">
        <v>0</v>
      </c>
      <c r="M331" s="67">
        <v>153</v>
      </c>
      <c r="N331" s="67">
        <v>814</v>
      </c>
      <c r="O331" s="67">
        <v>5.32</v>
      </c>
      <c r="P331" s="67">
        <v>3</v>
      </c>
      <c r="Q331" s="67">
        <v>31</v>
      </c>
      <c r="R331" s="67">
        <v>27</v>
      </c>
      <c r="S331" s="67">
        <v>261</v>
      </c>
      <c r="T331" s="67">
        <v>9.67</v>
      </c>
      <c r="U331" s="67">
        <v>2</v>
      </c>
      <c r="V331" s="67">
        <v>1</v>
      </c>
      <c r="W331" s="67">
        <v>1</v>
      </c>
      <c r="X331" s="67">
        <v>5</v>
      </c>
      <c r="Y331" s="67"/>
      <c r="Z331" s="67"/>
      <c r="AA331" s="67">
        <f>IF(F331&lt;Settings!$H$3,"",ROUND((J331*Settings!$C$3+K331*Settings!$C$4+N331*Settings!$C$5+P331*Settings!$C$6+R331*Settings!$C$7+S331*Settings!$C$8+U331*Settings!$C$9+L331*Settings!$C$10+V331*Settings!$C$11*0.5)/F331*16,0))</f>
        <v>187</v>
      </c>
      <c r="AB331" s="70">
        <f>IF(F331&lt;Settings!$H$3,"",AA331*Settings!$F$4)</f>
        <v>631.125</v>
      </c>
      <c r="AC331" s="67"/>
      <c r="AD331" s="67"/>
      <c r="AE331" s="67"/>
      <c r="AF331" s="67">
        <f>IF(F331&lt;Settings!$H$3,"",RANK(AA331,$AA$308:$AA$407,0)+COUNTIF($AA$308:AA331,AA331)-1)</f>
        <v>29</v>
      </c>
      <c r="AG331" s="68"/>
    </row>
    <row r="332" spans="1:33" ht="15" thickBot="1" x14ac:dyDescent="0.4">
      <c r="A332" s="66"/>
      <c r="B332" s="2" t="s">
        <v>298</v>
      </c>
      <c r="C332" s="2" t="s">
        <v>1</v>
      </c>
      <c r="D332" s="67" t="s">
        <v>167</v>
      </c>
      <c r="E332" s="67">
        <v>23</v>
      </c>
      <c r="F332" s="67">
        <v>13</v>
      </c>
      <c r="G332" s="67">
        <v>8</v>
      </c>
      <c r="H332" s="67">
        <v>0</v>
      </c>
      <c r="I332" s="67">
        <v>0</v>
      </c>
      <c r="J332" s="67">
        <v>0</v>
      </c>
      <c r="K332" s="67">
        <v>0</v>
      </c>
      <c r="L332" s="67">
        <v>0</v>
      </c>
      <c r="M332" s="67">
        <v>209</v>
      </c>
      <c r="N332" s="67">
        <v>931</v>
      </c>
      <c r="O332" s="67">
        <v>4.45</v>
      </c>
      <c r="P332" s="67">
        <v>6</v>
      </c>
      <c r="Q332" s="67">
        <v>11</v>
      </c>
      <c r="R332" s="67">
        <v>7</v>
      </c>
      <c r="S332" s="67">
        <v>50</v>
      </c>
      <c r="T332" s="67">
        <v>7.14</v>
      </c>
      <c r="U332" s="67">
        <v>0</v>
      </c>
      <c r="V332" s="67">
        <v>1</v>
      </c>
      <c r="W332" s="67">
        <v>1</v>
      </c>
      <c r="X332" s="67">
        <v>6</v>
      </c>
      <c r="Y332" s="67"/>
      <c r="Z332" s="67"/>
      <c r="AA332" s="67">
        <f>IF(F332&lt;Settings!$H$3,"",ROUND((J332*Settings!$C$3+K332*Settings!$C$4+N332*Settings!$C$5+P332*Settings!$C$6+R332*Settings!$C$7+S332*Settings!$C$8+U332*Settings!$C$9+L332*Settings!$C$10+V332*Settings!$C$11*0.5)/F332*16,0))</f>
        <v>172</v>
      </c>
      <c r="AB332" s="70">
        <f>IF(F332&lt;Settings!$H$3,"",AA332*Settings!$F$4)</f>
        <v>580.5</v>
      </c>
      <c r="AC332" s="67"/>
      <c r="AD332" s="67"/>
      <c r="AE332" s="67"/>
      <c r="AF332" s="67">
        <f>IF(F332&lt;Settings!$H$3,"",RANK(AA332,$AA$308:$AA$407,0)+COUNTIF($AA$308:AA332,AA332)-1)</f>
        <v>34</v>
      </c>
      <c r="AG332" s="68"/>
    </row>
    <row r="333" spans="1:33" ht="15" thickBot="1" x14ac:dyDescent="0.4">
      <c r="A333" s="66"/>
      <c r="B333" s="2" t="s">
        <v>299</v>
      </c>
      <c r="C333" s="2" t="s">
        <v>49</v>
      </c>
      <c r="D333" s="67" t="s">
        <v>167</v>
      </c>
      <c r="E333" s="67">
        <v>24</v>
      </c>
      <c r="F333" s="67">
        <v>16</v>
      </c>
      <c r="G333" s="67">
        <v>16</v>
      </c>
      <c r="H333" s="67">
        <v>0</v>
      </c>
      <c r="I333" s="67">
        <v>0</v>
      </c>
      <c r="J333" s="67">
        <v>0</v>
      </c>
      <c r="K333" s="67">
        <v>0</v>
      </c>
      <c r="L333" s="67">
        <v>0</v>
      </c>
      <c r="M333" s="67">
        <v>234</v>
      </c>
      <c r="N333" s="67">
        <v>871</v>
      </c>
      <c r="O333" s="67">
        <v>3.72</v>
      </c>
      <c r="P333" s="67">
        <v>5</v>
      </c>
      <c r="Q333" s="67">
        <v>29</v>
      </c>
      <c r="R333" s="67">
        <v>20</v>
      </c>
      <c r="S333" s="67">
        <v>92</v>
      </c>
      <c r="T333" s="67">
        <v>4.5999999999999996</v>
      </c>
      <c r="U333" s="67">
        <v>1</v>
      </c>
      <c r="V333" s="67">
        <v>1</v>
      </c>
      <c r="W333" s="67">
        <v>1</v>
      </c>
      <c r="X333" s="67">
        <v>6</v>
      </c>
      <c r="Y333" s="67"/>
      <c r="Z333" s="67"/>
      <c r="AA333" s="67">
        <f>IF(F333&lt;Settings!$H$3,"",ROUND((J333*Settings!$C$3+K333*Settings!$C$4+N333*Settings!$C$5+P333*Settings!$C$6+R333*Settings!$C$7+S333*Settings!$C$8+U333*Settings!$C$9+L333*Settings!$C$10+V333*Settings!$C$11*0.5)/F333*16,0))</f>
        <v>151</v>
      </c>
      <c r="AB333" s="70">
        <f>IF(F333&lt;Settings!$H$3,"",AA333*Settings!$F$4)</f>
        <v>509.625</v>
      </c>
      <c r="AC333" s="67"/>
      <c r="AD333" s="67"/>
      <c r="AE333" s="67"/>
      <c r="AF333" s="67">
        <f>IF(F333&lt;Settings!$H$3,"",RANK(AA333,$AA$308:$AA$407,0)+COUNTIF($AA$308:AA333,AA333)-1)</f>
        <v>38</v>
      </c>
      <c r="AG333" s="68"/>
    </row>
    <row r="334" spans="1:33" ht="15" thickBot="1" x14ac:dyDescent="0.4">
      <c r="A334" s="66"/>
      <c r="B334" s="2" t="s">
        <v>300</v>
      </c>
      <c r="C334" s="2" t="s">
        <v>116</v>
      </c>
      <c r="D334" s="67" t="s">
        <v>167</v>
      </c>
      <c r="E334" s="67">
        <v>23</v>
      </c>
      <c r="F334" s="67">
        <v>14</v>
      </c>
      <c r="G334" s="67">
        <v>3</v>
      </c>
      <c r="H334" s="67">
        <v>0</v>
      </c>
      <c r="I334" s="67">
        <v>0</v>
      </c>
      <c r="J334" s="67">
        <v>0</v>
      </c>
      <c r="K334" s="67">
        <v>0</v>
      </c>
      <c r="L334" s="67">
        <v>0</v>
      </c>
      <c r="M334" s="67">
        <v>106</v>
      </c>
      <c r="N334" s="67">
        <v>554</v>
      </c>
      <c r="O334" s="67">
        <v>5.23</v>
      </c>
      <c r="P334" s="67">
        <v>3</v>
      </c>
      <c r="Q334" s="67">
        <v>53</v>
      </c>
      <c r="R334" s="67">
        <v>39</v>
      </c>
      <c r="S334" s="67">
        <v>404</v>
      </c>
      <c r="T334" s="67">
        <v>10.36</v>
      </c>
      <c r="U334" s="67">
        <v>3</v>
      </c>
      <c r="V334" s="67">
        <v>1</v>
      </c>
      <c r="W334" s="67">
        <v>1</v>
      </c>
      <c r="X334" s="67">
        <v>6</v>
      </c>
      <c r="Y334" s="67"/>
      <c r="Z334" s="67"/>
      <c r="AA334" s="67">
        <f>IF(F334&lt;Settings!$H$3,"",ROUND((J334*Settings!$C$3+K334*Settings!$C$4+N334*Settings!$C$5+P334*Settings!$C$6+R334*Settings!$C$7+S334*Settings!$C$8+U334*Settings!$C$9+L334*Settings!$C$10+V334*Settings!$C$11*0.5)/F334*16,0))</f>
        <v>194</v>
      </c>
      <c r="AB334" s="70">
        <f>IF(F334&lt;Settings!$H$3,"",AA334*Settings!$F$4)</f>
        <v>654.75</v>
      </c>
      <c r="AC334" s="67"/>
      <c r="AD334" s="67"/>
      <c r="AE334" s="67"/>
      <c r="AF334" s="67">
        <f>IF(F334&lt;Settings!$H$3,"",RANK(AA334,$AA$308:$AA$407,0)+COUNTIF($AA$308:AA334,AA334)-1)</f>
        <v>25</v>
      </c>
      <c r="AG334" s="68"/>
    </row>
    <row r="335" spans="1:33" ht="15" thickBot="1" x14ac:dyDescent="0.4">
      <c r="A335" s="66"/>
      <c r="B335" s="2" t="s">
        <v>204</v>
      </c>
      <c r="C335" s="2" t="s">
        <v>16</v>
      </c>
      <c r="D335" s="67" t="s">
        <v>167</v>
      </c>
      <c r="E335" s="67">
        <v>29</v>
      </c>
      <c r="F335" s="67">
        <v>12</v>
      </c>
      <c r="G335" s="67">
        <v>6</v>
      </c>
      <c r="H335" s="67">
        <v>0</v>
      </c>
      <c r="I335" s="67">
        <v>0</v>
      </c>
      <c r="J335" s="67">
        <v>0</v>
      </c>
      <c r="K335" s="67">
        <v>0</v>
      </c>
      <c r="L335" s="67">
        <v>0</v>
      </c>
      <c r="M335" s="67">
        <v>138</v>
      </c>
      <c r="N335" s="67">
        <v>645</v>
      </c>
      <c r="O335" s="67">
        <v>4.67</v>
      </c>
      <c r="P335" s="67">
        <v>6</v>
      </c>
      <c r="Q335" s="67">
        <v>27</v>
      </c>
      <c r="R335" s="67">
        <v>21</v>
      </c>
      <c r="S335" s="67">
        <v>170</v>
      </c>
      <c r="T335" s="67">
        <v>8.1</v>
      </c>
      <c r="U335" s="67">
        <v>1</v>
      </c>
      <c r="V335" s="67">
        <v>3</v>
      </c>
      <c r="W335" s="67">
        <v>1</v>
      </c>
      <c r="X335" s="67">
        <v>7</v>
      </c>
      <c r="Y335" s="67"/>
      <c r="Z335" s="67"/>
      <c r="AA335" s="67">
        <f>IF(F335&lt;Settings!$H$3,"",ROUND((J335*Settings!$C$3+K335*Settings!$C$4+N335*Settings!$C$5+P335*Settings!$C$6+R335*Settings!$C$7+S335*Settings!$C$8+U335*Settings!$C$9+L335*Settings!$C$10+V335*Settings!$C$11*0.5)/F335*16,0))</f>
        <v>189</v>
      </c>
      <c r="AB335" s="70">
        <f>IF(F335&lt;Settings!$H$3,"",AA335*Settings!$F$4)</f>
        <v>637.875</v>
      </c>
      <c r="AC335" s="67"/>
      <c r="AD335" s="67"/>
      <c r="AE335" s="67"/>
      <c r="AF335" s="67">
        <f>IF(F335&lt;Settings!$H$3,"",RANK(AA335,$AA$308:$AA$407,0)+COUNTIF($AA$308:AA335,AA335)-1)</f>
        <v>28</v>
      </c>
      <c r="AG335" s="68"/>
    </row>
    <row r="336" spans="1:33" ht="15" thickBot="1" x14ac:dyDescent="0.4">
      <c r="A336" s="66"/>
      <c r="B336" s="2" t="s">
        <v>511</v>
      </c>
      <c r="C336" s="2" t="s">
        <v>125</v>
      </c>
      <c r="D336" s="67" t="s">
        <v>167</v>
      </c>
      <c r="E336" s="67">
        <v>25</v>
      </c>
      <c r="F336" s="67">
        <v>13</v>
      </c>
      <c r="G336" s="67">
        <v>6</v>
      </c>
      <c r="H336" s="67">
        <v>0</v>
      </c>
      <c r="I336" s="67">
        <v>0</v>
      </c>
      <c r="J336" s="67">
        <v>0</v>
      </c>
      <c r="K336" s="67">
        <v>0</v>
      </c>
      <c r="L336" s="67">
        <v>0</v>
      </c>
      <c r="M336" s="67">
        <v>143</v>
      </c>
      <c r="N336" s="67">
        <v>685</v>
      </c>
      <c r="O336" s="67">
        <v>4.79</v>
      </c>
      <c r="P336" s="67">
        <v>6</v>
      </c>
      <c r="Q336" s="67">
        <v>28</v>
      </c>
      <c r="R336" s="67">
        <v>21</v>
      </c>
      <c r="S336" s="67">
        <v>152</v>
      </c>
      <c r="T336" s="67">
        <v>7.24</v>
      </c>
      <c r="U336" s="67">
        <v>0</v>
      </c>
      <c r="V336" s="67">
        <v>0</v>
      </c>
      <c r="W336" s="67">
        <v>0</v>
      </c>
      <c r="X336" s="67">
        <v>6</v>
      </c>
      <c r="Y336" s="67"/>
      <c r="Z336" s="67"/>
      <c r="AA336" s="67">
        <f>IF(F336&lt;Settings!$H$3,"",ROUND((J336*Settings!$C$3+K336*Settings!$C$4+N336*Settings!$C$5+P336*Settings!$C$6+R336*Settings!$C$7+S336*Settings!$C$8+U336*Settings!$C$9+L336*Settings!$C$10+V336*Settings!$C$11*0.5)/F336*16,0))</f>
        <v>173</v>
      </c>
      <c r="AB336" s="70">
        <f>IF(F336&lt;Settings!$H$3,"",AA336*Settings!$F$4)</f>
        <v>583.875</v>
      </c>
      <c r="AC336" s="67"/>
      <c r="AD336" s="67"/>
      <c r="AE336" s="67"/>
      <c r="AF336" s="67">
        <f>IF(F336&lt;Settings!$H$3,"",RANK(AA336,$AA$308:$AA$407,0)+COUNTIF($AA$308:AA336,AA336)-1)</f>
        <v>33</v>
      </c>
      <c r="AG336" s="68"/>
    </row>
    <row r="337" spans="1:33" ht="15" thickBot="1" x14ac:dyDescent="0.4">
      <c r="A337" s="66"/>
      <c r="B337" s="2" t="s">
        <v>301</v>
      </c>
      <c r="C337" s="2" t="s">
        <v>30</v>
      </c>
      <c r="D337" s="67" t="s">
        <v>167</v>
      </c>
      <c r="E337" s="67">
        <v>25</v>
      </c>
      <c r="F337" s="67">
        <v>14</v>
      </c>
      <c r="G337" s="67">
        <v>5</v>
      </c>
      <c r="H337" s="67">
        <v>0</v>
      </c>
      <c r="I337" s="67">
        <v>0</v>
      </c>
      <c r="J337" s="67">
        <v>0</v>
      </c>
      <c r="K337" s="67">
        <v>0</v>
      </c>
      <c r="L337" s="67">
        <v>0</v>
      </c>
      <c r="M337" s="67">
        <v>104</v>
      </c>
      <c r="N337" s="67">
        <v>414</v>
      </c>
      <c r="O337" s="67">
        <v>3.98</v>
      </c>
      <c r="P337" s="67">
        <v>1</v>
      </c>
      <c r="Q337" s="67">
        <v>78</v>
      </c>
      <c r="R337" s="67">
        <v>55</v>
      </c>
      <c r="S337" s="67">
        <v>487</v>
      </c>
      <c r="T337" s="67">
        <v>8.85</v>
      </c>
      <c r="U337" s="67">
        <v>4</v>
      </c>
      <c r="V337" s="67">
        <v>1</v>
      </c>
      <c r="W337" s="67">
        <v>1</v>
      </c>
      <c r="X337" s="67">
        <v>5</v>
      </c>
      <c r="Y337" s="67"/>
      <c r="Z337" s="67"/>
      <c r="AA337" s="67">
        <f>IF(F337&lt;Settings!$H$3,"",ROUND((J337*Settings!$C$3+K337*Settings!$C$4+N337*Settings!$C$5+P337*Settings!$C$6+R337*Settings!$C$7+S337*Settings!$C$8+U337*Settings!$C$9+L337*Settings!$C$10+V337*Settings!$C$11*0.5)/F337*16,0))</f>
        <v>199</v>
      </c>
      <c r="AB337" s="70">
        <f>IF(F337&lt;Settings!$H$3,"",AA337*Settings!$F$4)</f>
        <v>671.625</v>
      </c>
      <c r="AC337" s="67"/>
      <c r="AD337" s="67"/>
      <c r="AE337" s="67"/>
      <c r="AF337" s="67">
        <f>IF(F337&lt;Settings!$H$3,"",RANK(AA337,$AA$308:$AA$407,0)+COUNTIF($AA$308:AA337,AA337)-1)</f>
        <v>22</v>
      </c>
      <c r="AG337" s="68"/>
    </row>
    <row r="338" spans="1:33" ht="15" thickBot="1" x14ac:dyDescent="0.4">
      <c r="A338" s="66"/>
      <c r="B338" s="2" t="s">
        <v>239</v>
      </c>
      <c r="C338" s="2" t="s">
        <v>28</v>
      </c>
      <c r="D338" s="67" t="s">
        <v>167</v>
      </c>
      <c r="E338" s="67">
        <v>23</v>
      </c>
      <c r="F338" s="67">
        <v>11</v>
      </c>
      <c r="G338" s="67">
        <v>10</v>
      </c>
      <c r="H338" s="67">
        <v>0</v>
      </c>
      <c r="I338" s="67">
        <v>0</v>
      </c>
      <c r="J338" s="67">
        <v>0</v>
      </c>
      <c r="K338" s="67">
        <v>0</v>
      </c>
      <c r="L338" s="67">
        <v>0</v>
      </c>
      <c r="M338" s="67">
        <v>133</v>
      </c>
      <c r="N338" s="67">
        <v>615</v>
      </c>
      <c r="O338" s="67">
        <v>4.62</v>
      </c>
      <c r="P338" s="67">
        <v>2</v>
      </c>
      <c r="Q338" s="67">
        <v>49</v>
      </c>
      <c r="R338" s="67">
        <v>40</v>
      </c>
      <c r="S338" s="67">
        <v>305</v>
      </c>
      <c r="T338" s="67">
        <v>7.63</v>
      </c>
      <c r="U338" s="67">
        <v>2</v>
      </c>
      <c r="V338" s="67">
        <v>2</v>
      </c>
      <c r="W338" s="67">
        <v>2</v>
      </c>
      <c r="X338" s="67">
        <v>4</v>
      </c>
      <c r="Y338" s="67"/>
      <c r="Z338" s="67"/>
      <c r="AA338" s="67">
        <f>IF(F338&lt;Settings!$H$3,"",ROUND((J338*Settings!$C$3+K338*Settings!$C$4+N338*Settings!$C$5+P338*Settings!$C$6+R338*Settings!$C$7+S338*Settings!$C$8+U338*Settings!$C$9+L338*Settings!$C$10+V338*Settings!$C$11*0.5)/F338*16,0))</f>
        <v>224</v>
      </c>
      <c r="AB338" s="70">
        <f>IF(F338&lt;Settings!$H$3,"",AA338*Settings!$F$4)</f>
        <v>756</v>
      </c>
      <c r="AC338" s="67"/>
      <c r="AD338" s="67"/>
      <c r="AE338" s="67"/>
      <c r="AF338" s="67">
        <f>IF(F338&lt;Settings!$H$3,"",RANK(AA338,$AA$308:$AA$407,0)+COUNTIF($AA$308:AA338,AA338)-1)</f>
        <v>19</v>
      </c>
      <c r="AG338" s="68"/>
    </row>
    <row r="339" spans="1:33" ht="15" thickBot="1" x14ac:dyDescent="0.4">
      <c r="A339" s="66"/>
      <c r="B339" s="2" t="s">
        <v>575</v>
      </c>
      <c r="C339" s="2" t="s">
        <v>28</v>
      </c>
      <c r="D339" s="67" t="s">
        <v>167</v>
      </c>
      <c r="E339" s="67">
        <v>28</v>
      </c>
      <c r="F339" s="67">
        <v>16</v>
      </c>
      <c r="G339" s="67">
        <v>6</v>
      </c>
      <c r="H339" s="67">
        <v>0</v>
      </c>
      <c r="I339" s="67">
        <v>0</v>
      </c>
      <c r="J339" s="67">
        <v>0</v>
      </c>
      <c r="K339" s="67">
        <v>0</v>
      </c>
      <c r="L339" s="67">
        <v>0</v>
      </c>
      <c r="M339" s="67">
        <v>140</v>
      </c>
      <c r="N339" s="67">
        <v>578</v>
      </c>
      <c r="O339" s="67">
        <v>4.13</v>
      </c>
      <c r="P339" s="67">
        <v>6</v>
      </c>
      <c r="Q339" s="67">
        <v>26</v>
      </c>
      <c r="R339" s="67">
        <v>22</v>
      </c>
      <c r="S339" s="67">
        <v>141</v>
      </c>
      <c r="T339" s="67">
        <v>6.41</v>
      </c>
      <c r="U339" s="67">
        <v>0</v>
      </c>
      <c r="V339" s="67">
        <v>0</v>
      </c>
      <c r="W339" s="67">
        <v>0</v>
      </c>
      <c r="X339" s="67">
        <v>6</v>
      </c>
      <c r="Y339" s="67">
        <v>1</v>
      </c>
      <c r="Z339" s="67"/>
      <c r="AA339" s="67">
        <f>IF(F339&lt;Settings!$H$3,"",ROUND((J339*Settings!$C$3+K339*Settings!$C$4+N339*Settings!$C$5+P339*Settings!$C$6+R339*Settings!$C$7+S339*Settings!$C$8+U339*Settings!$C$9+L339*Settings!$C$10+V339*Settings!$C$11*0.5)/F339*16,0))</f>
        <v>130</v>
      </c>
      <c r="AB339" s="70">
        <f>IF(F339&lt;Settings!$H$3,"",AA339*Settings!$F$4)</f>
        <v>438.75</v>
      </c>
      <c r="AC339" s="67"/>
      <c r="AD339" s="67"/>
      <c r="AE339" s="67"/>
      <c r="AF339" s="67">
        <f>IF(F339&lt;Settings!$H$3,"",RANK(AA339,$AA$308:$AA$407,0)+COUNTIF($AA$308:AA339,AA339)-1)</f>
        <v>43</v>
      </c>
      <c r="AG339" s="68"/>
    </row>
    <row r="340" spans="1:33" ht="15" thickBot="1" x14ac:dyDescent="0.4">
      <c r="A340" s="66"/>
      <c r="B340" s="2" t="s">
        <v>302</v>
      </c>
      <c r="C340" s="2" t="s">
        <v>26</v>
      </c>
      <c r="D340" s="67" t="s">
        <v>167</v>
      </c>
      <c r="E340" s="67">
        <v>21</v>
      </c>
      <c r="F340" s="67">
        <v>10</v>
      </c>
      <c r="G340" s="67">
        <v>7</v>
      </c>
      <c r="H340" s="67">
        <v>0</v>
      </c>
      <c r="I340" s="67">
        <v>0</v>
      </c>
      <c r="J340" s="67">
        <v>0</v>
      </c>
      <c r="K340" s="67">
        <v>0</v>
      </c>
      <c r="L340" s="67">
        <v>0</v>
      </c>
      <c r="M340" s="67">
        <v>118</v>
      </c>
      <c r="N340" s="67">
        <v>641</v>
      </c>
      <c r="O340" s="67">
        <v>5.43</v>
      </c>
      <c r="P340" s="67">
        <v>3</v>
      </c>
      <c r="Q340" s="67">
        <v>39</v>
      </c>
      <c r="R340" s="67">
        <v>32</v>
      </c>
      <c r="S340" s="67">
        <v>213</v>
      </c>
      <c r="T340" s="67">
        <v>6.66</v>
      </c>
      <c r="U340" s="67">
        <v>1</v>
      </c>
      <c r="V340" s="67">
        <v>1</v>
      </c>
      <c r="W340" s="67">
        <v>1</v>
      </c>
      <c r="X340" s="67">
        <v>4</v>
      </c>
      <c r="Y340" s="67"/>
      <c r="Z340" s="67"/>
      <c r="AA340" s="67">
        <f>IF(F340&lt;Settings!$H$3,"",ROUND((J340*Settings!$C$3+K340*Settings!$C$4+N340*Settings!$C$5+P340*Settings!$C$6+R340*Settings!$C$7+S340*Settings!$C$8+U340*Settings!$C$9+L340*Settings!$C$10+V340*Settings!$C$11*0.5)/F340*16,0))</f>
        <v>225</v>
      </c>
      <c r="AB340" s="70">
        <f>IF(F340&lt;Settings!$H$3,"",AA340*Settings!$F$4)</f>
        <v>759.375</v>
      </c>
      <c r="AC340" s="67"/>
      <c r="AD340" s="67"/>
      <c r="AE340" s="67"/>
      <c r="AF340" s="67">
        <f>IF(F340&lt;Settings!$H$3,"",RANK(AA340,$AA$308:$AA$407,0)+COUNTIF($AA$308:AA340,AA340)-1)</f>
        <v>18</v>
      </c>
      <c r="AG340" s="68"/>
    </row>
    <row r="341" spans="1:33" ht="15" thickBot="1" x14ac:dyDescent="0.4">
      <c r="A341" s="66"/>
      <c r="B341" s="2" t="s">
        <v>604</v>
      </c>
      <c r="C341" s="2" t="s">
        <v>32</v>
      </c>
      <c r="D341" s="67" t="s">
        <v>167</v>
      </c>
      <c r="E341" s="67">
        <v>25</v>
      </c>
      <c r="F341" s="67">
        <v>15</v>
      </c>
      <c r="G341" s="67">
        <v>2</v>
      </c>
      <c r="H341" s="67">
        <v>0</v>
      </c>
      <c r="I341" s="67">
        <v>0</v>
      </c>
      <c r="J341" s="67">
        <v>0</v>
      </c>
      <c r="K341" s="67">
        <v>0</v>
      </c>
      <c r="L341" s="67">
        <v>0</v>
      </c>
      <c r="M341" s="67">
        <v>112</v>
      </c>
      <c r="N341" s="67">
        <v>514</v>
      </c>
      <c r="O341" s="67">
        <v>4.59</v>
      </c>
      <c r="P341" s="67">
        <v>4</v>
      </c>
      <c r="Q341" s="67">
        <v>42</v>
      </c>
      <c r="R341" s="67">
        <v>34</v>
      </c>
      <c r="S341" s="67">
        <v>214</v>
      </c>
      <c r="T341" s="67">
        <v>6.29</v>
      </c>
      <c r="U341" s="67">
        <v>1</v>
      </c>
      <c r="V341" s="67">
        <v>0</v>
      </c>
      <c r="W341" s="67">
        <v>0</v>
      </c>
      <c r="X341" s="67">
        <v>5</v>
      </c>
      <c r="Y341" s="67"/>
      <c r="Z341" s="67"/>
      <c r="AA341" s="67">
        <f>IF(F341&lt;Settings!$H$3,"",ROUND((J341*Settings!$C$3+K341*Settings!$C$4+N341*Settings!$C$5+P341*Settings!$C$6+R341*Settings!$C$7+S341*Settings!$C$8+U341*Settings!$C$9+L341*Settings!$C$10+V341*Settings!$C$11*0.5)/F341*16,0))</f>
        <v>146</v>
      </c>
      <c r="AB341" s="70">
        <f>IF(F341&lt;Settings!$H$3,"",AA341*Settings!$F$4)</f>
        <v>492.75</v>
      </c>
      <c r="AC341" s="67"/>
      <c r="AD341" s="67"/>
      <c r="AE341" s="67"/>
      <c r="AF341" s="67">
        <f>IF(F341&lt;Settings!$H$3,"",RANK(AA341,$AA$308:$AA$407,0)+COUNTIF($AA$308:AA341,AA341)-1)</f>
        <v>39</v>
      </c>
      <c r="AG341" s="68"/>
    </row>
    <row r="342" spans="1:33" ht="15" thickBot="1" x14ac:dyDescent="0.4">
      <c r="A342" s="66"/>
      <c r="B342" s="2" t="s">
        <v>205</v>
      </c>
      <c r="C342" s="2" t="s">
        <v>53</v>
      </c>
      <c r="D342" s="67" t="s">
        <v>167</v>
      </c>
      <c r="E342" s="67">
        <v>29</v>
      </c>
      <c r="F342" s="67">
        <v>16</v>
      </c>
      <c r="G342" s="67">
        <v>9</v>
      </c>
      <c r="H342" s="67">
        <v>0</v>
      </c>
      <c r="I342" s="67">
        <v>0</v>
      </c>
      <c r="J342" s="67">
        <v>0</v>
      </c>
      <c r="K342" s="67">
        <v>0</v>
      </c>
      <c r="L342" s="67">
        <v>0</v>
      </c>
      <c r="M342" s="67">
        <v>172</v>
      </c>
      <c r="N342" s="67">
        <v>723</v>
      </c>
      <c r="O342" s="67">
        <v>4.2</v>
      </c>
      <c r="P342" s="67">
        <v>4</v>
      </c>
      <c r="Q342" s="67">
        <v>24</v>
      </c>
      <c r="R342" s="67">
        <v>18</v>
      </c>
      <c r="S342" s="67">
        <v>116</v>
      </c>
      <c r="T342" s="67">
        <v>6.44</v>
      </c>
      <c r="U342" s="67">
        <v>0</v>
      </c>
      <c r="V342" s="67">
        <v>3</v>
      </c>
      <c r="W342" s="67">
        <v>3</v>
      </c>
      <c r="X342" s="67">
        <v>4</v>
      </c>
      <c r="Y342" s="67"/>
      <c r="Z342" s="67"/>
      <c r="AA342" s="67">
        <f>IF(F342&lt;Settings!$H$3,"",ROUND((J342*Settings!$C$3+K342*Settings!$C$4+N342*Settings!$C$5+P342*Settings!$C$6+R342*Settings!$C$7+S342*Settings!$C$8+U342*Settings!$C$9+L342*Settings!$C$10+V342*Settings!$C$11*0.5)/F342*16,0))</f>
        <v>123</v>
      </c>
      <c r="AB342" s="70">
        <f>IF(F342&lt;Settings!$H$3,"",AA342*Settings!$F$4)</f>
        <v>415.125</v>
      </c>
      <c r="AC342" s="67"/>
      <c r="AD342" s="67"/>
      <c r="AE342" s="67"/>
      <c r="AF342" s="67">
        <f>IF(F342&lt;Settings!$H$3,"",RANK(AA342,$AA$308:$AA$407,0)+COUNTIF($AA$308:AA342,AA342)-1)</f>
        <v>47</v>
      </c>
      <c r="AG342" s="68"/>
    </row>
    <row r="343" spans="1:33" ht="15" thickBot="1" x14ac:dyDescent="0.4">
      <c r="A343" s="66"/>
      <c r="B343" s="2" t="s">
        <v>303</v>
      </c>
      <c r="C343" s="2" t="s">
        <v>10</v>
      </c>
      <c r="D343" s="67" t="s">
        <v>167</v>
      </c>
      <c r="E343" s="67">
        <v>28</v>
      </c>
      <c r="F343" s="67">
        <v>16</v>
      </c>
      <c r="G343" s="67">
        <v>7</v>
      </c>
      <c r="H343" s="67">
        <v>0</v>
      </c>
      <c r="I343" s="67">
        <v>0</v>
      </c>
      <c r="J343" s="67">
        <v>0</v>
      </c>
      <c r="K343" s="67">
        <v>0</v>
      </c>
      <c r="L343" s="67">
        <v>0</v>
      </c>
      <c r="M343" s="67">
        <v>155</v>
      </c>
      <c r="N343" s="67">
        <v>517</v>
      </c>
      <c r="O343" s="67">
        <v>3.34</v>
      </c>
      <c r="P343" s="67">
        <v>1</v>
      </c>
      <c r="Q343" s="67">
        <v>67</v>
      </c>
      <c r="R343" s="67">
        <v>59</v>
      </c>
      <c r="S343" s="67">
        <v>400</v>
      </c>
      <c r="T343" s="67">
        <v>6.78</v>
      </c>
      <c r="U343" s="67">
        <v>1</v>
      </c>
      <c r="V343" s="67">
        <v>1</v>
      </c>
      <c r="W343" s="67">
        <v>1</v>
      </c>
      <c r="X343" s="67">
        <v>2</v>
      </c>
      <c r="Y343" s="67"/>
      <c r="Z343" s="67"/>
      <c r="AA343" s="67">
        <f>IF(F343&lt;Settings!$H$3,"",ROUND((J343*Settings!$C$3+K343*Settings!$C$4+N343*Settings!$C$5+P343*Settings!$C$6+R343*Settings!$C$7+S343*Settings!$C$8+U343*Settings!$C$9+L343*Settings!$C$10+V343*Settings!$C$11*0.5)/F343*16,0))</f>
        <v>162</v>
      </c>
      <c r="AB343" s="70">
        <f>IF(F343&lt;Settings!$H$3,"",AA343*Settings!$F$4)</f>
        <v>546.75</v>
      </c>
      <c r="AC343" s="67"/>
      <c r="AD343" s="67"/>
      <c r="AE343" s="67"/>
      <c r="AF343" s="67">
        <f>IF(F343&lt;Settings!$H$3,"",RANK(AA343,$AA$308:$AA$407,0)+COUNTIF($AA$308:AA343,AA343)-1)</f>
        <v>35</v>
      </c>
      <c r="AG343" s="68"/>
    </row>
    <row r="344" spans="1:33" ht="15" thickBot="1" x14ac:dyDescent="0.4">
      <c r="A344" s="66"/>
      <c r="B344" s="2" t="s">
        <v>304</v>
      </c>
      <c r="C344" s="2" t="s">
        <v>94</v>
      </c>
      <c r="D344" s="67" t="s">
        <v>167</v>
      </c>
      <c r="E344" s="67">
        <v>22</v>
      </c>
      <c r="F344" s="67">
        <v>16</v>
      </c>
      <c r="G344" s="67">
        <v>4</v>
      </c>
      <c r="H344" s="67">
        <v>0</v>
      </c>
      <c r="I344" s="67">
        <v>0</v>
      </c>
      <c r="J344" s="67">
        <v>0</v>
      </c>
      <c r="K344" s="67">
        <v>0</v>
      </c>
      <c r="L344" s="67">
        <v>0</v>
      </c>
      <c r="M344" s="67">
        <v>85</v>
      </c>
      <c r="N344" s="67">
        <v>314</v>
      </c>
      <c r="O344" s="67">
        <v>3.69</v>
      </c>
      <c r="P344" s="67">
        <v>2</v>
      </c>
      <c r="Q344" s="67">
        <v>81</v>
      </c>
      <c r="R344" s="67">
        <v>63</v>
      </c>
      <c r="S344" s="67">
        <v>425</v>
      </c>
      <c r="T344" s="67">
        <v>6.75</v>
      </c>
      <c r="U344" s="67">
        <v>2</v>
      </c>
      <c r="V344" s="67">
        <v>1</v>
      </c>
      <c r="W344" s="67">
        <v>0</v>
      </c>
      <c r="X344" s="67">
        <v>4</v>
      </c>
      <c r="Y344" s="67"/>
      <c r="Z344" s="67"/>
      <c r="AA344" s="67">
        <f>IF(F344&lt;Settings!$H$3,"",ROUND((J344*Settings!$C$3+K344*Settings!$C$4+N344*Settings!$C$5+P344*Settings!$C$6+R344*Settings!$C$7+S344*Settings!$C$8+U344*Settings!$C$9+L344*Settings!$C$10+V344*Settings!$C$11*0.5)/F344*16,0))</f>
        <v>160</v>
      </c>
      <c r="AB344" s="70">
        <f>IF(F344&lt;Settings!$H$3,"",AA344*Settings!$F$4)</f>
        <v>540</v>
      </c>
      <c r="AC344" s="67"/>
      <c r="AD344" s="67"/>
      <c r="AE344" s="67"/>
      <c r="AF344" s="67">
        <f>IF(F344&lt;Settings!$H$3,"",RANK(AA344,$AA$308:$AA$407,0)+COUNTIF($AA$308:AA344,AA344)-1)</f>
        <v>36</v>
      </c>
      <c r="AG344" s="68"/>
    </row>
    <row r="345" spans="1:33" ht="15" thickBot="1" x14ac:dyDescent="0.4">
      <c r="A345" s="66"/>
      <c r="B345" s="2" t="s">
        <v>595</v>
      </c>
      <c r="C345" s="2" t="s">
        <v>30</v>
      </c>
      <c r="D345" s="67" t="s">
        <v>167</v>
      </c>
      <c r="E345" s="67">
        <v>23</v>
      </c>
      <c r="F345" s="67">
        <v>8</v>
      </c>
      <c r="G345" s="67">
        <v>8</v>
      </c>
      <c r="H345" s="67">
        <v>0</v>
      </c>
      <c r="I345" s="67">
        <v>0</v>
      </c>
      <c r="J345" s="67">
        <v>0</v>
      </c>
      <c r="K345" s="67">
        <v>0</v>
      </c>
      <c r="L345" s="67">
        <v>0</v>
      </c>
      <c r="M345" s="67">
        <v>133</v>
      </c>
      <c r="N345" s="67">
        <v>439</v>
      </c>
      <c r="O345" s="67">
        <v>3.3</v>
      </c>
      <c r="P345" s="67">
        <v>5</v>
      </c>
      <c r="Q345" s="67">
        <v>26</v>
      </c>
      <c r="R345" s="67">
        <v>22</v>
      </c>
      <c r="S345" s="67">
        <v>185</v>
      </c>
      <c r="T345" s="67">
        <v>8.41</v>
      </c>
      <c r="U345" s="67">
        <v>1</v>
      </c>
      <c r="V345" s="67">
        <v>0</v>
      </c>
      <c r="W345" s="67">
        <v>0</v>
      </c>
      <c r="X345" s="67">
        <v>6</v>
      </c>
      <c r="Y345" s="67"/>
      <c r="Z345" s="67"/>
      <c r="AA345" s="67">
        <f>IF(F345&lt;Settings!$H$3,"",ROUND((J345*Settings!$C$3+K345*Settings!$C$4+N345*Settings!$C$5+P345*Settings!$C$6+R345*Settings!$C$7+S345*Settings!$C$8+U345*Settings!$C$9+L345*Settings!$C$10+V345*Settings!$C$11*0.5)/F345*16,0))</f>
        <v>241</v>
      </c>
      <c r="AB345" s="70">
        <f>IF(F345&lt;Settings!$H$3,"",AA345*Settings!$F$4)</f>
        <v>813.375</v>
      </c>
      <c r="AC345" s="67"/>
      <c r="AD345" s="67"/>
      <c r="AE345" s="67"/>
      <c r="AF345" s="67">
        <f>IF(F345&lt;Settings!$H$3,"",RANK(AA345,$AA$308:$AA$407,0)+COUNTIF($AA$308:AA345,AA345)-1)</f>
        <v>12</v>
      </c>
      <c r="AG345" s="68"/>
    </row>
    <row r="346" spans="1:33" ht="15" thickBot="1" x14ac:dyDescent="0.4">
      <c r="A346" s="66"/>
      <c r="B346" s="2" t="s">
        <v>206</v>
      </c>
      <c r="C346" s="2" t="s">
        <v>45</v>
      </c>
      <c r="D346" s="67" t="s">
        <v>167</v>
      </c>
      <c r="E346" s="67">
        <v>24</v>
      </c>
      <c r="F346" s="67">
        <v>10</v>
      </c>
      <c r="G346" s="67">
        <v>10</v>
      </c>
      <c r="H346" s="67">
        <v>0</v>
      </c>
      <c r="I346" s="67">
        <v>0</v>
      </c>
      <c r="J346" s="67">
        <v>0</v>
      </c>
      <c r="K346" s="67">
        <v>0</v>
      </c>
      <c r="L346" s="67">
        <v>0</v>
      </c>
      <c r="M346" s="67">
        <v>114</v>
      </c>
      <c r="N346" s="67">
        <v>411</v>
      </c>
      <c r="O346" s="67">
        <v>3.61</v>
      </c>
      <c r="P346" s="67">
        <v>7</v>
      </c>
      <c r="Q346" s="67">
        <v>21</v>
      </c>
      <c r="R346" s="67">
        <v>15</v>
      </c>
      <c r="S346" s="67">
        <v>105</v>
      </c>
      <c r="T346" s="67">
        <v>7</v>
      </c>
      <c r="U346" s="67">
        <v>1</v>
      </c>
      <c r="V346" s="67">
        <v>3</v>
      </c>
      <c r="W346" s="67">
        <v>3</v>
      </c>
      <c r="X346" s="67">
        <v>8</v>
      </c>
      <c r="Y346" s="67"/>
      <c r="Z346" s="67"/>
      <c r="AA346" s="67">
        <f>IF(F346&lt;Settings!$H$3,"",ROUND((J346*Settings!$C$3+K346*Settings!$C$4+N346*Settings!$C$5+P346*Settings!$C$6+R346*Settings!$C$7+S346*Settings!$C$8+U346*Settings!$C$9+L346*Settings!$C$10+V346*Settings!$C$11*0.5)/F346*16,0))</f>
        <v>179</v>
      </c>
      <c r="AB346" s="70">
        <f>IF(F346&lt;Settings!$H$3,"",AA346*Settings!$F$4)</f>
        <v>604.125</v>
      </c>
      <c r="AC346" s="67"/>
      <c r="AD346" s="67"/>
      <c r="AE346" s="67"/>
      <c r="AF346" s="67">
        <f>IF(F346&lt;Settings!$H$3,"",RANK(AA346,$AA$308:$AA$407,0)+COUNTIF($AA$308:AA346,AA346)-1)</f>
        <v>31</v>
      </c>
      <c r="AG346" s="68"/>
    </row>
    <row r="347" spans="1:33" ht="15" thickBot="1" x14ac:dyDescent="0.4">
      <c r="A347" s="66"/>
      <c r="B347" s="2" t="s">
        <v>617</v>
      </c>
      <c r="C347" s="2" t="s">
        <v>38</v>
      </c>
      <c r="D347" s="67" t="s">
        <v>167</v>
      </c>
      <c r="E347" s="67">
        <v>30</v>
      </c>
      <c r="F347" s="67">
        <v>14</v>
      </c>
      <c r="G347" s="67">
        <v>13</v>
      </c>
      <c r="H347" s="67">
        <v>0</v>
      </c>
      <c r="I347" s="67">
        <v>0</v>
      </c>
      <c r="J347" s="67">
        <v>0</v>
      </c>
      <c r="K347" s="67">
        <v>0</v>
      </c>
      <c r="L347" s="67">
        <v>0</v>
      </c>
      <c r="M347" s="67">
        <v>161</v>
      </c>
      <c r="N347" s="67">
        <v>514</v>
      </c>
      <c r="O347" s="67">
        <v>3.19</v>
      </c>
      <c r="P347" s="67">
        <v>3</v>
      </c>
      <c r="Q347" s="67">
        <v>46</v>
      </c>
      <c r="R347" s="67">
        <v>34</v>
      </c>
      <c r="S347" s="67">
        <v>238</v>
      </c>
      <c r="T347" s="67">
        <v>7</v>
      </c>
      <c r="U347" s="67">
        <v>0</v>
      </c>
      <c r="V347" s="67">
        <v>0</v>
      </c>
      <c r="W347" s="67">
        <v>0</v>
      </c>
      <c r="X347" s="67">
        <v>3</v>
      </c>
      <c r="Y347" s="67"/>
      <c r="Z347" s="67"/>
      <c r="AA347" s="67">
        <f>IF(F347&lt;Settings!$H$3,"",ROUND((J347*Settings!$C$3+K347*Settings!$C$4+N347*Settings!$C$5+P347*Settings!$C$6+R347*Settings!$C$7+S347*Settings!$C$8+U347*Settings!$C$9+L347*Settings!$C$10+V347*Settings!$C$11*0.5)/F347*16,0))</f>
        <v>145</v>
      </c>
      <c r="AB347" s="70">
        <f>IF(F347&lt;Settings!$H$3,"",AA347*Settings!$F$4)</f>
        <v>489.375</v>
      </c>
      <c r="AC347" s="67"/>
      <c r="AD347" s="67"/>
      <c r="AE347" s="67"/>
      <c r="AF347" s="67">
        <f>IF(F347&lt;Settings!$H$3,"",RANK(AA347,$AA$308:$AA$407,0)+COUNTIF($AA$308:AA347,AA347)-1)</f>
        <v>40</v>
      </c>
      <c r="AG347" s="68"/>
    </row>
    <row r="348" spans="1:33" ht="15" thickBot="1" x14ac:dyDescent="0.4">
      <c r="A348" s="66"/>
      <c r="B348" s="2" t="s">
        <v>305</v>
      </c>
      <c r="C348" s="2" t="s">
        <v>51</v>
      </c>
      <c r="D348" s="67" t="s">
        <v>167</v>
      </c>
      <c r="E348" s="67">
        <v>35</v>
      </c>
      <c r="F348" s="67">
        <v>14</v>
      </c>
      <c r="G348" s="67">
        <v>14</v>
      </c>
      <c r="H348" s="67">
        <v>0</v>
      </c>
      <c r="I348" s="67">
        <v>0</v>
      </c>
      <c r="J348" s="67">
        <v>0</v>
      </c>
      <c r="K348" s="67">
        <v>0</v>
      </c>
      <c r="L348" s="67">
        <v>0</v>
      </c>
      <c r="M348" s="67">
        <v>156</v>
      </c>
      <c r="N348" s="67">
        <v>722</v>
      </c>
      <c r="O348" s="67">
        <v>4.63</v>
      </c>
      <c r="P348" s="67">
        <v>0</v>
      </c>
      <c r="Q348" s="67">
        <v>16</v>
      </c>
      <c r="R348" s="67">
        <v>12</v>
      </c>
      <c r="S348" s="67">
        <v>124</v>
      </c>
      <c r="T348" s="67">
        <v>10.33</v>
      </c>
      <c r="U348" s="67">
        <v>1</v>
      </c>
      <c r="V348" s="67">
        <v>1</v>
      </c>
      <c r="W348" s="67">
        <v>0</v>
      </c>
      <c r="X348" s="67">
        <v>1</v>
      </c>
      <c r="Y348" s="67"/>
      <c r="Z348" s="67"/>
      <c r="AA348" s="67">
        <f>IF(F348&lt;Settings!$H$3,"",ROUND((J348*Settings!$C$3+K348*Settings!$C$4+N348*Settings!$C$5+P348*Settings!$C$6+R348*Settings!$C$7+S348*Settings!$C$8+U348*Settings!$C$9+L348*Settings!$C$10+V348*Settings!$C$11*0.5)/F348*16,0))</f>
        <v>116</v>
      </c>
      <c r="AB348" s="70">
        <f>IF(F348&lt;Settings!$H$3,"",AA348*Settings!$F$4)</f>
        <v>391.5</v>
      </c>
      <c r="AC348" s="67"/>
      <c r="AD348" s="67"/>
      <c r="AE348" s="67"/>
      <c r="AF348" s="67">
        <f>IF(F348&lt;Settings!$H$3,"",RANK(AA348,$AA$308:$AA$407,0)+COUNTIF($AA$308:AA348,AA348)-1)</f>
        <v>49</v>
      </c>
      <c r="AG348" s="68"/>
    </row>
    <row r="349" spans="1:33" ht="15" thickBot="1" x14ac:dyDescent="0.4">
      <c r="A349" s="66"/>
      <c r="B349" s="2" t="s">
        <v>207</v>
      </c>
      <c r="C349" s="2" t="s">
        <v>53</v>
      </c>
      <c r="D349" s="67" t="s">
        <v>167</v>
      </c>
      <c r="E349" s="67">
        <v>25</v>
      </c>
      <c r="F349" s="67">
        <v>16</v>
      </c>
      <c r="G349" s="67">
        <v>1</v>
      </c>
      <c r="H349" s="67">
        <v>0</v>
      </c>
      <c r="I349" s="67">
        <v>0</v>
      </c>
      <c r="J349" s="67">
        <v>0</v>
      </c>
      <c r="K349" s="67">
        <v>0</v>
      </c>
      <c r="L349" s="67">
        <v>0</v>
      </c>
      <c r="M349" s="67">
        <v>55</v>
      </c>
      <c r="N349" s="67">
        <v>259</v>
      </c>
      <c r="O349" s="67">
        <v>4.71</v>
      </c>
      <c r="P349" s="67">
        <v>1</v>
      </c>
      <c r="Q349" s="67">
        <v>81</v>
      </c>
      <c r="R349" s="67">
        <v>68</v>
      </c>
      <c r="S349" s="67">
        <v>607</v>
      </c>
      <c r="T349" s="67">
        <v>8.93</v>
      </c>
      <c r="U349" s="67">
        <v>0</v>
      </c>
      <c r="V349" s="67">
        <v>3</v>
      </c>
      <c r="W349" s="67">
        <v>2</v>
      </c>
      <c r="X349" s="67">
        <v>1</v>
      </c>
      <c r="Y349" s="67"/>
      <c r="Z349" s="67"/>
      <c r="AA349" s="67">
        <f>IF(F349&lt;Settings!$H$3,"",ROUND((J349*Settings!$C$3+K349*Settings!$C$4+N349*Settings!$C$5+P349*Settings!$C$6+R349*Settings!$C$7+S349*Settings!$C$8+U349*Settings!$C$9+L349*Settings!$C$10+V349*Settings!$C$11*0.5)/F349*16,0))</f>
        <v>158</v>
      </c>
      <c r="AB349" s="70">
        <f>IF(F349&lt;Settings!$H$3,"",AA349*Settings!$F$4)</f>
        <v>533.25</v>
      </c>
      <c r="AC349" s="67"/>
      <c r="AD349" s="67"/>
      <c r="AE349" s="67"/>
      <c r="AF349" s="67">
        <f>IF(F349&lt;Settings!$H$3,"",RANK(AA349,$AA$308:$AA$407,0)+COUNTIF($AA$308:AA349,AA349)-1)</f>
        <v>37</v>
      </c>
      <c r="AG349" s="68"/>
    </row>
    <row r="350" spans="1:33" ht="15" thickBot="1" x14ac:dyDescent="0.4">
      <c r="A350" s="66"/>
      <c r="B350" s="2" t="s">
        <v>240</v>
      </c>
      <c r="C350" s="2" t="s">
        <v>20</v>
      </c>
      <c r="D350" s="67" t="s">
        <v>167</v>
      </c>
      <c r="E350" s="67">
        <v>24</v>
      </c>
      <c r="F350" s="67">
        <v>16</v>
      </c>
      <c r="G350" s="67">
        <v>6</v>
      </c>
      <c r="H350" s="67">
        <v>0</v>
      </c>
      <c r="I350" s="67">
        <v>0</v>
      </c>
      <c r="J350" s="67">
        <v>0</v>
      </c>
      <c r="K350" s="67">
        <v>0</v>
      </c>
      <c r="L350" s="67">
        <v>0</v>
      </c>
      <c r="M350" s="67">
        <v>87</v>
      </c>
      <c r="N350" s="67">
        <v>364</v>
      </c>
      <c r="O350" s="67">
        <v>4.18</v>
      </c>
      <c r="P350" s="67">
        <v>3</v>
      </c>
      <c r="Q350" s="67">
        <v>35</v>
      </c>
      <c r="R350" s="67">
        <v>28</v>
      </c>
      <c r="S350" s="67">
        <v>230</v>
      </c>
      <c r="T350" s="67">
        <v>8.2100000000000009</v>
      </c>
      <c r="U350" s="67">
        <v>2</v>
      </c>
      <c r="V350" s="67">
        <v>2</v>
      </c>
      <c r="W350" s="67">
        <v>1</v>
      </c>
      <c r="X350" s="67">
        <v>5</v>
      </c>
      <c r="Y350" s="67">
        <v>1</v>
      </c>
      <c r="Z350" s="67"/>
      <c r="AA350" s="67">
        <f>IF(F350&lt;Settings!$H$3,"",ROUND((J350*Settings!$C$3+K350*Settings!$C$4+N350*Settings!$C$5+P350*Settings!$C$6+R350*Settings!$C$7+S350*Settings!$C$8+U350*Settings!$C$9+L350*Settings!$C$10+V350*Settings!$C$11*0.5)/F350*16,0))</f>
        <v>115</v>
      </c>
      <c r="AB350" s="70">
        <f>IF(F350&lt;Settings!$H$3,"",AA350*Settings!$F$4)</f>
        <v>388.125</v>
      </c>
      <c r="AC350" s="67"/>
      <c r="AD350" s="67"/>
      <c r="AE350" s="67"/>
      <c r="AF350" s="67">
        <f>IF(F350&lt;Settings!$H$3,"",RANK(AA350,$AA$308:$AA$407,0)+COUNTIF($AA$308:AA350,AA350)-1)</f>
        <v>50</v>
      </c>
      <c r="AG350" s="68"/>
    </row>
    <row r="351" spans="1:33" ht="15" thickBot="1" x14ac:dyDescent="0.4">
      <c r="A351" s="66"/>
      <c r="B351" s="2" t="s">
        <v>241</v>
      </c>
      <c r="C351" s="69" t="s">
        <v>179</v>
      </c>
      <c r="D351" s="67" t="s">
        <v>167</v>
      </c>
      <c r="E351" s="67">
        <v>28</v>
      </c>
      <c r="F351" s="67">
        <v>14</v>
      </c>
      <c r="G351" s="67">
        <v>7</v>
      </c>
      <c r="H351" s="67">
        <v>0</v>
      </c>
      <c r="I351" s="67">
        <v>0</v>
      </c>
      <c r="J351" s="67">
        <v>0</v>
      </c>
      <c r="K351" s="67">
        <v>0</v>
      </c>
      <c r="L351" s="67">
        <v>0</v>
      </c>
      <c r="M351" s="67">
        <v>172</v>
      </c>
      <c r="N351" s="67">
        <v>571</v>
      </c>
      <c r="O351" s="67">
        <v>3.32</v>
      </c>
      <c r="P351" s="67">
        <v>5</v>
      </c>
      <c r="Q351" s="67">
        <v>16</v>
      </c>
      <c r="R351" s="67">
        <v>10</v>
      </c>
      <c r="S351" s="67">
        <v>33</v>
      </c>
      <c r="T351" s="67">
        <v>3.3</v>
      </c>
      <c r="U351" s="67">
        <v>0</v>
      </c>
      <c r="V351" s="67">
        <v>2</v>
      </c>
      <c r="W351" s="67">
        <v>1</v>
      </c>
      <c r="X351" s="67">
        <v>5</v>
      </c>
      <c r="Y351" s="67"/>
      <c r="Z351" s="67"/>
      <c r="AA351" s="67">
        <f>IF(F351&lt;Settings!$H$3,"",ROUND((J351*Settings!$C$3+K351*Settings!$C$4+N351*Settings!$C$5+P351*Settings!$C$6+R351*Settings!$C$7+S351*Settings!$C$8+U351*Settings!$C$9+L351*Settings!$C$10+V351*Settings!$C$11*0.5)/F351*16,0))</f>
        <v>112</v>
      </c>
      <c r="AB351" s="70">
        <f>IF(F351&lt;Settings!$H$3,"",AA351*Settings!$F$4)</f>
        <v>378</v>
      </c>
      <c r="AC351" s="67"/>
      <c r="AD351" s="67"/>
      <c r="AE351" s="67"/>
      <c r="AF351" s="67">
        <f>IF(F351&lt;Settings!$H$3,"",RANK(AA351,$AA$308:$AA$407,0)+COUNTIF($AA$308:AA351,AA351)-1)</f>
        <v>52</v>
      </c>
      <c r="AG351" s="68"/>
    </row>
    <row r="352" spans="1:33" ht="15" thickBot="1" x14ac:dyDescent="0.4">
      <c r="A352" s="66"/>
      <c r="B352" s="2" t="s">
        <v>618</v>
      </c>
      <c r="C352" s="2" t="s">
        <v>45</v>
      </c>
      <c r="D352" s="67" t="s">
        <v>167</v>
      </c>
      <c r="E352" s="67">
        <v>23</v>
      </c>
      <c r="F352" s="67">
        <v>11</v>
      </c>
      <c r="G352" s="67">
        <v>6</v>
      </c>
      <c r="H352" s="67">
        <v>0</v>
      </c>
      <c r="I352" s="67">
        <v>0</v>
      </c>
      <c r="J352" s="67">
        <v>0</v>
      </c>
      <c r="K352" s="67">
        <v>0</v>
      </c>
      <c r="L352" s="67">
        <v>0</v>
      </c>
      <c r="M352" s="67">
        <v>137</v>
      </c>
      <c r="N352" s="67">
        <v>718</v>
      </c>
      <c r="O352" s="67">
        <v>5.24</v>
      </c>
      <c r="P352" s="67">
        <v>2</v>
      </c>
      <c r="Q352" s="67">
        <v>2</v>
      </c>
      <c r="R352" s="67">
        <v>2</v>
      </c>
      <c r="S352" s="67">
        <v>20</v>
      </c>
      <c r="T352" s="67">
        <v>10</v>
      </c>
      <c r="U352" s="67">
        <v>0</v>
      </c>
      <c r="V352" s="67">
        <v>0</v>
      </c>
      <c r="W352" s="67">
        <v>0</v>
      </c>
      <c r="X352" s="67">
        <v>2</v>
      </c>
      <c r="Y352" s="67">
        <v>1</v>
      </c>
      <c r="Z352" s="67"/>
      <c r="AA352" s="67">
        <f>IF(F352&lt;Settings!$H$3,"",ROUND((J352*Settings!$C$3+K352*Settings!$C$4+N352*Settings!$C$5+P352*Settings!$C$6+R352*Settings!$C$7+S352*Settings!$C$8+U352*Settings!$C$9+L352*Settings!$C$10+V352*Settings!$C$11*0.5)/F352*16,0))</f>
        <v>128</v>
      </c>
      <c r="AB352" s="70">
        <f>IF(F352&lt;Settings!$H$3,"",AA352*Settings!$F$4)</f>
        <v>432</v>
      </c>
      <c r="AC352" s="67"/>
      <c r="AD352" s="67"/>
      <c r="AE352" s="67"/>
      <c r="AF352" s="67">
        <f>IF(F352&lt;Settings!$H$3,"",RANK(AA352,$AA$308:$AA$407,0)+COUNTIF($AA$308:AA352,AA352)-1)</f>
        <v>44</v>
      </c>
      <c r="AG352" s="68"/>
    </row>
    <row r="353" spans="1:33" ht="15" thickBot="1" x14ac:dyDescent="0.4">
      <c r="A353" s="66"/>
      <c r="B353" s="2" t="s">
        <v>306</v>
      </c>
      <c r="C353" s="2" t="s">
        <v>41</v>
      </c>
      <c r="D353" s="67" t="s">
        <v>167</v>
      </c>
      <c r="E353" s="67">
        <v>22</v>
      </c>
      <c r="F353" s="67">
        <v>14</v>
      </c>
      <c r="G353" s="67">
        <v>8</v>
      </c>
      <c r="H353" s="67">
        <v>0</v>
      </c>
      <c r="I353" s="67">
        <v>0</v>
      </c>
      <c r="J353" s="67">
        <v>0</v>
      </c>
      <c r="K353" s="67">
        <v>0</v>
      </c>
      <c r="L353" s="67">
        <v>0</v>
      </c>
      <c r="M353" s="67">
        <v>130</v>
      </c>
      <c r="N353" s="67">
        <v>521</v>
      </c>
      <c r="O353" s="67">
        <v>4.01</v>
      </c>
      <c r="P353" s="67">
        <v>5</v>
      </c>
      <c r="Q353" s="67">
        <v>20</v>
      </c>
      <c r="R353" s="67">
        <v>14</v>
      </c>
      <c r="S353" s="67">
        <v>72</v>
      </c>
      <c r="T353" s="67">
        <v>5.14</v>
      </c>
      <c r="U353" s="67">
        <v>0</v>
      </c>
      <c r="V353" s="67">
        <v>1</v>
      </c>
      <c r="W353" s="67">
        <v>1</v>
      </c>
      <c r="X353" s="67">
        <v>5</v>
      </c>
      <c r="Y353" s="67"/>
      <c r="Z353" s="67"/>
      <c r="AA353" s="67">
        <f>IF(F353&lt;Settings!$H$3,"",ROUND((J353*Settings!$C$3+K353*Settings!$C$4+N353*Settings!$C$5+P353*Settings!$C$6+R353*Settings!$C$7+S353*Settings!$C$8+U353*Settings!$C$9+L353*Settings!$C$10+V353*Settings!$C$11*0.5)/F353*16,0))</f>
        <v>117</v>
      </c>
      <c r="AB353" s="70">
        <f>IF(F353&lt;Settings!$H$3,"",AA353*Settings!$F$4)</f>
        <v>394.875</v>
      </c>
      <c r="AC353" s="67"/>
      <c r="AD353" s="67"/>
      <c r="AE353" s="67"/>
      <c r="AF353" s="67">
        <f>IF(F353&lt;Settings!$H$3,"",RANK(AA353,$AA$308:$AA$407,0)+COUNTIF($AA$308:AA353,AA353)-1)</f>
        <v>48</v>
      </c>
      <c r="AG353" s="68"/>
    </row>
    <row r="354" spans="1:33" ht="15" thickBot="1" x14ac:dyDescent="0.4">
      <c r="A354" s="66"/>
      <c r="B354" s="2" t="s">
        <v>598</v>
      </c>
      <c r="C354" s="2" t="s">
        <v>18</v>
      </c>
      <c r="D354" s="67" t="s">
        <v>167</v>
      </c>
      <c r="E354" s="67">
        <v>23</v>
      </c>
      <c r="F354" s="67">
        <v>16</v>
      </c>
      <c r="G354" s="67">
        <v>8</v>
      </c>
      <c r="H354" s="67">
        <v>0</v>
      </c>
      <c r="I354" s="67">
        <v>0</v>
      </c>
      <c r="J354" s="67">
        <v>0</v>
      </c>
      <c r="K354" s="67">
        <v>0</v>
      </c>
      <c r="L354" s="67">
        <v>0</v>
      </c>
      <c r="M354" s="67">
        <v>121</v>
      </c>
      <c r="N354" s="67">
        <v>464</v>
      </c>
      <c r="O354" s="67">
        <v>3.83</v>
      </c>
      <c r="P354" s="67">
        <v>3</v>
      </c>
      <c r="Q354" s="67">
        <v>41</v>
      </c>
      <c r="R354" s="67">
        <v>27</v>
      </c>
      <c r="S354" s="67">
        <v>210</v>
      </c>
      <c r="T354" s="67">
        <v>7.78</v>
      </c>
      <c r="U354" s="67">
        <v>0</v>
      </c>
      <c r="V354" s="67">
        <v>0</v>
      </c>
      <c r="W354" s="67">
        <v>0</v>
      </c>
      <c r="X354" s="67">
        <v>3</v>
      </c>
      <c r="Y354" s="67">
        <v>1</v>
      </c>
      <c r="Z354" s="67"/>
      <c r="AA354" s="67">
        <f>IF(F354&lt;Settings!$H$3,"",ROUND((J354*Settings!$C$3+K354*Settings!$C$4+N354*Settings!$C$5+P354*Settings!$C$6+R354*Settings!$C$7+S354*Settings!$C$8+U354*Settings!$C$9+L354*Settings!$C$10+V354*Settings!$C$11*0.5)/F354*16,0))</f>
        <v>112</v>
      </c>
      <c r="AB354" s="70">
        <f>IF(F354&lt;Settings!$H$3,"",AA354*Settings!$F$4)</f>
        <v>378</v>
      </c>
      <c r="AC354" s="67"/>
      <c r="AD354" s="67"/>
      <c r="AE354" s="67"/>
      <c r="AF354" s="67">
        <f>IF(F354&lt;Settings!$H$3,"",RANK(AA354,$AA$308:$AA$407,0)+COUNTIF($AA$308:AA354,AA354)-1)</f>
        <v>53</v>
      </c>
      <c r="AG354" s="68"/>
    </row>
    <row r="355" spans="1:33" ht="15" thickBot="1" x14ac:dyDescent="0.4">
      <c r="A355" s="66"/>
      <c r="B355" s="2" t="s">
        <v>307</v>
      </c>
      <c r="C355" s="2" t="s">
        <v>4</v>
      </c>
      <c r="D355" s="67" t="s">
        <v>167</v>
      </c>
      <c r="E355" s="67">
        <v>25</v>
      </c>
      <c r="F355" s="67">
        <v>16</v>
      </c>
      <c r="G355" s="67">
        <v>2</v>
      </c>
      <c r="H355" s="67">
        <v>0</v>
      </c>
      <c r="I355" s="67">
        <v>0</v>
      </c>
      <c r="J355" s="67">
        <v>0</v>
      </c>
      <c r="K355" s="67">
        <v>0</v>
      </c>
      <c r="L355" s="67">
        <v>0</v>
      </c>
      <c r="M355" s="67">
        <v>40</v>
      </c>
      <c r="N355" s="67">
        <v>201</v>
      </c>
      <c r="O355" s="67">
        <v>5.03</v>
      </c>
      <c r="P355" s="67">
        <v>0</v>
      </c>
      <c r="Q355" s="67">
        <v>62</v>
      </c>
      <c r="R355" s="67">
        <v>47</v>
      </c>
      <c r="S355" s="67">
        <v>429</v>
      </c>
      <c r="T355" s="67">
        <v>9.1300000000000008</v>
      </c>
      <c r="U355" s="67">
        <v>3</v>
      </c>
      <c r="V355" s="67">
        <v>1</v>
      </c>
      <c r="W355" s="67">
        <v>0</v>
      </c>
      <c r="X355" s="67">
        <v>3</v>
      </c>
      <c r="Y355" s="67">
        <v>2</v>
      </c>
      <c r="Z355" s="67"/>
      <c r="AA355" s="67">
        <f>IF(F355&lt;Settings!$H$3,"",ROUND((J355*Settings!$C$3+K355*Settings!$C$4+N355*Settings!$C$5+P355*Settings!$C$6+R355*Settings!$C$7+S355*Settings!$C$8+U355*Settings!$C$9+L355*Settings!$C$10+V355*Settings!$C$11*0.5)/F355*16,0))</f>
        <v>127</v>
      </c>
      <c r="AB355" s="70">
        <f>IF(F355&lt;Settings!$H$3,"",AA355*Settings!$F$4)</f>
        <v>428.625</v>
      </c>
      <c r="AC355" s="67"/>
      <c r="AD355" s="67"/>
      <c r="AE355" s="67"/>
      <c r="AF355" s="67">
        <f>IF(F355&lt;Settings!$H$3,"",RANK(AA355,$AA$308:$AA$407,0)+COUNTIF($AA$308:AA355,AA355)-1)</f>
        <v>46</v>
      </c>
      <c r="AG355" s="68"/>
    </row>
    <row r="356" spans="1:33" ht="15" thickBot="1" x14ac:dyDescent="0.4">
      <c r="A356" s="66"/>
      <c r="B356" s="2" t="s">
        <v>242</v>
      </c>
      <c r="C356" s="2" t="s">
        <v>26</v>
      </c>
      <c r="D356" s="67" t="s">
        <v>167</v>
      </c>
      <c r="E356" s="67">
        <v>32</v>
      </c>
      <c r="F356" s="67">
        <v>16</v>
      </c>
      <c r="G356" s="67">
        <v>8</v>
      </c>
      <c r="H356" s="67">
        <v>0</v>
      </c>
      <c r="I356" s="67">
        <v>0</v>
      </c>
      <c r="J356" s="67">
        <v>0</v>
      </c>
      <c r="K356" s="67">
        <v>0</v>
      </c>
      <c r="L356" s="67">
        <v>0</v>
      </c>
      <c r="M356" s="67">
        <v>154</v>
      </c>
      <c r="N356" s="67">
        <v>418</v>
      </c>
      <c r="O356" s="67">
        <v>2.71</v>
      </c>
      <c r="P356" s="67">
        <v>5</v>
      </c>
      <c r="Q356" s="67">
        <v>15</v>
      </c>
      <c r="R356" s="67">
        <v>10</v>
      </c>
      <c r="S356" s="67">
        <v>67</v>
      </c>
      <c r="T356" s="67">
        <v>6.7</v>
      </c>
      <c r="U356" s="67">
        <v>0</v>
      </c>
      <c r="V356" s="67">
        <v>2</v>
      </c>
      <c r="W356" s="67">
        <v>1</v>
      </c>
      <c r="X356" s="67">
        <v>5</v>
      </c>
      <c r="Y356" s="67"/>
      <c r="Z356" s="67"/>
      <c r="AA356" s="67">
        <f>IF(F356&lt;Settings!$H$3,"",ROUND((J356*Settings!$C$3+K356*Settings!$C$4+N356*Settings!$C$5+P356*Settings!$C$6+R356*Settings!$C$7+S356*Settings!$C$8+U356*Settings!$C$9+L356*Settings!$C$10+V356*Settings!$C$11*0.5)/F356*16,0))</f>
        <v>87</v>
      </c>
      <c r="AB356" s="70">
        <f>IF(F356&lt;Settings!$H$3,"",AA356*Settings!$F$4)</f>
        <v>293.625</v>
      </c>
      <c r="AC356" s="67"/>
      <c r="AD356" s="67"/>
      <c r="AE356" s="67"/>
      <c r="AF356" s="67">
        <f>IF(F356&lt;Settings!$H$3,"",RANK(AA356,$AA$308:$AA$407,0)+COUNTIF($AA$308:AA356,AA356)-1)</f>
        <v>67</v>
      </c>
      <c r="AG356" s="68"/>
    </row>
    <row r="357" spans="1:33" ht="15" thickBot="1" x14ac:dyDescent="0.4">
      <c r="A357" s="66"/>
      <c r="B357" s="2" t="s">
        <v>519</v>
      </c>
      <c r="C357" s="2" t="s">
        <v>97</v>
      </c>
      <c r="D357" s="67" t="s">
        <v>167</v>
      </c>
      <c r="E357" s="67">
        <v>27</v>
      </c>
      <c r="F357" s="67">
        <v>16</v>
      </c>
      <c r="G357" s="67">
        <v>2</v>
      </c>
      <c r="H357" s="67">
        <v>0</v>
      </c>
      <c r="I357" s="67">
        <v>0</v>
      </c>
      <c r="J357" s="67">
        <v>0</v>
      </c>
      <c r="K357" s="67">
        <v>0</v>
      </c>
      <c r="L357" s="67">
        <v>0</v>
      </c>
      <c r="M357" s="67">
        <v>150</v>
      </c>
      <c r="N357" s="67">
        <v>499</v>
      </c>
      <c r="O357" s="67">
        <v>3.33</v>
      </c>
      <c r="P357" s="67">
        <v>2</v>
      </c>
      <c r="Q357" s="67">
        <v>27</v>
      </c>
      <c r="R357" s="67">
        <v>20</v>
      </c>
      <c r="S357" s="67">
        <v>154</v>
      </c>
      <c r="T357" s="67">
        <v>7.7</v>
      </c>
      <c r="U357" s="67">
        <v>0</v>
      </c>
      <c r="V357" s="67">
        <v>0</v>
      </c>
      <c r="W357" s="67">
        <v>0</v>
      </c>
      <c r="X357" s="67">
        <v>2</v>
      </c>
      <c r="Y357" s="67"/>
      <c r="Z357" s="67"/>
      <c r="AA357" s="67">
        <f>IF(F357&lt;Settings!$H$3,"",ROUND((J357*Settings!$C$3+K357*Settings!$C$4+N357*Settings!$C$5+P357*Settings!$C$6+R357*Settings!$C$7+S357*Settings!$C$8+U357*Settings!$C$9+L357*Settings!$C$10+V357*Settings!$C$11*0.5)/F357*16,0))</f>
        <v>97</v>
      </c>
      <c r="AB357" s="70">
        <f>IF(F357&lt;Settings!$H$3,"",AA357*Settings!$F$4)</f>
        <v>327.375</v>
      </c>
      <c r="AC357" s="67"/>
      <c r="AD357" s="67"/>
      <c r="AE357" s="67"/>
      <c r="AF357" s="67">
        <f>IF(F357&lt;Settings!$H$3,"",RANK(AA357,$AA$308:$AA$407,0)+COUNTIF($AA$308:AA357,AA357)-1)</f>
        <v>61</v>
      </c>
      <c r="AG357" s="68"/>
    </row>
    <row r="358" spans="1:33" ht="15" thickBot="1" x14ac:dyDescent="0.4">
      <c r="A358" s="66"/>
      <c r="B358" s="2" t="s">
        <v>308</v>
      </c>
      <c r="C358" s="2" t="s">
        <v>14</v>
      </c>
      <c r="D358" s="67" t="s">
        <v>167</v>
      </c>
      <c r="E358" s="67">
        <v>26</v>
      </c>
      <c r="F358" s="67">
        <v>16</v>
      </c>
      <c r="G358" s="67">
        <v>3</v>
      </c>
      <c r="H358" s="67">
        <v>0</v>
      </c>
      <c r="I358" s="67">
        <v>0</v>
      </c>
      <c r="J358" s="67">
        <v>0</v>
      </c>
      <c r="K358" s="67">
        <v>0</v>
      </c>
      <c r="L358" s="67">
        <v>0</v>
      </c>
      <c r="M358" s="67">
        <v>50</v>
      </c>
      <c r="N358" s="67">
        <v>256</v>
      </c>
      <c r="O358" s="67">
        <v>5.12</v>
      </c>
      <c r="P358" s="67">
        <v>4</v>
      </c>
      <c r="Q358" s="67">
        <v>24</v>
      </c>
      <c r="R358" s="67">
        <v>23</v>
      </c>
      <c r="S358" s="67">
        <v>160</v>
      </c>
      <c r="T358" s="67">
        <v>6.96</v>
      </c>
      <c r="U358" s="67">
        <v>2</v>
      </c>
      <c r="V358" s="67">
        <v>1</v>
      </c>
      <c r="W358" s="67">
        <v>1</v>
      </c>
      <c r="X358" s="67">
        <v>6</v>
      </c>
      <c r="Y358" s="67"/>
      <c r="Z358" s="67"/>
      <c r="AA358" s="67">
        <f>IF(F358&lt;Settings!$H$3,"",ROUND((J358*Settings!$C$3+K358*Settings!$C$4+N358*Settings!$C$5+P358*Settings!$C$6+R358*Settings!$C$7+S358*Settings!$C$8+U358*Settings!$C$9+L358*Settings!$C$10+V358*Settings!$C$11*0.5)/F358*16,0))</f>
        <v>100</v>
      </c>
      <c r="AB358" s="70">
        <f>IF(F358&lt;Settings!$H$3,"",AA358*Settings!$F$4)</f>
        <v>337.5</v>
      </c>
      <c r="AC358" s="67"/>
      <c r="AD358" s="67"/>
      <c r="AE358" s="67"/>
      <c r="AF358" s="67">
        <f>IF(F358&lt;Settings!$H$3,"",RANK(AA358,$AA$308:$AA$407,0)+COUNTIF($AA$308:AA358,AA358)-1)</f>
        <v>58</v>
      </c>
      <c r="AG358" s="68"/>
    </row>
    <row r="359" spans="1:33" ht="15" thickBot="1" x14ac:dyDescent="0.4">
      <c r="A359" s="66"/>
      <c r="B359" s="2" t="s">
        <v>309</v>
      </c>
      <c r="C359" s="2" t="s">
        <v>20</v>
      </c>
      <c r="D359" s="67" t="s">
        <v>167</v>
      </c>
      <c r="E359" s="67">
        <v>22</v>
      </c>
      <c r="F359" s="67">
        <v>14</v>
      </c>
      <c r="G359" s="67">
        <v>5</v>
      </c>
      <c r="H359" s="67">
        <v>0</v>
      </c>
      <c r="I359" s="67">
        <v>0</v>
      </c>
      <c r="J359" s="67">
        <v>0</v>
      </c>
      <c r="K359" s="67">
        <v>0</v>
      </c>
      <c r="L359" s="67">
        <v>0</v>
      </c>
      <c r="M359" s="67">
        <v>120</v>
      </c>
      <c r="N359" s="67">
        <v>511</v>
      </c>
      <c r="O359" s="67">
        <v>4.26</v>
      </c>
      <c r="P359" s="67">
        <v>3</v>
      </c>
      <c r="Q359" s="67">
        <v>13</v>
      </c>
      <c r="R359" s="67">
        <v>7</v>
      </c>
      <c r="S359" s="67">
        <v>58</v>
      </c>
      <c r="T359" s="67">
        <v>8.2899999999999991</v>
      </c>
      <c r="U359" s="67">
        <v>0</v>
      </c>
      <c r="V359" s="67">
        <v>1</v>
      </c>
      <c r="W359" s="67">
        <v>1</v>
      </c>
      <c r="X359" s="67">
        <v>3</v>
      </c>
      <c r="Y359" s="67">
        <v>1</v>
      </c>
      <c r="Z359" s="67"/>
      <c r="AA359" s="67">
        <f>IF(F359&lt;Settings!$H$3,"",ROUND((J359*Settings!$C$3+K359*Settings!$C$4+N359*Settings!$C$5+P359*Settings!$C$6+R359*Settings!$C$7+S359*Settings!$C$8+U359*Settings!$C$9+L359*Settings!$C$10+V359*Settings!$C$11*0.5)/F359*16,0))</f>
        <v>92</v>
      </c>
      <c r="AB359" s="70">
        <f>IF(F359&lt;Settings!$H$3,"",AA359*Settings!$F$4)</f>
        <v>310.5</v>
      </c>
      <c r="AC359" s="67"/>
      <c r="AD359" s="67"/>
      <c r="AE359" s="67"/>
      <c r="AF359" s="67">
        <f>IF(F359&lt;Settings!$H$3,"",RANK(AA359,$AA$308:$AA$407,0)+COUNTIF($AA$308:AA359,AA359)-1)</f>
        <v>64</v>
      </c>
      <c r="AG359" s="68"/>
    </row>
    <row r="360" spans="1:33" ht="15" thickBot="1" x14ac:dyDescent="0.4">
      <c r="A360" s="66"/>
      <c r="B360" s="2" t="s">
        <v>310</v>
      </c>
      <c r="C360" s="2" t="s">
        <v>36</v>
      </c>
      <c r="D360" s="67" t="s">
        <v>167</v>
      </c>
      <c r="E360" s="67">
        <v>23</v>
      </c>
      <c r="F360" s="67">
        <v>14</v>
      </c>
      <c r="G360" s="67">
        <v>0</v>
      </c>
      <c r="H360" s="67">
        <v>0</v>
      </c>
      <c r="I360" s="67">
        <v>0</v>
      </c>
      <c r="J360" s="67">
        <v>0</v>
      </c>
      <c r="K360" s="67">
        <v>0</v>
      </c>
      <c r="L360" s="67">
        <v>0</v>
      </c>
      <c r="M360" s="67">
        <v>90</v>
      </c>
      <c r="N360" s="67">
        <v>315</v>
      </c>
      <c r="O360" s="67">
        <v>3.5</v>
      </c>
      <c r="P360" s="67">
        <v>4</v>
      </c>
      <c r="Q360" s="67">
        <v>32</v>
      </c>
      <c r="R360" s="67">
        <v>27</v>
      </c>
      <c r="S360" s="67">
        <v>152</v>
      </c>
      <c r="T360" s="67">
        <v>5.63</v>
      </c>
      <c r="U360" s="67">
        <v>0</v>
      </c>
      <c r="V360" s="67">
        <v>1</v>
      </c>
      <c r="W360" s="67">
        <v>0</v>
      </c>
      <c r="X360" s="67">
        <v>4</v>
      </c>
      <c r="Y360" s="67"/>
      <c r="Z360" s="67"/>
      <c r="AA360" s="67">
        <f>IF(F360&lt;Settings!$H$3,"",ROUND((J360*Settings!$C$3+K360*Settings!$C$4+N360*Settings!$C$5+P360*Settings!$C$6+R360*Settings!$C$7+S360*Settings!$C$8+U360*Settings!$C$9+L360*Settings!$C$10+V360*Settings!$C$11*0.5)/F360*16,0))</f>
        <v>111</v>
      </c>
      <c r="AB360" s="70">
        <f>IF(F360&lt;Settings!$H$3,"",AA360*Settings!$F$4)</f>
        <v>374.625</v>
      </c>
      <c r="AC360" s="67"/>
      <c r="AD360" s="67"/>
      <c r="AE360" s="67"/>
      <c r="AF360" s="67">
        <f>IF(F360&lt;Settings!$H$3,"",RANK(AA360,$AA$308:$AA$407,0)+COUNTIF($AA$308:AA360,AA360)-1)</f>
        <v>54</v>
      </c>
      <c r="AG360" s="68"/>
    </row>
    <row r="361" spans="1:33" ht="15" thickBot="1" x14ac:dyDescent="0.4">
      <c r="A361" s="66"/>
      <c r="B361" s="2" t="s">
        <v>243</v>
      </c>
      <c r="C361" s="2" t="s">
        <v>125</v>
      </c>
      <c r="D361" s="67" t="s">
        <v>167</v>
      </c>
      <c r="E361" s="67">
        <v>24</v>
      </c>
      <c r="F361" s="67">
        <v>8</v>
      </c>
      <c r="G361" s="67">
        <v>3</v>
      </c>
      <c r="H361" s="67">
        <v>0</v>
      </c>
      <c r="I361" s="67">
        <v>0</v>
      </c>
      <c r="J361" s="67">
        <v>0</v>
      </c>
      <c r="K361" s="67">
        <v>0</v>
      </c>
      <c r="L361" s="67">
        <v>0</v>
      </c>
      <c r="M361" s="67">
        <v>92</v>
      </c>
      <c r="N361" s="67">
        <v>276</v>
      </c>
      <c r="O361" s="67">
        <v>3</v>
      </c>
      <c r="P361" s="67">
        <v>3</v>
      </c>
      <c r="Q361" s="67">
        <v>31</v>
      </c>
      <c r="R361" s="67">
        <v>19</v>
      </c>
      <c r="S361" s="67">
        <v>193</v>
      </c>
      <c r="T361" s="67">
        <v>10.16</v>
      </c>
      <c r="U361" s="67">
        <v>1</v>
      </c>
      <c r="V361" s="67">
        <v>2</v>
      </c>
      <c r="W361" s="67">
        <v>2</v>
      </c>
      <c r="X361" s="67">
        <v>4</v>
      </c>
      <c r="Y361" s="67"/>
      <c r="Z361" s="67"/>
      <c r="AA361" s="67">
        <f>IF(F361&lt;Settings!$H$3,"",ROUND((J361*Settings!$C$3+K361*Settings!$C$4+N361*Settings!$C$5+P361*Settings!$C$6+R361*Settings!$C$7+S361*Settings!$C$8+U361*Settings!$C$9+L361*Settings!$C$10+V361*Settings!$C$11*0.5)/F361*16,0))</f>
        <v>176</v>
      </c>
      <c r="AB361" s="70">
        <f>IF(F361&lt;Settings!$H$3,"",AA361*Settings!$F$4)</f>
        <v>594</v>
      </c>
      <c r="AC361" s="67"/>
      <c r="AD361" s="67"/>
      <c r="AE361" s="67"/>
      <c r="AF361" s="67">
        <f>IF(F361&lt;Settings!$H$3,"",RANK(AA361,$AA$308:$AA$407,0)+COUNTIF($AA$308:AA361,AA361)-1)</f>
        <v>32</v>
      </c>
      <c r="AG361" s="68"/>
    </row>
    <row r="362" spans="1:33" ht="15" thickBot="1" x14ac:dyDescent="0.4">
      <c r="A362" s="66"/>
      <c r="B362" s="2" t="s">
        <v>311</v>
      </c>
      <c r="C362" s="2" t="s">
        <v>38</v>
      </c>
      <c r="D362" s="67" t="s">
        <v>167</v>
      </c>
      <c r="E362" s="67">
        <v>30</v>
      </c>
      <c r="F362" s="67">
        <v>13</v>
      </c>
      <c r="G362" s="67">
        <v>1</v>
      </c>
      <c r="H362" s="67">
        <v>0</v>
      </c>
      <c r="I362" s="67">
        <v>0</v>
      </c>
      <c r="J362" s="67">
        <v>0</v>
      </c>
      <c r="K362" s="67">
        <v>0</v>
      </c>
      <c r="L362" s="67">
        <v>0</v>
      </c>
      <c r="M362" s="67">
        <v>115</v>
      </c>
      <c r="N362" s="67">
        <v>385</v>
      </c>
      <c r="O362" s="67">
        <v>3.35</v>
      </c>
      <c r="P362" s="67">
        <v>1</v>
      </c>
      <c r="Q362" s="67">
        <v>21</v>
      </c>
      <c r="R362" s="67">
        <v>13</v>
      </c>
      <c r="S362" s="67">
        <v>205</v>
      </c>
      <c r="T362" s="67">
        <v>15.77</v>
      </c>
      <c r="U362" s="67">
        <v>0</v>
      </c>
      <c r="V362" s="67">
        <v>1</v>
      </c>
      <c r="W362" s="67">
        <v>0</v>
      </c>
      <c r="X362" s="67">
        <v>1</v>
      </c>
      <c r="Y362" s="67"/>
      <c r="Z362" s="67"/>
      <c r="AA362" s="67">
        <f>IF(F362&lt;Settings!$H$3,"",ROUND((J362*Settings!$C$3+K362*Settings!$C$4+N362*Settings!$C$5+P362*Settings!$C$6+R362*Settings!$C$7+S362*Settings!$C$8+U362*Settings!$C$9+L362*Settings!$C$10+V362*Settings!$C$11*0.5)/F362*16,0))</f>
        <v>95</v>
      </c>
      <c r="AB362" s="70">
        <f>IF(F362&lt;Settings!$H$3,"",AA362*Settings!$F$4)</f>
        <v>320.625</v>
      </c>
      <c r="AC362" s="67"/>
      <c r="AD362" s="67"/>
      <c r="AE362" s="67"/>
      <c r="AF362" s="67">
        <f>IF(F362&lt;Settings!$H$3,"",RANK(AA362,$AA$308:$AA$407,0)+COUNTIF($AA$308:AA362,AA362)-1)</f>
        <v>63</v>
      </c>
      <c r="AG362" s="68"/>
    </row>
    <row r="363" spans="1:33" ht="15" thickBot="1" x14ac:dyDescent="0.4">
      <c r="A363" s="66"/>
      <c r="B363" s="2" t="s">
        <v>312</v>
      </c>
      <c r="C363" s="2" t="s">
        <v>43</v>
      </c>
      <c r="D363" s="67" t="s">
        <v>167</v>
      </c>
      <c r="E363" s="67">
        <v>22</v>
      </c>
      <c r="F363" s="67">
        <v>14</v>
      </c>
      <c r="G363" s="67">
        <v>3</v>
      </c>
      <c r="H363" s="67">
        <v>0</v>
      </c>
      <c r="I363" s="67">
        <v>0</v>
      </c>
      <c r="J363" s="67">
        <v>0</v>
      </c>
      <c r="K363" s="67">
        <v>0</v>
      </c>
      <c r="L363" s="67">
        <v>0</v>
      </c>
      <c r="M363" s="67">
        <v>56</v>
      </c>
      <c r="N363" s="67">
        <v>256</v>
      </c>
      <c r="O363" s="67">
        <v>4.57</v>
      </c>
      <c r="P363" s="67">
        <v>0</v>
      </c>
      <c r="Q363" s="67">
        <v>29</v>
      </c>
      <c r="R363" s="67">
        <v>26</v>
      </c>
      <c r="S363" s="67">
        <v>199</v>
      </c>
      <c r="T363" s="67">
        <v>7.65</v>
      </c>
      <c r="U363" s="67">
        <v>3</v>
      </c>
      <c r="V363" s="67">
        <v>1</v>
      </c>
      <c r="W363" s="67">
        <v>0</v>
      </c>
      <c r="X363" s="67">
        <v>3</v>
      </c>
      <c r="Y363" s="67"/>
      <c r="Z363" s="67"/>
      <c r="AA363" s="67">
        <f>IF(F363&lt;Settings!$H$3,"",ROUND((J363*Settings!$C$3+K363*Settings!$C$4+N363*Settings!$C$5+P363*Settings!$C$6+R363*Settings!$C$7+S363*Settings!$C$8+U363*Settings!$C$9+L363*Settings!$C$10+V363*Settings!$C$11*0.5)/F363*16,0))</f>
        <v>101</v>
      </c>
      <c r="AB363" s="70">
        <f>IF(F363&lt;Settings!$H$3,"",AA363*Settings!$F$4)</f>
        <v>340.875</v>
      </c>
      <c r="AC363" s="67"/>
      <c r="AD363" s="67"/>
      <c r="AE363" s="67"/>
      <c r="AF363" s="67">
        <f>IF(F363&lt;Settings!$H$3,"",RANK(AA363,$AA$308:$AA$407,0)+COUNTIF($AA$308:AA363,AA363)-1)</f>
        <v>57</v>
      </c>
      <c r="AG363" s="68"/>
    </row>
    <row r="364" spans="1:33" ht="15" thickBot="1" x14ac:dyDescent="0.4">
      <c r="A364" s="66"/>
      <c r="B364" s="2" t="s">
        <v>530</v>
      </c>
      <c r="C364" s="2" t="s">
        <v>53</v>
      </c>
      <c r="D364" s="67" t="s">
        <v>167</v>
      </c>
      <c r="E364" s="67">
        <v>32</v>
      </c>
      <c r="F364" s="67">
        <v>6</v>
      </c>
      <c r="G364" s="67">
        <v>6</v>
      </c>
      <c r="H364" s="67">
        <v>0</v>
      </c>
      <c r="I364" s="67">
        <v>0</v>
      </c>
      <c r="J364" s="67">
        <v>0</v>
      </c>
      <c r="K364" s="67">
        <v>0</v>
      </c>
      <c r="L364" s="67">
        <v>0</v>
      </c>
      <c r="M364" s="67">
        <v>90</v>
      </c>
      <c r="N364" s="67">
        <v>376</v>
      </c>
      <c r="O364" s="67">
        <v>4.18</v>
      </c>
      <c r="P364" s="67">
        <v>3</v>
      </c>
      <c r="Q364" s="67">
        <v>20</v>
      </c>
      <c r="R364" s="67">
        <v>15</v>
      </c>
      <c r="S364" s="67">
        <v>84</v>
      </c>
      <c r="T364" s="67">
        <v>5.6</v>
      </c>
      <c r="U364" s="67">
        <v>0</v>
      </c>
      <c r="V364" s="67">
        <v>0</v>
      </c>
      <c r="W364" s="67">
        <v>0</v>
      </c>
      <c r="X364" s="67">
        <v>3</v>
      </c>
      <c r="Y364" s="67"/>
      <c r="Z364" s="67"/>
      <c r="AA364" s="67" t="str">
        <f>IF(F364&lt;Settings!$H$3,"",ROUND((J364*Settings!$C$3+K364*Settings!$C$4+N364*Settings!$C$5+P364*Settings!$C$6+R364*Settings!$C$7+S364*Settings!$C$8+U364*Settings!$C$9+L364*Settings!$C$10+V364*Settings!$C$11*0.5)/F364*16,0))</f>
        <v/>
      </c>
      <c r="AB364" s="70" t="str">
        <f>IF(F364&lt;Settings!$H$3,"",AA364*Settings!$F$4)</f>
        <v/>
      </c>
      <c r="AC364" s="67"/>
      <c r="AD364" s="67"/>
      <c r="AE364" s="67"/>
      <c r="AF364" s="67" t="str">
        <f>IF(F364&lt;Settings!$H$3,"",RANK(AA364,$AA$308:$AA$407,0)+COUNTIF($AA$308:AA364,AA364)-1)</f>
        <v/>
      </c>
      <c r="AG364" s="68"/>
    </row>
    <row r="365" spans="1:33" ht="15" thickBot="1" x14ac:dyDescent="0.4">
      <c r="A365" s="66"/>
      <c r="B365" s="2" t="s">
        <v>512</v>
      </c>
      <c r="C365" s="69" t="s">
        <v>179</v>
      </c>
      <c r="D365" s="67" t="s">
        <v>167</v>
      </c>
      <c r="E365" s="67">
        <v>27</v>
      </c>
      <c r="F365" s="67">
        <v>11</v>
      </c>
      <c r="G365" s="67">
        <v>3</v>
      </c>
      <c r="H365" s="67">
        <v>0</v>
      </c>
      <c r="I365" s="67">
        <v>0</v>
      </c>
      <c r="J365" s="67">
        <v>0</v>
      </c>
      <c r="K365" s="67">
        <v>0</v>
      </c>
      <c r="L365" s="67">
        <v>0</v>
      </c>
      <c r="M365" s="67">
        <v>67</v>
      </c>
      <c r="N365" s="67">
        <v>403</v>
      </c>
      <c r="O365" s="67">
        <v>6.01</v>
      </c>
      <c r="P365" s="67">
        <v>2</v>
      </c>
      <c r="Q365" s="67">
        <v>9</v>
      </c>
      <c r="R365" s="67">
        <v>5</v>
      </c>
      <c r="S365" s="67">
        <v>41</v>
      </c>
      <c r="T365" s="67">
        <v>8.1999999999999993</v>
      </c>
      <c r="U365" s="67">
        <v>1</v>
      </c>
      <c r="V365" s="67">
        <v>0</v>
      </c>
      <c r="W365" s="67">
        <v>0</v>
      </c>
      <c r="X365" s="67">
        <v>3</v>
      </c>
      <c r="Y365" s="67"/>
      <c r="Z365" s="67"/>
      <c r="AA365" s="67">
        <f>IF(F365&lt;Settings!$H$3,"",ROUND((J365*Settings!$C$3+K365*Settings!$C$4+N365*Settings!$C$5+P365*Settings!$C$6+R365*Settings!$C$7+S365*Settings!$C$8+U365*Settings!$C$9+L365*Settings!$C$10+V365*Settings!$C$11*0.5)/F365*16,0))</f>
        <v>98</v>
      </c>
      <c r="AB365" s="70">
        <f>IF(F365&lt;Settings!$H$3,"",AA365*Settings!$F$4)</f>
        <v>330.75</v>
      </c>
      <c r="AC365" s="67"/>
      <c r="AD365" s="67"/>
      <c r="AE365" s="67"/>
      <c r="AF365" s="67">
        <f>IF(F365&lt;Settings!$H$3,"",RANK(AA365,$AA$308:$AA$407,0)+COUNTIF($AA$308:AA365,AA365)-1)</f>
        <v>60</v>
      </c>
      <c r="AG365" s="68"/>
    </row>
    <row r="366" spans="1:33" ht="15" thickBot="1" x14ac:dyDescent="0.4">
      <c r="A366" s="66"/>
      <c r="B366" s="2" t="s">
        <v>505</v>
      </c>
      <c r="C366" s="2" t="s">
        <v>12</v>
      </c>
      <c r="D366" s="67" t="s">
        <v>167</v>
      </c>
      <c r="E366" s="67">
        <v>27</v>
      </c>
      <c r="F366" s="67">
        <v>12</v>
      </c>
      <c r="G366" s="67">
        <v>4</v>
      </c>
      <c r="H366" s="67">
        <v>0</v>
      </c>
      <c r="I366" s="67">
        <v>0</v>
      </c>
      <c r="J366" s="67">
        <v>0</v>
      </c>
      <c r="K366" s="67">
        <v>0</v>
      </c>
      <c r="L366" s="67">
        <v>0</v>
      </c>
      <c r="M366" s="67">
        <v>56</v>
      </c>
      <c r="N366" s="67">
        <v>211</v>
      </c>
      <c r="O366" s="67">
        <v>3.77</v>
      </c>
      <c r="P366" s="67">
        <v>3</v>
      </c>
      <c r="Q366" s="67">
        <v>48</v>
      </c>
      <c r="R366" s="67">
        <v>35</v>
      </c>
      <c r="S366" s="67">
        <v>218</v>
      </c>
      <c r="T366" s="67">
        <v>6.23</v>
      </c>
      <c r="U366" s="67">
        <v>0</v>
      </c>
      <c r="V366" s="67">
        <v>0</v>
      </c>
      <c r="W366" s="67">
        <v>0</v>
      </c>
      <c r="X366" s="67">
        <v>3</v>
      </c>
      <c r="Y366" s="67"/>
      <c r="Z366" s="67"/>
      <c r="AA366" s="67">
        <f>IF(F366&lt;Settings!$H$3,"",ROUND((J366*Settings!$C$3+K366*Settings!$C$4+N366*Settings!$C$5+P366*Settings!$C$6+R366*Settings!$C$7+S366*Settings!$C$8+U366*Settings!$C$9+L366*Settings!$C$10+V366*Settings!$C$11*0.5)/F366*16,0))</f>
        <v>128</v>
      </c>
      <c r="AB366" s="70">
        <f>IF(F366&lt;Settings!$H$3,"",AA366*Settings!$F$4)</f>
        <v>432</v>
      </c>
      <c r="AC366" s="67"/>
      <c r="AD366" s="67"/>
      <c r="AE366" s="67"/>
      <c r="AF366" s="67">
        <f>IF(F366&lt;Settings!$H$3,"",RANK(AA366,$AA$308:$AA$407,0)+COUNTIF($AA$308:AA366,AA366)-1)</f>
        <v>45</v>
      </c>
      <c r="AG366" s="68"/>
    </row>
    <row r="367" spans="1:33" ht="15" thickBot="1" x14ac:dyDescent="0.4">
      <c r="A367" s="66"/>
      <c r="B367" s="2" t="s">
        <v>619</v>
      </c>
      <c r="C367" s="2" t="s">
        <v>32</v>
      </c>
      <c r="D367" s="67" t="s">
        <v>167</v>
      </c>
      <c r="E367" s="67">
        <v>22</v>
      </c>
      <c r="F367" s="67">
        <v>14</v>
      </c>
      <c r="G367" s="67">
        <v>0</v>
      </c>
      <c r="H367" s="67">
        <v>0</v>
      </c>
      <c r="I367" s="67">
        <v>0</v>
      </c>
      <c r="J367" s="67">
        <v>0</v>
      </c>
      <c r="K367" s="67">
        <v>0</v>
      </c>
      <c r="L367" s="67">
        <v>0</v>
      </c>
      <c r="M367" s="67">
        <v>85</v>
      </c>
      <c r="N367" s="67">
        <v>419</v>
      </c>
      <c r="O367" s="67">
        <v>4.93</v>
      </c>
      <c r="P367" s="67">
        <v>2</v>
      </c>
      <c r="Q367" s="67">
        <v>12</v>
      </c>
      <c r="R367" s="67">
        <v>9</v>
      </c>
      <c r="S367" s="67">
        <v>75</v>
      </c>
      <c r="T367" s="67">
        <v>8.33</v>
      </c>
      <c r="U367" s="67">
        <v>0</v>
      </c>
      <c r="V367" s="67">
        <v>0</v>
      </c>
      <c r="W367" s="67">
        <v>0</v>
      </c>
      <c r="X367" s="67">
        <v>2</v>
      </c>
      <c r="Y367" s="67"/>
      <c r="Z367" s="67"/>
      <c r="AA367" s="67">
        <f>IF(F367&lt;Settings!$H$3,"",ROUND((J367*Settings!$C$3+K367*Settings!$C$4+N367*Settings!$C$5+P367*Settings!$C$6+R367*Settings!$C$7+S367*Settings!$C$8+U367*Settings!$C$9+L367*Settings!$C$10+V367*Settings!$C$11*0.5)/F367*16,0))</f>
        <v>80</v>
      </c>
      <c r="AB367" s="70">
        <f>IF(F367&lt;Settings!$H$3,"",AA367*Settings!$F$4)</f>
        <v>270</v>
      </c>
      <c r="AC367" s="67"/>
      <c r="AD367" s="67"/>
      <c r="AE367" s="67"/>
      <c r="AF367" s="67">
        <f>IF(F367&lt;Settings!$H$3,"",RANK(AA367,$AA$308:$AA$407,0)+COUNTIF($AA$308:AA367,AA367)-1)</f>
        <v>70</v>
      </c>
      <c r="AG367" s="68"/>
    </row>
    <row r="368" spans="1:33" ht="15" thickBot="1" x14ac:dyDescent="0.4">
      <c r="A368" s="66"/>
      <c r="B368" s="2" t="s">
        <v>244</v>
      </c>
      <c r="C368" s="2" t="s">
        <v>103</v>
      </c>
      <c r="D368" s="67" t="s">
        <v>167</v>
      </c>
      <c r="E368" s="67">
        <v>30</v>
      </c>
      <c r="F368" s="67">
        <v>12</v>
      </c>
      <c r="G368" s="67">
        <v>1</v>
      </c>
      <c r="H368" s="67">
        <v>0</v>
      </c>
      <c r="I368" s="67">
        <v>0</v>
      </c>
      <c r="J368" s="67">
        <v>0</v>
      </c>
      <c r="K368" s="67">
        <v>0</v>
      </c>
      <c r="L368" s="67">
        <v>0</v>
      </c>
      <c r="M368" s="67">
        <v>111</v>
      </c>
      <c r="N368" s="67">
        <v>428</v>
      </c>
      <c r="O368" s="67">
        <v>3.86</v>
      </c>
      <c r="P368" s="67">
        <v>2</v>
      </c>
      <c r="Q368" s="67">
        <v>13</v>
      </c>
      <c r="R368" s="67">
        <v>8</v>
      </c>
      <c r="S368" s="67">
        <v>73</v>
      </c>
      <c r="T368" s="67">
        <v>9.1300000000000008</v>
      </c>
      <c r="U368" s="67">
        <v>0</v>
      </c>
      <c r="V368" s="67">
        <v>2</v>
      </c>
      <c r="W368" s="67">
        <v>1</v>
      </c>
      <c r="X368" s="67">
        <v>2</v>
      </c>
      <c r="Y368" s="67"/>
      <c r="Z368" s="67"/>
      <c r="AA368" s="67">
        <f>IF(F368&lt;Settings!$H$3,"",ROUND((J368*Settings!$C$3+K368*Settings!$C$4+N368*Settings!$C$5+P368*Settings!$C$6+R368*Settings!$C$7+S368*Settings!$C$8+U368*Settings!$C$9+L368*Settings!$C$10+V368*Settings!$C$11*0.5)/F368*16,0))</f>
        <v>91</v>
      </c>
      <c r="AB368" s="70">
        <f>IF(F368&lt;Settings!$H$3,"",AA368*Settings!$F$4)</f>
        <v>307.125</v>
      </c>
      <c r="AC368" s="67"/>
      <c r="AD368" s="67"/>
      <c r="AE368" s="67"/>
      <c r="AF368" s="67">
        <f>IF(F368&lt;Settings!$H$3,"",RANK(AA368,$AA$308:$AA$407,0)+COUNTIF($AA$308:AA368,AA368)-1)</f>
        <v>65</v>
      </c>
      <c r="AG368" s="68"/>
    </row>
    <row r="369" spans="1:33" ht="15" thickBot="1" x14ac:dyDescent="0.4">
      <c r="A369" s="66"/>
      <c r="B369" s="2" t="s">
        <v>190</v>
      </c>
      <c r="C369" s="2" t="s">
        <v>20</v>
      </c>
      <c r="D369" s="67" t="s">
        <v>167</v>
      </c>
      <c r="E369" s="67">
        <v>24</v>
      </c>
      <c r="F369" s="67">
        <v>11</v>
      </c>
      <c r="G369" s="67">
        <v>0</v>
      </c>
      <c r="H369" s="67">
        <v>0</v>
      </c>
      <c r="I369" s="67">
        <v>0</v>
      </c>
      <c r="J369" s="67">
        <v>0</v>
      </c>
      <c r="K369" s="67">
        <v>0</v>
      </c>
      <c r="L369" s="67">
        <v>0</v>
      </c>
      <c r="M369" s="67">
        <v>68</v>
      </c>
      <c r="N369" s="67">
        <v>259</v>
      </c>
      <c r="O369" s="67">
        <v>3.81</v>
      </c>
      <c r="P369" s="67">
        <v>2</v>
      </c>
      <c r="Q369" s="67">
        <v>25</v>
      </c>
      <c r="R369" s="67">
        <v>22</v>
      </c>
      <c r="S369" s="67">
        <v>192</v>
      </c>
      <c r="T369" s="67">
        <v>8.73</v>
      </c>
      <c r="U369" s="67">
        <v>0</v>
      </c>
      <c r="V369" s="67">
        <v>4</v>
      </c>
      <c r="W369" s="67">
        <v>0</v>
      </c>
      <c r="X369" s="67">
        <v>2</v>
      </c>
      <c r="Y369" s="67">
        <v>1</v>
      </c>
      <c r="Z369" s="67"/>
      <c r="AA369" s="67">
        <f>IF(F369&lt;Settings!$H$3,"",ROUND((J369*Settings!$C$3+K369*Settings!$C$4+N369*Settings!$C$5+P369*Settings!$C$6+R369*Settings!$C$7+S369*Settings!$C$8+U369*Settings!$C$9+L369*Settings!$C$10+V369*Settings!$C$11*0.5)/F369*16,0))</f>
        <v>109</v>
      </c>
      <c r="AB369" s="70">
        <f>IF(F369&lt;Settings!$H$3,"",AA369*Settings!$F$4)</f>
        <v>367.875</v>
      </c>
      <c r="AC369" s="67"/>
      <c r="AD369" s="67"/>
      <c r="AE369" s="67"/>
      <c r="AF369" s="67">
        <f>IF(F369&lt;Settings!$H$3,"",RANK(AA369,$AA$308:$AA$407,0)+COUNTIF($AA$308:AA369,AA369)-1)</f>
        <v>55</v>
      </c>
      <c r="AG369" s="68"/>
    </row>
    <row r="370" spans="1:33" ht="15" thickBot="1" x14ac:dyDescent="0.4">
      <c r="A370" s="66"/>
      <c r="B370" s="2" t="s">
        <v>313</v>
      </c>
      <c r="C370" s="2" t="s">
        <v>45</v>
      </c>
      <c r="D370" s="67" t="s">
        <v>167</v>
      </c>
      <c r="E370" s="67">
        <v>27</v>
      </c>
      <c r="F370" s="67">
        <v>14</v>
      </c>
      <c r="G370" s="67">
        <v>0</v>
      </c>
      <c r="H370" s="67">
        <v>0</v>
      </c>
      <c r="I370" s="67">
        <v>0</v>
      </c>
      <c r="J370" s="67">
        <v>0</v>
      </c>
      <c r="K370" s="67">
        <v>0</v>
      </c>
      <c r="L370" s="67">
        <v>0</v>
      </c>
      <c r="M370" s="67">
        <v>41</v>
      </c>
      <c r="N370" s="67">
        <v>110</v>
      </c>
      <c r="O370" s="67">
        <v>2.68</v>
      </c>
      <c r="P370" s="67">
        <v>3</v>
      </c>
      <c r="Q370" s="67">
        <v>43</v>
      </c>
      <c r="R370" s="67">
        <v>35</v>
      </c>
      <c r="S370" s="67">
        <v>196</v>
      </c>
      <c r="T370" s="67">
        <v>5.6</v>
      </c>
      <c r="U370" s="67">
        <v>2</v>
      </c>
      <c r="V370" s="67">
        <v>1</v>
      </c>
      <c r="W370" s="67">
        <v>1</v>
      </c>
      <c r="X370" s="67">
        <v>5</v>
      </c>
      <c r="Y370" s="67"/>
      <c r="Z370" s="67"/>
      <c r="AA370" s="67">
        <f>IF(F370&lt;Settings!$H$3,"",ROUND((J370*Settings!$C$3+K370*Settings!$C$4+N370*Settings!$C$5+P370*Settings!$C$6+R370*Settings!$C$7+S370*Settings!$C$8+U370*Settings!$C$9+L370*Settings!$C$10+V370*Settings!$C$11*0.5)/F370*16,0))</f>
        <v>108</v>
      </c>
      <c r="AB370" s="70">
        <f>IF(F370&lt;Settings!$H$3,"",AA370*Settings!$F$4)</f>
        <v>364.5</v>
      </c>
      <c r="AC370" s="67"/>
      <c r="AD370" s="67"/>
      <c r="AE370" s="67"/>
      <c r="AF370" s="67">
        <f>IF(F370&lt;Settings!$H$3,"",RANK(AA370,$AA$308:$AA$407,0)+COUNTIF($AA$308:AA370,AA370)-1)</f>
        <v>56</v>
      </c>
      <c r="AG370" s="68"/>
    </row>
    <row r="371" spans="1:33" ht="15" thickBot="1" x14ac:dyDescent="0.4">
      <c r="A371" s="66"/>
      <c r="B371" s="2" t="s">
        <v>527</v>
      </c>
      <c r="C371" s="2" t="s">
        <v>14</v>
      </c>
      <c r="D371" s="67" t="s">
        <v>167</v>
      </c>
      <c r="E371" s="67">
        <v>27</v>
      </c>
      <c r="F371" s="67">
        <v>13</v>
      </c>
      <c r="G371" s="67">
        <v>2</v>
      </c>
      <c r="H371" s="67">
        <v>0</v>
      </c>
      <c r="I371" s="67">
        <v>0</v>
      </c>
      <c r="J371" s="67">
        <v>0</v>
      </c>
      <c r="K371" s="67">
        <v>0</v>
      </c>
      <c r="L371" s="67">
        <v>0</v>
      </c>
      <c r="M371" s="67">
        <v>51</v>
      </c>
      <c r="N371" s="67">
        <v>246</v>
      </c>
      <c r="O371" s="67">
        <v>4.82</v>
      </c>
      <c r="P371" s="67">
        <v>2</v>
      </c>
      <c r="Q371" s="67">
        <v>23</v>
      </c>
      <c r="R371" s="67">
        <v>20</v>
      </c>
      <c r="S371" s="67">
        <v>224</v>
      </c>
      <c r="T371" s="67">
        <v>11.2</v>
      </c>
      <c r="U371" s="67">
        <v>0</v>
      </c>
      <c r="V371" s="67">
        <v>0</v>
      </c>
      <c r="W371" s="67">
        <v>0</v>
      </c>
      <c r="X371" s="67">
        <v>2</v>
      </c>
      <c r="Y371" s="67"/>
      <c r="Z371" s="67"/>
      <c r="AA371" s="67">
        <f>IF(F371&lt;Settings!$H$3,"",ROUND((J371*Settings!$C$3+K371*Settings!$C$4+N371*Settings!$C$5+P371*Settings!$C$6+R371*Settings!$C$7+S371*Settings!$C$8+U371*Settings!$C$9+L371*Settings!$C$10+V371*Settings!$C$11*0.5)/F371*16,0))</f>
        <v>97</v>
      </c>
      <c r="AB371" s="70">
        <f>IF(F371&lt;Settings!$H$3,"",AA371*Settings!$F$4)</f>
        <v>327.375</v>
      </c>
      <c r="AC371" s="67"/>
      <c r="AD371" s="67"/>
      <c r="AE371" s="67"/>
      <c r="AF371" s="67">
        <f>IF(F371&lt;Settings!$H$3,"",RANK(AA371,$AA$308:$AA$407,0)+COUNTIF($AA$308:AA371,AA371)-1)</f>
        <v>62</v>
      </c>
      <c r="AG371" s="68"/>
    </row>
    <row r="372" spans="1:33" ht="15" thickBot="1" x14ac:dyDescent="0.4">
      <c r="A372" s="66"/>
      <c r="B372" s="2" t="s">
        <v>518</v>
      </c>
      <c r="C372" s="2" t="s">
        <v>26</v>
      </c>
      <c r="D372" s="67" t="s">
        <v>167</v>
      </c>
      <c r="E372" s="67">
        <v>27</v>
      </c>
      <c r="F372" s="67">
        <v>14</v>
      </c>
      <c r="G372" s="67">
        <v>3</v>
      </c>
      <c r="H372" s="67">
        <v>0</v>
      </c>
      <c r="I372" s="67">
        <v>0</v>
      </c>
      <c r="J372" s="67">
        <v>0</v>
      </c>
      <c r="K372" s="67">
        <v>0</v>
      </c>
      <c r="L372" s="67">
        <v>0</v>
      </c>
      <c r="M372" s="67">
        <v>40</v>
      </c>
      <c r="N372" s="67">
        <v>171</v>
      </c>
      <c r="O372" s="67">
        <v>4.28</v>
      </c>
      <c r="P372" s="67">
        <v>0</v>
      </c>
      <c r="Q372" s="67">
        <v>74</v>
      </c>
      <c r="R372" s="67">
        <v>61</v>
      </c>
      <c r="S372" s="67">
        <v>384</v>
      </c>
      <c r="T372" s="67">
        <v>6.3</v>
      </c>
      <c r="U372" s="67">
        <v>0</v>
      </c>
      <c r="V372" s="67">
        <v>0</v>
      </c>
      <c r="W372" s="67">
        <v>0</v>
      </c>
      <c r="X372" s="67">
        <v>0</v>
      </c>
      <c r="Y372" s="67"/>
      <c r="Z372" s="67"/>
      <c r="AA372" s="67">
        <f>IF(F372&lt;Settings!$H$3,"",ROUND((J372*Settings!$C$3+K372*Settings!$C$4+N372*Settings!$C$5+P372*Settings!$C$6+R372*Settings!$C$7+S372*Settings!$C$8+U372*Settings!$C$9+L372*Settings!$C$10+V372*Settings!$C$11*0.5)/F372*16,0))</f>
        <v>133</v>
      </c>
      <c r="AB372" s="70">
        <f>IF(F372&lt;Settings!$H$3,"",AA372*Settings!$F$4)</f>
        <v>448.875</v>
      </c>
      <c r="AC372" s="67"/>
      <c r="AD372" s="67"/>
      <c r="AE372" s="67"/>
      <c r="AF372" s="67">
        <f>IF(F372&lt;Settings!$H$3,"",RANK(AA372,$AA$308:$AA$407,0)+COUNTIF($AA$308:AA372,AA372)-1)</f>
        <v>42</v>
      </c>
      <c r="AG372" s="68"/>
    </row>
    <row r="373" spans="1:33" ht="15" thickBot="1" x14ac:dyDescent="0.4">
      <c r="A373" s="66"/>
      <c r="B373" s="2" t="s">
        <v>314</v>
      </c>
      <c r="C373" s="2" t="s">
        <v>6</v>
      </c>
      <c r="D373" s="67" t="s">
        <v>167</v>
      </c>
      <c r="E373" s="67">
        <v>28</v>
      </c>
      <c r="F373" s="67">
        <v>10</v>
      </c>
      <c r="G373" s="67">
        <v>0</v>
      </c>
      <c r="H373" s="67">
        <v>0</v>
      </c>
      <c r="I373" s="67">
        <v>0</v>
      </c>
      <c r="J373" s="67">
        <v>0</v>
      </c>
      <c r="K373" s="67">
        <v>0</v>
      </c>
      <c r="L373" s="67">
        <v>0</v>
      </c>
      <c r="M373" s="67">
        <v>43</v>
      </c>
      <c r="N373" s="67">
        <v>178</v>
      </c>
      <c r="O373" s="67">
        <v>4.1399999999999997</v>
      </c>
      <c r="P373" s="67">
        <v>0</v>
      </c>
      <c r="Q373" s="67">
        <v>55</v>
      </c>
      <c r="R373" s="67">
        <v>41</v>
      </c>
      <c r="S373" s="67">
        <v>268</v>
      </c>
      <c r="T373" s="67">
        <v>6.54</v>
      </c>
      <c r="U373" s="67">
        <v>1</v>
      </c>
      <c r="V373" s="67">
        <v>1</v>
      </c>
      <c r="W373" s="67">
        <v>0</v>
      </c>
      <c r="X373" s="67">
        <v>1</v>
      </c>
      <c r="Y373" s="67"/>
      <c r="Z373" s="67"/>
      <c r="AA373" s="67">
        <f>IF(F373&lt;Settings!$H$3,"",ROUND((J373*Settings!$C$3+K373*Settings!$C$4+N373*Settings!$C$5+P373*Settings!$C$6+R373*Settings!$C$7+S373*Settings!$C$8+U373*Settings!$C$9+L373*Settings!$C$10+V373*Settings!$C$11*0.5)/F373*16,0))</f>
        <v>145</v>
      </c>
      <c r="AB373" s="70">
        <f>IF(F373&lt;Settings!$H$3,"",AA373*Settings!$F$4)</f>
        <v>489.375</v>
      </c>
      <c r="AC373" s="67"/>
      <c r="AD373" s="67"/>
      <c r="AE373" s="67"/>
      <c r="AF373" s="67">
        <f>IF(F373&lt;Settings!$H$3,"",RANK(AA373,$AA$308:$AA$407,0)+COUNTIF($AA$308:AA373,AA373)-1)</f>
        <v>41</v>
      </c>
      <c r="AG373" s="68"/>
    </row>
    <row r="374" spans="1:33" ht="15" thickBot="1" x14ac:dyDescent="0.4">
      <c r="A374" s="66"/>
      <c r="B374" s="2" t="s">
        <v>315</v>
      </c>
      <c r="C374" s="2" t="s">
        <v>41</v>
      </c>
      <c r="D374" s="67" t="s">
        <v>167</v>
      </c>
      <c r="E374" s="67">
        <v>26</v>
      </c>
      <c r="F374" s="67">
        <v>16</v>
      </c>
      <c r="G374" s="67">
        <v>0</v>
      </c>
      <c r="H374" s="67">
        <v>0</v>
      </c>
      <c r="I374" s="67">
        <v>0</v>
      </c>
      <c r="J374" s="67">
        <v>0</v>
      </c>
      <c r="K374" s="67">
        <v>0</v>
      </c>
      <c r="L374" s="67">
        <v>0</v>
      </c>
      <c r="M374" s="67">
        <v>34</v>
      </c>
      <c r="N374" s="67">
        <v>183</v>
      </c>
      <c r="O374" s="67">
        <v>5.38</v>
      </c>
      <c r="P374" s="67">
        <v>1</v>
      </c>
      <c r="Q374" s="67">
        <v>51</v>
      </c>
      <c r="R374" s="67">
        <v>38</v>
      </c>
      <c r="S374" s="67">
        <v>275</v>
      </c>
      <c r="T374" s="67">
        <v>7.24</v>
      </c>
      <c r="U374" s="67">
        <v>0</v>
      </c>
      <c r="V374" s="67">
        <v>1</v>
      </c>
      <c r="W374" s="67">
        <v>1</v>
      </c>
      <c r="X374" s="67">
        <v>1</v>
      </c>
      <c r="Y374" s="67"/>
      <c r="Z374" s="67"/>
      <c r="AA374" s="67">
        <f>IF(F374&lt;Settings!$H$3,"",ROUND((J374*Settings!$C$3+K374*Settings!$C$4+N374*Settings!$C$5+P374*Settings!$C$6+R374*Settings!$C$7+S374*Settings!$C$8+U374*Settings!$C$9+L374*Settings!$C$10+V374*Settings!$C$11*0.5)/F374*16,0))</f>
        <v>89</v>
      </c>
      <c r="AB374" s="70">
        <f>IF(F374&lt;Settings!$H$3,"",AA374*Settings!$F$4)</f>
        <v>300.375</v>
      </c>
      <c r="AC374" s="67"/>
      <c r="AD374" s="67"/>
      <c r="AE374" s="67"/>
      <c r="AF374" s="67">
        <f>IF(F374&lt;Settings!$H$3,"",RANK(AA374,$AA$308:$AA$407,0)+COUNTIF($AA$308:AA374,AA374)-1)</f>
        <v>66</v>
      </c>
      <c r="AG374" s="68"/>
    </row>
    <row r="375" spans="1:33" ht="15" thickBot="1" x14ac:dyDescent="0.4">
      <c r="A375" s="66"/>
      <c r="B375" s="2" t="s">
        <v>579</v>
      </c>
      <c r="C375" s="2" t="s">
        <v>26</v>
      </c>
      <c r="D375" s="67" t="s">
        <v>167</v>
      </c>
      <c r="E375" s="67">
        <v>27</v>
      </c>
      <c r="F375" s="67">
        <v>8</v>
      </c>
      <c r="G375" s="67">
        <v>1</v>
      </c>
      <c r="H375" s="67">
        <v>0</v>
      </c>
      <c r="I375" s="67">
        <v>0</v>
      </c>
      <c r="J375" s="67">
        <v>0</v>
      </c>
      <c r="K375" s="67">
        <v>0</v>
      </c>
      <c r="L375" s="67">
        <v>0</v>
      </c>
      <c r="M375" s="67">
        <v>55</v>
      </c>
      <c r="N375" s="67">
        <v>265</v>
      </c>
      <c r="O375" s="67">
        <v>4.82</v>
      </c>
      <c r="P375" s="67">
        <v>3</v>
      </c>
      <c r="Q375" s="67">
        <v>10</v>
      </c>
      <c r="R375" s="67">
        <v>7</v>
      </c>
      <c r="S375" s="67">
        <v>56</v>
      </c>
      <c r="T375" s="67">
        <v>8</v>
      </c>
      <c r="U375" s="67">
        <v>0</v>
      </c>
      <c r="V375" s="67">
        <v>0</v>
      </c>
      <c r="W375" s="67">
        <v>0</v>
      </c>
      <c r="X375" s="67">
        <v>3</v>
      </c>
      <c r="Y375" s="67"/>
      <c r="Z375" s="67"/>
      <c r="AA375" s="67">
        <f>IF(F375&lt;Settings!$H$3,"",ROUND((J375*Settings!$C$3+K375*Settings!$C$4+N375*Settings!$C$5+P375*Settings!$C$6+R375*Settings!$C$7+S375*Settings!$C$8+U375*Settings!$C$9+L375*Settings!$C$10+V375*Settings!$C$11*0.5)/F375*16,0))</f>
        <v>114</v>
      </c>
      <c r="AB375" s="70">
        <f>IF(F375&lt;Settings!$H$3,"",AA375*Settings!$F$4)</f>
        <v>384.75</v>
      </c>
      <c r="AC375" s="67"/>
      <c r="AD375" s="67"/>
      <c r="AE375" s="67"/>
      <c r="AF375" s="67">
        <f>IF(F375&lt;Settings!$H$3,"",RANK(AA375,$AA$308:$AA$407,0)+COUNTIF($AA$308:AA375,AA375)-1)</f>
        <v>51</v>
      </c>
      <c r="AG375" s="68"/>
    </row>
    <row r="376" spans="1:33" ht="15" thickBot="1" x14ac:dyDescent="0.4">
      <c r="A376" s="66"/>
      <c r="B376" s="2" t="s">
        <v>245</v>
      </c>
      <c r="C376" s="2" t="s">
        <v>125</v>
      </c>
      <c r="D376" s="67" t="s">
        <v>167</v>
      </c>
      <c r="E376" s="67">
        <v>30</v>
      </c>
      <c r="F376" s="67">
        <v>7</v>
      </c>
      <c r="G376" s="67">
        <v>7</v>
      </c>
      <c r="H376" s="67">
        <v>0</v>
      </c>
      <c r="I376" s="67">
        <v>0</v>
      </c>
      <c r="J376" s="67">
        <v>0</v>
      </c>
      <c r="K376" s="67">
        <v>0</v>
      </c>
      <c r="L376" s="67">
        <v>0</v>
      </c>
      <c r="M376" s="67">
        <v>80</v>
      </c>
      <c r="N376" s="67">
        <v>343</v>
      </c>
      <c r="O376" s="67">
        <v>4.29</v>
      </c>
      <c r="P376" s="67">
        <v>0</v>
      </c>
      <c r="Q376" s="67">
        <v>18</v>
      </c>
      <c r="R376" s="67">
        <v>11</v>
      </c>
      <c r="S376" s="67">
        <v>110</v>
      </c>
      <c r="T376" s="67">
        <v>10</v>
      </c>
      <c r="U376" s="67">
        <v>1</v>
      </c>
      <c r="V376" s="67">
        <v>2</v>
      </c>
      <c r="W376" s="67">
        <v>1</v>
      </c>
      <c r="X376" s="67">
        <v>1</v>
      </c>
      <c r="Y376" s="67"/>
      <c r="Z376" s="67"/>
      <c r="AA376" s="67" t="str">
        <f>IF(F376&lt;Settings!$H$3,"",ROUND((J376*Settings!$C$3+K376*Settings!$C$4+N376*Settings!$C$5+P376*Settings!$C$6+R376*Settings!$C$7+S376*Settings!$C$8+U376*Settings!$C$9+L376*Settings!$C$10+V376*Settings!$C$11*0.5)/F376*16,0))</f>
        <v/>
      </c>
      <c r="AB376" s="70" t="str">
        <f>IF(F376&lt;Settings!$H$3,"",AA376*Settings!$F$4)</f>
        <v/>
      </c>
      <c r="AC376" s="67"/>
      <c r="AD376" s="67"/>
      <c r="AE376" s="67"/>
      <c r="AF376" s="67" t="str">
        <f>IF(F376&lt;Settings!$H$3,"",RANK(AA376,$AA$308:$AA$407,0)+COUNTIF($AA$308:AA376,AA376)-1)</f>
        <v/>
      </c>
      <c r="AG376" s="68"/>
    </row>
    <row r="377" spans="1:33" ht="15" thickBot="1" x14ac:dyDescent="0.4">
      <c r="A377" s="66"/>
      <c r="B377" s="2" t="s">
        <v>246</v>
      </c>
      <c r="C377" s="2" t="s">
        <v>45</v>
      </c>
      <c r="D377" s="67" t="s">
        <v>167</v>
      </c>
      <c r="E377" s="67">
        <v>24</v>
      </c>
      <c r="F377" s="67">
        <v>6</v>
      </c>
      <c r="G377" s="67">
        <v>0</v>
      </c>
      <c r="H377" s="67">
        <v>0</v>
      </c>
      <c r="I377" s="67">
        <v>0</v>
      </c>
      <c r="J377" s="67">
        <v>0</v>
      </c>
      <c r="K377" s="67">
        <v>0</v>
      </c>
      <c r="L377" s="67">
        <v>0</v>
      </c>
      <c r="M377" s="67">
        <v>60</v>
      </c>
      <c r="N377" s="67">
        <v>333</v>
      </c>
      <c r="O377" s="67">
        <v>5.55</v>
      </c>
      <c r="P377" s="67">
        <v>2</v>
      </c>
      <c r="Q377" s="67">
        <v>7</v>
      </c>
      <c r="R377" s="67">
        <v>6</v>
      </c>
      <c r="S377" s="67">
        <v>51</v>
      </c>
      <c r="T377" s="67">
        <v>8.5</v>
      </c>
      <c r="U377" s="67">
        <v>0</v>
      </c>
      <c r="V377" s="67">
        <v>2</v>
      </c>
      <c r="W377" s="67">
        <v>1</v>
      </c>
      <c r="X377" s="67">
        <v>2</v>
      </c>
      <c r="Y377" s="67"/>
      <c r="Z377" s="67"/>
      <c r="AA377" s="67" t="str">
        <f>IF(F377&lt;Settings!$H$3,"",ROUND((J377*Settings!$C$3+K377*Settings!$C$4+N377*Settings!$C$5+P377*Settings!$C$6+R377*Settings!$C$7+S377*Settings!$C$8+U377*Settings!$C$9+L377*Settings!$C$10+V377*Settings!$C$11*0.5)/F377*16,0))</f>
        <v/>
      </c>
      <c r="AB377" s="70" t="str">
        <f>IF(F377&lt;Settings!$H$3,"",AA377*Settings!$F$4)</f>
        <v/>
      </c>
      <c r="AC377" s="67"/>
      <c r="AD377" s="67"/>
      <c r="AE377" s="67"/>
      <c r="AF377" s="67" t="str">
        <f>IF(F377&lt;Settings!$H$3,"",RANK(AA377,$AA$308:$AA$407,0)+COUNTIF($AA$308:AA377,AA377)-1)</f>
        <v/>
      </c>
      <c r="AG377" s="68"/>
    </row>
    <row r="378" spans="1:33" ht="15" thickBot="1" x14ac:dyDescent="0.4">
      <c r="A378" s="66"/>
      <c r="B378" s="2" t="s">
        <v>316</v>
      </c>
      <c r="C378" s="69" t="s">
        <v>179</v>
      </c>
      <c r="D378" s="67" t="s">
        <v>167</v>
      </c>
      <c r="E378" s="67">
        <v>25</v>
      </c>
      <c r="F378" s="67">
        <v>12</v>
      </c>
      <c r="G378" s="67">
        <v>0</v>
      </c>
      <c r="H378" s="67">
        <v>0</v>
      </c>
      <c r="I378" s="67">
        <v>0</v>
      </c>
      <c r="J378" s="67">
        <v>0</v>
      </c>
      <c r="K378" s="67">
        <v>0</v>
      </c>
      <c r="L378" s="67">
        <v>0</v>
      </c>
      <c r="M378" s="67">
        <v>21</v>
      </c>
      <c r="N378" s="67">
        <v>103</v>
      </c>
      <c r="O378" s="67">
        <v>4.9000000000000004</v>
      </c>
      <c r="P378" s="67">
        <v>3</v>
      </c>
      <c r="Q378" s="67">
        <v>23</v>
      </c>
      <c r="R378" s="67">
        <v>16</v>
      </c>
      <c r="S378" s="67">
        <v>115</v>
      </c>
      <c r="T378" s="67">
        <v>7.19</v>
      </c>
      <c r="U378" s="67">
        <v>1</v>
      </c>
      <c r="V378" s="67">
        <v>1</v>
      </c>
      <c r="W378" s="67">
        <v>0</v>
      </c>
      <c r="X378" s="67">
        <v>4</v>
      </c>
      <c r="Y378" s="67"/>
      <c r="Z378" s="67"/>
      <c r="AA378" s="67">
        <f>IF(F378&lt;Settings!$H$3,"",ROUND((J378*Settings!$C$3+K378*Settings!$C$4+N378*Settings!$C$5+P378*Settings!$C$6+R378*Settings!$C$7+S378*Settings!$C$8+U378*Settings!$C$9+L378*Settings!$C$10+V378*Settings!$C$11*0.5)/F378*16,0))</f>
        <v>81</v>
      </c>
      <c r="AB378" s="70">
        <f>IF(F378&lt;Settings!$H$3,"",AA378*Settings!$F$4)</f>
        <v>273.375</v>
      </c>
      <c r="AC378" s="67"/>
      <c r="AD378" s="67"/>
      <c r="AE378" s="67"/>
      <c r="AF378" s="67">
        <f>IF(F378&lt;Settings!$H$3,"",RANK(AA378,$AA$308:$AA$407,0)+COUNTIF($AA$308:AA378,AA378)-1)</f>
        <v>69</v>
      </c>
      <c r="AG378" s="68"/>
    </row>
    <row r="379" spans="1:33" ht="15" thickBot="1" x14ac:dyDescent="0.4">
      <c r="A379" s="66"/>
      <c r="B379" s="2" t="s">
        <v>620</v>
      </c>
      <c r="C379" s="2" t="s">
        <v>116</v>
      </c>
      <c r="D379" s="67" t="s">
        <v>167</v>
      </c>
      <c r="E379" s="67">
        <v>23</v>
      </c>
      <c r="F379" s="67">
        <v>13</v>
      </c>
      <c r="G379" s="67">
        <v>1</v>
      </c>
      <c r="H379" s="67">
        <v>0</v>
      </c>
      <c r="I379" s="67">
        <v>0</v>
      </c>
      <c r="J379" s="67">
        <v>0</v>
      </c>
      <c r="K379" s="67">
        <v>0</v>
      </c>
      <c r="L379" s="67">
        <v>0</v>
      </c>
      <c r="M379" s="67">
        <v>50</v>
      </c>
      <c r="N379" s="67">
        <v>206</v>
      </c>
      <c r="O379" s="67">
        <v>4.12</v>
      </c>
      <c r="P379" s="67">
        <v>2</v>
      </c>
      <c r="Q379" s="67">
        <v>19</v>
      </c>
      <c r="R379" s="67">
        <v>15</v>
      </c>
      <c r="S379" s="67">
        <v>135</v>
      </c>
      <c r="T379" s="67">
        <v>9</v>
      </c>
      <c r="U379" s="67">
        <v>0</v>
      </c>
      <c r="V379" s="67">
        <v>0</v>
      </c>
      <c r="W379" s="67">
        <v>0</v>
      </c>
      <c r="X379" s="67">
        <v>2</v>
      </c>
      <c r="Y379" s="67"/>
      <c r="Z379" s="67"/>
      <c r="AA379" s="67">
        <f>IF(F379&lt;Settings!$H$3,"",ROUND((J379*Settings!$C$3+K379*Settings!$C$4+N379*Settings!$C$5+P379*Settings!$C$6+R379*Settings!$C$7+S379*Settings!$C$8+U379*Settings!$C$9+L379*Settings!$C$10+V379*Settings!$C$11*0.5)/F379*16,0))</f>
        <v>75</v>
      </c>
      <c r="AB379" s="70">
        <f>IF(F379&lt;Settings!$H$3,"",AA379*Settings!$F$4)</f>
        <v>253.125</v>
      </c>
      <c r="AC379" s="67"/>
      <c r="AD379" s="67"/>
      <c r="AE379" s="67"/>
      <c r="AF379" s="67">
        <f>IF(F379&lt;Settings!$H$3,"",RANK(AA379,$AA$308:$AA$407,0)+COUNTIF($AA$308:AA379,AA379)-1)</f>
        <v>71</v>
      </c>
      <c r="AG379" s="68"/>
    </row>
    <row r="380" spans="1:33" ht="15" thickBot="1" x14ac:dyDescent="0.4">
      <c r="A380" s="66"/>
      <c r="B380" s="2" t="s">
        <v>621</v>
      </c>
      <c r="C380" s="2" t="s">
        <v>20</v>
      </c>
      <c r="D380" s="67" t="s">
        <v>167</v>
      </c>
      <c r="E380" s="67">
        <v>35</v>
      </c>
      <c r="F380" s="67">
        <v>6</v>
      </c>
      <c r="G380" s="67">
        <v>2</v>
      </c>
      <c r="H380" s="67">
        <v>0</v>
      </c>
      <c r="I380" s="67">
        <v>0</v>
      </c>
      <c r="J380" s="67">
        <v>0</v>
      </c>
      <c r="K380" s="67">
        <v>0</v>
      </c>
      <c r="L380" s="67">
        <v>0</v>
      </c>
      <c r="M380" s="67">
        <v>29</v>
      </c>
      <c r="N380" s="67">
        <v>120</v>
      </c>
      <c r="O380" s="67">
        <v>4.1399999999999997</v>
      </c>
      <c r="P380" s="67">
        <v>1</v>
      </c>
      <c r="Q380" s="67">
        <v>23</v>
      </c>
      <c r="R380" s="67">
        <v>15</v>
      </c>
      <c r="S380" s="67">
        <v>160</v>
      </c>
      <c r="T380" s="67">
        <v>10.67</v>
      </c>
      <c r="U380" s="67">
        <v>2</v>
      </c>
      <c r="V380" s="67">
        <v>0</v>
      </c>
      <c r="W380" s="67">
        <v>0</v>
      </c>
      <c r="X380" s="67">
        <v>3</v>
      </c>
      <c r="Y380" s="67"/>
      <c r="Z380" s="67"/>
      <c r="AA380" s="67" t="str">
        <f>IF(F380&lt;Settings!$H$3,"",ROUND((J380*Settings!$C$3+K380*Settings!$C$4+N380*Settings!$C$5+P380*Settings!$C$6+R380*Settings!$C$7+S380*Settings!$C$8+U380*Settings!$C$9+L380*Settings!$C$10+V380*Settings!$C$11*0.5)/F380*16,0))</f>
        <v/>
      </c>
      <c r="AB380" s="70" t="str">
        <f>IF(F380&lt;Settings!$H$3,"",AA380*Settings!$F$4)</f>
        <v/>
      </c>
      <c r="AC380" s="67"/>
      <c r="AD380" s="67"/>
      <c r="AE380" s="67"/>
      <c r="AF380" s="67" t="str">
        <f>IF(F380&lt;Settings!$H$3,"",RANK(AA380,$AA$308:$AA$407,0)+COUNTIF($AA$308:AA380,AA380)-1)</f>
        <v/>
      </c>
      <c r="AG380" s="68"/>
    </row>
    <row r="381" spans="1:33" ht="15" thickBot="1" x14ac:dyDescent="0.4">
      <c r="A381" s="66"/>
      <c r="B381" s="2" t="s">
        <v>317</v>
      </c>
      <c r="C381" s="2" t="s">
        <v>49</v>
      </c>
      <c r="D381" s="67" t="s">
        <v>167</v>
      </c>
      <c r="E381" s="67">
        <v>28</v>
      </c>
      <c r="F381" s="67">
        <v>16</v>
      </c>
      <c r="G381" s="67">
        <v>0</v>
      </c>
      <c r="H381" s="67">
        <v>0</v>
      </c>
      <c r="I381" s="67">
        <v>0</v>
      </c>
      <c r="J381" s="67">
        <v>0</v>
      </c>
      <c r="K381" s="67">
        <v>0</v>
      </c>
      <c r="L381" s="67">
        <v>0</v>
      </c>
      <c r="M381" s="67">
        <v>33</v>
      </c>
      <c r="N381" s="67">
        <v>106</v>
      </c>
      <c r="O381" s="67">
        <v>3.21</v>
      </c>
      <c r="P381" s="67">
        <v>1</v>
      </c>
      <c r="Q381" s="67">
        <v>45</v>
      </c>
      <c r="R381" s="67">
        <v>38</v>
      </c>
      <c r="S381" s="67">
        <v>304</v>
      </c>
      <c r="T381" s="67">
        <v>8</v>
      </c>
      <c r="U381" s="67">
        <v>0</v>
      </c>
      <c r="V381" s="67">
        <v>1</v>
      </c>
      <c r="W381" s="67">
        <v>1</v>
      </c>
      <c r="X381" s="67">
        <v>1</v>
      </c>
      <c r="Y381" s="67"/>
      <c r="Z381" s="67"/>
      <c r="AA381" s="67">
        <f>IF(F381&lt;Settings!$H$3,"",ROUND((J381*Settings!$C$3+K381*Settings!$C$4+N381*Settings!$C$5+P381*Settings!$C$6+R381*Settings!$C$7+S381*Settings!$C$8+U381*Settings!$C$9+L381*Settings!$C$10+V381*Settings!$C$11*0.5)/F381*16,0))</f>
        <v>84</v>
      </c>
      <c r="AB381" s="70">
        <f>IF(F381&lt;Settings!$H$3,"",AA381*Settings!$F$4)</f>
        <v>283.5</v>
      </c>
      <c r="AC381" s="67"/>
      <c r="AD381" s="67"/>
      <c r="AE381" s="67"/>
      <c r="AF381" s="67">
        <f>IF(F381&lt;Settings!$H$3,"",RANK(AA381,$AA$308:$AA$407,0)+COUNTIF($AA$308:AA381,AA381)-1)</f>
        <v>68</v>
      </c>
      <c r="AG381" s="68"/>
    </row>
    <row r="382" spans="1:33" ht="15" thickBot="1" x14ac:dyDescent="0.4">
      <c r="A382" s="66"/>
      <c r="B382" s="2" t="s">
        <v>247</v>
      </c>
      <c r="C382" s="2" t="s">
        <v>94</v>
      </c>
      <c r="D382" s="67" t="s">
        <v>167</v>
      </c>
      <c r="E382" s="67">
        <v>24</v>
      </c>
      <c r="F382" s="67">
        <v>16</v>
      </c>
      <c r="G382" s="67">
        <v>3</v>
      </c>
      <c r="H382" s="67">
        <v>0</v>
      </c>
      <c r="I382" s="67">
        <v>0</v>
      </c>
      <c r="J382" s="67">
        <v>0</v>
      </c>
      <c r="K382" s="67">
        <v>0</v>
      </c>
      <c r="L382" s="67">
        <v>0</v>
      </c>
      <c r="M382" s="67">
        <v>60</v>
      </c>
      <c r="N382" s="67">
        <v>336</v>
      </c>
      <c r="O382" s="67">
        <v>5.6</v>
      </c>
      <c r="P382" s="67">
        <v>1</v>
      </c>
      <c r="Q382" s="67">
        <v>17</v>
      </c>
      <c r="R382" s="67">
        <v>16</v>
      </c>
      <c r="S382" s="67">
        <v>85</v>
      </c>
      <c r="T382" s="67">
        <v>5.31</v>
      </c>
      <c r="U382" s="67">
        <v>0</v>
      </c>
      <c r="V382" s="67">
        <v>2</v>
      </c>
      <c r="W382" s="67">
        <v>2</v>
      </c>
      <c r="X382" s="67">
        <v>1</v>
      </c>
      <c r="Y382" s="67"/>
      <c r="Z382" s="67"/>
      <c r="AA382" s="67">
        <f>IF(F382&lt;Settings!$H$3,"",ROUND((J382*Settings!$C$3+K382*Settings!$C$4+N382*Settings!$C$5+P382*Settings!$C$6+R382*Settings!$C$7+S382*Settings!$C$8+U382*Settings!$C$9+L382*Settings!$C$10+V382*Settings!$C$11*0.5)/F382*16,0))</f>
        <v>62</v>
      </c>
      <c r="AB382" s="70">
        <f>IF(F382&lt;Settings!$H$3,"",AA382*Settings!$F$4)</f>
        <v>209.25</v>
      </c>
      <c r="AC382" s="67"/>
      <c r="AD382" s="67"/>
      <c r="AE382" s="67"/>
      <c r="AF382" s="67">
        <f>IF(F382&lt;Settings!$H$3,"",RANK(AA382,$AA$308:$AA$407,0)+COUNTIF($AA$308:AA382,AA382)-1)</f>
        <v>74</v>
      </c>
      <c r="AG382" s="68"/>
    </row>
    <row r="383" spans="1:33" ht="15" thickBot="1" x14ac:dyDescent="0.4">
      <c r="A383" s="66"/>
      <c r="B383" s="2" t="s">
        <v>318</v>
      </c>
      <c r="C383" s="2" t="s">
        <v>56</v>
      </c>
      <c r="D383" s="67" t="s">
        <v>167</v>
      </c>
      <c r="E383" s="67">
        <v>22</v>
      </c>
      <c r="F383" s="67">
        <v>16</v>
      </c>
      <c r="G383" s="67">
        <v>0</v>
      </c>
      <c r="H383" s="67">
        <v>0</v>
      </c>
      <c r="I383" s="67">
        <v>0</v>
      </c>
      <c r="J383" s="67">
        <v>0</v>
      </c>
      <c r="K383" s="67">
        <v>0</v>
      </c>
      <c r="L383" s="67">
        <v>0</v>
      </c>
      <c r="M383" s="67">
        <v>60</v>
      </c>
      <c r="N383" s="67">
        <v>208</v>
      </c>
      <c r="O383" s="67">
        <v>3.47</v>
      </c>
      <c r="P383" s="67">
        <v>2</v>
      </c>
      <c r="Q383" s="67">
        <v>23</v>
      </c>
      <c r="R383" s="67">
        <v>20</v>
      </c>
      <c r="S383" s="67">
        <v>103</v>
      </c>
      <c r="T383" s="67">
        <v>5.15</v>
      </c>
      <c r="U383" s="67">
        <v>0</v>
      </c>
      <c r="V383" s="67">
        <v>1</v>
      </c>
      <c r="W383" s="67">
        <v>0</v>
      </c>
      <c r="X383" s="67">
        <v>2</v>
      </c>
      <c r="Y383" s="67"/>
      <c r="Z383" s="67"/>
      <c r="AA383" s="67">
        <f>IF(F383&lt;Settings!$H$3,"",ROUND((J383*Settings!$C$3+K383*Settings!$C$4+N383*Settings!$C$5+P383*Settings!$C$6+R383*Settings!$C$7+S383*Settings!$C$8+U383*Settings!$C$9+L383*Settings!$C$10+V383*Settings!$C$11*0.5)/F383*16,0))</f>
        <v>62</v>
      </c>
      <c r="AB383" s="70">
        <f>IF(F383&lt;Settings!$H$3,"",AA383*Settings!$F$4)</f>
        <v>209.25</v>
      </c>
      <c r="AC383" s="67"/>
      <c r="AD383" s="67"/>
      <c r="AE383" s="67"/>
      <c r="AF383" s="67">
        <f>IF(F383&lt;Settings!$H$3,"",RANK(AA383,$AA$308:$AA$407,0)+COUNTIF($AA$308:AA383,AA383)-1)</f>
        <v>75</v>
      </c>
      <c r="AG383" s="68"/>
    </row>
    <row r="384" spans="1:33" ht="15" thickBot="1" x14ac:dyDescent="0.4">
      <c r="A384" s="66"/>
      <c r="B384" s="2" t="s">
        <v>319</v>
      </c>
      <c r="C384" s="2" t="s">
        <v>20</v>
      </c>
      <c r="D384" s="67" t="s">
        <v>167</v>
      </c>
      <c r="E384" s="67">
        <v>25</v>
      </c>
      <c r="F384" s="67">
        <v>4</v>
      </c>
      <c r="G384" s="67">
        <v>3</v>
      </c>
      <c r="H384" s="67">
        <v>0</v>
      </c>
      <c r="I384" s="67">
        <v>0</v>
      </c>
      <c r="J384" s="67">
        <v>0</v>
      </c>
      <c r="K384" s="67">
        <v>0</v>
      </c>
      <c r="L384" s="67">
        <v>0</v>
      </c>
      <c r="M384" s="67">
        <v>45</v>
      </c>
      <c r="N384" s="67">
        <v>184</v>
      </c>
      <c r="O384" s="67">
        <v>4.09</v>
      </c>
      <c r="P384" s="67">
        <v>3</v>
      </c>
      <c r="Q384" s="67">
        <v>6</v>
      </c>
      <c r="R384" s="67">
        <v>5</v>
      </c>
      <c r="S384" s="67">
        <v>20</v>
      </c>
      <c r="T384" s="67">
        <v>4</v>
      </c>
      <c r="U384" s="67">
        <v>0</v>
      </c>
      <c r="V384" s="67">
        <v>1</v>
      </c>
      <c r="W384" s="67">
        <v>1</v>
      </c>
      <c r="X384" s="67">
        <v>3</v>
      </c>
      <c r="Y384" s="67">
        <v>1</v>
      </c>
      <c r="Z384" s="67"/>
      <c r="AA384" s="67" t="str">
        <f>IF(F384&lt;Settings!$H$3,"",ROUND((J384*Settings!$C$3+K384*Settings!$C$4+N384*Settings!$C$5+P384*Settings!$C$6+R384*Settings!$C$7+S384*Settings!$C$8+U384*Settings!$C$9+L384*Settings!$C$10+V384*Settings!$C$11*0.5)/F384*16,0))</f>
        <v/>
      </c>
      <c r="AB384" s="70" t="str">
        <f>IF(F384&lt;Settings!$H$3,"",AA384*Settings!$F$4)</f>
        <v/>
      </c>
      <c r="AC384" s="67"/>
      <c r="AD384" s="67"/>
      <c r="AE384" s="67"/>
      <c r="AF384" s="67" t="str">
        <f>IF(F384&lt;Settings!$H$3,"",RANK(AA384,$AA$308:$AA$407,0)+COUNTIF($AA$308:AA384,AA384)-1)</f>
        <v/>
      </c>
      <c r="AG384" s="68"/>
    </row>
    <row r="385" spans="1:33" ht="15" thickBot="1" x14ac:dyDescent="0.4">
      <c r="A385" s="66"/>
      <c r="B385" s="2" t="s">
        <v>248</v>
      </c>
      <c r="C385" s="2" t="s">
        <v>103</v>
      </c>
      <c r="D385" s="67" t="s">
        <v>167</v>
      </c>
      <c r="E385" s="67">
        <v>27</v>
      </c>
      <c r="F385" s="67">
        <v>16</v>
      </c>
      <c r="G385" s="67">
        <v>14</v>
      </c>
      <c r="H385" s="67">
        <v>0</v>
      </c>
      <c r="I385" s="67">
        <v>0</v>
      </c>
      <c r="J385" s="67">
        <v>0</v>
      </c>
      <c r="K385" s="67">
        <v>0</v>
      </c>
      <c r="L385" s="67">
        <v>0</v>
      </c>
      <c r="M385" s="67">
        <v>8</v>
      </c>
      <c r="N385" s="67">
        <v>30</v>
      </c>
      <c r="O385" s="67">
        <v>3.75</v>
      </c>
      <c r="P385" s="67">
        <v>0</v>
      </c>
      <c r="Q385" s="67">
        <v>41</v>
      </c>
      <c r="R385" s="67">
        <v>30</v>
      </c>
      <c r="S385" s="67">
        <v>324</v>
      </c>
      <c r="T385" s="67">
        <v>10.8</v>
      </c>
      <c r="U385" s="67">
        <v>1</v>
      </c>
      <c r="V385" s="67">
        <v>2</v>
      </c>
      <c r="W385" s="67">
        <v>2</v>
      </c>
      <c r="X385" s="67">
        <v>1</v>
      </c>
      <c r="Y385" s="67"/>
      <c r="Z385" s="67"/>
      <c r="AA385" s="67">
        <f>IF(F385&lt;Settings!$H$3,"",ROUND((J385*Settings!$C$3+K385*Settings!$C$4+N385*Settings!$C$5+P385*Settings!$C$6+R385*Settings!$C$7+S385*Settings!$C$8+U385*Settings!$C$9+L385*Settings!$C$10+V385*Settings!$C$11*0.5)/F385*16,0))</f>
        <v>69</v>
      </c>
      <c r="AB385" s="70">
        <f>IF(F385&lt;Settings!$H$3,"",AA385*Settings!$F$4)</f>
        <v>232.875</v>
      </c>
      <c r="AC385" s="67"/>
      <c r="AD385" s="67"/>
      <c r="AE385" s="67"/>
      <c r="AF385" s="67">
        <f>IF(F385&lt;Settings!$H$3,"",RANK(AA385,$AA$308:$AA$407,0)+COUNTIF($AA$308:AA385,AA385)-1)</f>
        <v>73</v>
      </c>
      <c r="AG385" s="68"/>
    </row>
    <row r="386" spans="1:33" ht="15" thickBot="1" x14ac:dyDescent="0.4">
      <c r="A386" s="66"/>
      <c r="B386" s="2" t="s">
        <v>249</v>
      </c>
      <c r="C386" s="2" t="s">
        <v>1</v>
      </c>
      <c r="D386" s="67" t="s">
        <v>167</v>
      </c>
      <c r="E386" s="67">
        <v>28</v>
      </c>
      <c r="F386" s="67">
        <v>8</v>
      </c>
      <c r="G386" s="67">
        <v>4</v>
      </c>
      <c r="H386" s="67">
        <v>0</v>
      </c>
      <c r="I386" s="67">
        <v>0</v>
      </c>
      <c r="J386" s="67">
        <v>0</v>
      </c>
      <c r="K386" s="67">
        <v>0</v>
      </c>
      <c r="L386" s="67">
        <v>0</v>
      </c>
      <c r="M386" s="67">
        <v>57</v>
      </c>
      <c r="N386" s="67">
        <v>186</v>
      </c>
      <c r="O386" s="67">
        <v>3.26</v>
      </c>
      <c r="P386" s="67">
        <v>0</v>
      </c>
      <c r="Q386" s="67">
        <v>20</v>
      </c>
      <c r="R386" s="67">
        <v>14</v>
      </c>
      <c r="S386" s="67">
        <v>131</v>
      </c>
      <c r="T386" s="67">
        <v>9.36</v>
      </c>
      <c r="U386" s="67">
        <v>1</v>
      </c>
      <c r="V386" s="67">
        <v>2</v>
      </c>
      <c r="W386" s="67">
        <v>1</v>
      </c>
      <c r="X386" s="67">
        <v>1</v>
      </c>
      <c r="Y386" s="67"/>
      <c r="Z386" s="67"/>
      <c r="AA386" s="67">
        <f>IF(F386&lt;Settings!$H$3,"",ROUND((J386*Settings!$C$3+K386*Settings!$C$4+N386*Settings!$C$5+P386*Settings!$C$6+R386*Settings!$C$7+S386*Settings!$C$8+U386*Settings!$C$9+L386*Settings!$C$10+V386*Settings!$C$11*0.5)/F386*16,0))</f>
        <v>99</v>
      </c>
      <c r="AB386" s="70">
        <f>IF(F386&lt;Settings!$H$3,"",AA386*Settings!$F$4)</f>
        <v>334.125</v>
      </c>
      <c r="AC386" s="67"/>
      <c r="AD386" s="67"/>
      <c r="AE386" s="67"/>
      <c r="AF386" s="67">
        <f>IF(F386&lt;Settings!$H$3,"",RANK(AA386,$AA$308:$AA$407,0)+COUNTIF($AA$308:AA386,AA386)-1)</f>
        <v>59</v>
      </c>
      <c r="AG386" s="68"/>
    </row>
    <row r="387" spans="1:33" ht="15" thickBot="1" x14ac:dyDescent="0.4">
      <c r="A387" s="66"/>
      <c r="B387" s="2" t="s">
        <v>606</v>
      </c>
      <c r="C387" s="2" t="s">
        <v>105</v>
      </c>
      <c r="D387" s="67" t="s">
        <v>167</v>
      </c>
      <c r="E387" s="67">
        <v>25</v>
      </c>
      <c r="F387" s="67">
        <v>12</v>
      </c>
      <c r="G387" s="67">
        <v>0</v>
      </c>
      <c r="H387" s="67">
        <v>0</v>
      </c>
      <c r="I387" s="67">
        <v>0</v>
      </c>
      <c r="J387" s="67">
        <v>0</v>
      </c>
      <c r="K387" s="67">
        <v>0</v>
      </c>
      <c r="L387" s="67">
        <v>0</v>
      </c>
      <c r="M387" s="67">
        <v>43</v>
      </c>
      <c r="N387" s="67">
        <v>212</v>
      </c>
      <c r="O387" s="67">
        <v>4.93</v>
      </c>
      <c r="P387" s="67">
        <v>0</v>
      </c>
      <c r="Q387" s="67">
        <v>7</v>
      </c>
      <c r="R387" s="67">
        <v>5</v>
      </c>
      <c r="S387" s="67">
        <v>52</v>
      </c>
      <c r="T387" s="67">
        <v>10.4</v>
      </c>
      <c r="U387" s="67">
        <v>1</v>
      </c>
      <c r="V387" s="67">
        <v>0</v>
      </c>
      <c r="W387" s="67">
        <v>0</v>
      </c>
      <c r="X387" s="67">
        <v>1</v>
      </c>
      <c r="Y387" s="67">
        <v>1</v>
      </c>
      <c r="Z387" s="67"/>
      <c r="AA387" s="67">
        <f>IF(F387&lt;Settings!$H$3,"",ROUND((J387*Settings!$C$3+K387*Settings!$C$4+N387*Settings!$C$5+P387*Settings!$C$6+R387*Settings!$C$7+S387*Settings!$C$8+U387*Settings!$C$9+L387*Settings!$C$10+V387*Settings!$C$11*0.5)/F387*16,0))</f>
        <v>50</v>
      </c>
      <c r="AB387" s="70">
        <f>IF(F387&lt;Settings!$H$3,"",AA387*Settings!$F$4)</f>
        <v>168.75</v>
      </c>
      <c r="AC387" s="67"/>
      <c r="AD387" s="67"/>
      <c r="AE387" s="67"/>
      <c r="AF387" s="67">
        <f>IF(F387&lt;Settings!$H$3,"",RANK(AA387,$AA$308:$AA$407,0)+COUNTIF($AA$308:AA387,AA387)-1)</f>
        <v>78</v>
      </c>
      <c r="AG387" s="68"/>
    </row>
    <row r="388" spans="1:33" ht="15" thickBot="1" x14ac:dyDescent="0.4">
      <c r="A388" s="66"/>
      <c r="B388" s="2" t="s">
        <v>320</v>
      </c>
      <c r="C388" s="2" t="s">
        <v>103</v>
      </c>
      <c r="D388" s="67" t="s">
        <v>167</v>
      </c>
      <c r="E388" s="67">
        <v>26</v>
      </c>
      <c r="F388" s="67">
        <v>9</v>
      </c>
      <c r="G388" s="67">
        <v>0</v>
      </c>
      <c r="H388" s="67">
        <v>0</v>
      </c>
      <c r="I388" s="67">
        <v>0</v>
      </c>
      <c r="J388" s="67">
        <v>0</v>
      </c>
      <c r="K388" s="67">
        <v>0</v>
      </c>
      <c r="L388" s="67">
        <v>0</v>
      </c>
      <c r="M388" s="67">
        <v>34</v>
      </c>
      <c r="N388" s="67">
        <v>261</v>
      </c>
      <c r="O388" s="67">
        <v>7.68</v>
      </c>
      <c r="P388" s="67">
        <v>1</v>
      </c>
      <c r="Q388" s="67">
        <v>7</v>
      </c>
      <c r="R388" s="67">
        <v>6</v>
      </c>
      <c r="S388" s="67">
        <v>25</v>
      </c>
      <c r="T388" s="67">
        <v>4.17</v>
      </c>
      <c r="U388" s="67">
        <v>0</v>
      </c>
      <c r="V388" s="67">
        <v>1</v>
      </c>
      <c r="W388" s="67">
        <v>1</v>
      </c>
      <c r="X388" s="67">
        <v>1</v>
      </c>
      <c r="Y388" s="67"/>
      <c r="Z388" s="67"/>
      <c r="AA388" s="67">
        <f>IF(F388&lt;Settings!$H$3,"",ROUND((J388*Settings!$C$3+K388*Settings!$C$4+N388*Settings!$C$5+P388*Settings!$C$6+R388*Settings!$C$7+S388*Settings!$C$8+U388*Settings!$C$9+L388*Settings!$C$10+V388*Settings!$C$11*0.5)/F388*16,0))</f>
        <v>70</v>
      </c>
      <c r="AB388" s="70">
        <f>IF(F388&lt;Settings!$H$3,"",AA388*Settings!$F$4)</f>
        <v>236.25</v>
      </c>
      <c r="AC388" s="67"/>
      <c r="AD388" s="67"/>
      <c r="AE388" s="67"/>
      <c r="AF388" s="67">
        <f>IF(F388&lt;Settings!$H$3,"",RANK(AA388,$AA$308:$AA$407,0)+COUNTIF($AA$308:AA388,AA388)-1)</f>
        <v>72</v>
      </c>
      <c r="AG388" s="68"/>
    </row>
    <row r="389" spans="1:33" ht="15" thickBot="1" x14ac:dyDescent="0.4">
      <c r="A389" s="66"/>
      <c r="B389" s="2" t="s">
        <v>208</v>
      </c>
      <c r="C389" s="2" t="s">
        <v>103</v>
      </c>
      <c r="D389" s="67" t="s">
        <v>167</v>
      </c>
      <c r="E389" s="67">
        <v>23</v>
      </c>
      <c r="F389" s="67">
        <v>6</v>
      </c>
      <c r="G389" s="67">
        <v>2</v>
      </c>
      <c r="H389" s="67">
        <v>0</v>
      </c>
      <c r="I389" s="67">
        <v>0</v>
      </c>
      <c r="J389" s="67">
        <v>0</v>
      </c>
      <c r="K389" s="67">
        <v>0</v>
      </c>
      <c r="L389" s="67">
        <v>0</v>
      </c>
      <c r="M389" s="67">
        <v>66</v>
      </c>
      <c r="N389" s="67">
        <v>266</v>
      </c>
      <c r="O389" s="67">
        <v>4.03</v>
      </c>
      <c r="P389" s="67">
        <v>0</v>
      </c>
      <c r="Q389" s="67">
        <v>15</v>
      </c>
      <c r="R389" s="67">
        <v>12</v>
      </c>
      <c r="S389" s="67">
        <v>98</v>
      </c>
      <c r="T389" s="67">
        <v>8.17</v>
      </c>
      <c r="U389" s="67">
        <v>0</v>
      </c>
      <c r="V389" s="67">
        <v>3</v>
      </c>
      <c r="W389" s="67">
        <v>2</v>
      </c>
      <c r="X389" s="67">
        <v>0</v>
      </c>
      <c r="Y389" s="67"/>
      <c r="Z389" s="67"/>
      <c r="AA389" s="67" t="str">
        <f>IF(F389&lt;Settings!$H$3,"",ROUND((J389*Settings!$C$3+K389*Settings!$C$4+N389*Settings!$C$5+P389*Settings!$C$6+R389*Settings!$C$7+S389*Settings!$C$8+U389*Settings!$C$9+L389*Settings!$C$10+V389*Settings!$C$11*0.5)/F389*16,0))</f>
        <v/>
      </c>
      <c r="AB389" s="70" t="str">
        <f>IF(F389&lt;Settings!$H$3,"",AA389*Settings!$F$4)</f>
        <v/>
      </c>
      <c r="AC389" s="67"/>
      <c r="AD389" s="67"/>
      <c r="AE389" s="67"/>
      <c r="AF389" s="67" t="str">
        <f>IF(F389&lt;Settings!$H$3,"",RANK(AA389,$AA$308:$AA$407,0)+COUNTIF($AA$308:AA389,AA389)-1)</f>
        <v/>
      </c>
      <c r="AG389" s="68"/>
    </row>
    <row r="390" spans="1:33" ht="15" thickBot="1" x14ac:dyDescent="0.4">
      <c r="A390" s="66"/>
      <c r="B390" s="2" t="s">
        <v>622</v>
      </c>
      <c r="C390" s="2" t="s">
        <v>125</v>
      </c>
      <c r="D390" s="67" t="s">
        <v>167</v>
      </c>
      <c r="E390" s="67">
        <v>24</v>
      </c>
      <c r="F390" s="67">
        <v>16</v>
      </c>
      <c r="G390" s="67">
        <v>0</v>
      </c>
      <c r="H390" s="67">
        <v>0</v>
      </c>
      <c r="I390" s="67">
        <v>0</v>
      </c>
      <c r="J390" s="67">
        <v>0</v>
      </c>
      <c r="K390" s="67">
        <v>0</v>
      </c>
      <c r="L390" s="67">
        <v>0</v>
      </c>
      <c r="M390" s="67">
        <v>38</v>
      </c>
      <c r="N390" s="67">
        <v>113</v>
      </c>
      <c r="O390" s="67">
        <v>2.97</v>
      </c>
      <c r="P390" s="67">
        <v>1</v>
      </c>
      <c r="Q390" s="67">
        <v>25</v>
      </c>
      <c r="R390" s="67">
        <v>17</v>
      </c>
      <c r="S390" s="67">
        <v>144</v>
      </c>
      <c r="T390" s="67">
        <v>8.4700000000000006</v>
      </c>
      <c r="U390" s="67">
        <v>0</v>
      </c>
      <c r="V390" s="67">
        <v>0</v>
      </c>
      <c r="W390" s="67">
        <v>0</v>
      </c>
      <c r="X390" s="67">
        <v>1</v>
      </c>
      <c r="Y390" s="67"/>
      <c r="Z390" s="67"/>
      <c r="AA390" s="67">
        <f>IF(F390&lt;Settings!$H$3,"",ROUND((J390*Settings!$C$3+K390*Settings!$C$4+N390*Settings!$C$5+P390*Settings!$C$6+R390*Settings!$C$7+S390*Settings!$C$8+U390*Settings!$C$9+L390*Settings!$C$10+V390*Settings!$C$11*0.5)/F390*16,0))</f>
        <v>49</v>
      </c>
      <c r="AB390" s="70">
        <f>IF(F390&lt;Settings!$H$3,"",AA390*Settings!$F$4)</f>
        <v>165.375</v>
      </c>
      <c r="AC390" s="67"/>
      <c r="AD390" s="67"/>
      <c r="AE390" s="67"/>
      <c r="AF390" s="67">
        <f>IF(F390&lt;Settings!$H$3,"",RANK(AA390,$AA$308:$AA$407,0)+COUNTIF($AA$308:AA390,AA390)-1)</f>
        <v>79</v>
      </c>
      <c r="AG390" s="68"/>
    </row>
    <row r="391" spans="1:33" ht="15" thickBot="1" x14ac:dyDescent="0.4">
      <c r="A391" s="66"/>
      <c r="B391" s="2" t="s">
        <v>250</v>
      </c>
      <c r="C391" s="2" t="s">
        <v>111</v>
      </c>
      <c r="D391" s="67" t="s">
        <v>167</v>
      </c>
      <c r="E391" s="67">
        <v>24</v>
      </c>
      <c r="F391" s="67">
        <v>15</v>
      </c>
      <c r="G391" s="67">
        <v>2</v>
      </c>
      <c r="H391" s="67">
        <v>0</v>
      </c>
      <c r="I391" s="67">
        <v>0</v>
      </c>
      <c r="J391" s="67">
        <v>0</v>
      </c>
      <c r="K391" s="67">
        <v>0</v>
      </c>
      <c r="L391" s="67">
        <v>0</v>
      </c>
      <c r="M391" s="67">
        <v>51</v>
      </c>
      <c r="N391" s="67">
        <v>176</v>
      </c>
      <c r="O391" s="67">
        <v>3.45</v>
      </c>
      <c r="P391" s="67">
        <v>1</v>
      </c>
      <c r="Q391" s="67">
        <v>22</v>
      </c>
      <c r="R391" s="67">
        <v>14</v>
      </c>
      <c r="S391" s="67">
        <v>89</v>
      </c>
      <c r="T391" s="67">
        <v>6.36</v>
      </c>
      <c r="U391" s="67">
        <v>0</v>
      </c>
      <c r="V391" s="67">
        <v>2</v>
      </c>
      <c r="W391" s="67">
        <v>1</v>
      </c>
      <c r="X391" s="67">
        <v>1</v>
      </c>
      <c r="Y391" s="67"/>
      <c r="Z391" s="67"/>
      <c r="AA391" s="67">
        <f>IF(F391&lt;Settings!$H$3,"",ROUND((J391*Settings!$C$3+K391*Settings!$C$4+N391*Settings!$C$5+P391*Settings!$C$6+R391*Settings!$C$7+S391*Settings!$C$8+U391*Settings!$C$9+L391*Settings!$C$10+V391*Settings!$C$11*0.5)/F391*16,0))</f>
        <v>47</v>
      </c>
      <c r="AB391" s="70">
        <f>IF(F391&lt;Settings!$H$3,"",AA391*Settings!$F$4)</f>
        <v>158.625</v>
      </c>
      <c r="AC391" s="67"/>
      <c r="AD391" s="67"/>
      <c r="AE391" s="67"/>
      <c r="AF391" s="67">
        <f>IF(F391&lt;Settings!$H$3,"",RANK(AA391,$AA$308:$AA$407,0)+COUNTIF($AA$308:AA391,AA391)-1)</f>
        <v>80</v>
      </c>
      <c r="AG391" s="68"/>
    </row>
    <row r="392" spans="1:33" ht="15" thickBot="1" x14ac:dyDescent="0.4">
      <c r="A392" s="66"/>
      <c r="B392" s="2" t="s">
        <v>623</v>
      </c>
      <c r="C392" s="2" t="s">
        <v>1</v>
      </c>
      <c r="D392" s="67" t="s">
        <v>167</v>
      </c>
      <c r="E392" s="67">
        <v>30</v>
      </c>
      <c r="F392" s="67">
        <v>16</v>
      </c>
      <c r="G392" s="67">
        <v>8</v>
      </c>
      <c r="H392" s="67">
        <v>0</v>
      </c>
      <c r="I392" s="67">
        <v>0</v>
      </c>
      <c r="J392" s="67">
        <v>0</v>
      </c>
      <c r="K392" s="67">
        <v>0</v>
      </c>
      <c r="L392" s="67">
        <v>0</v>
      </c>
      <c r="M392" s="67">
        <v>6</v>
      </c>
      <c r="N392" s="67">
        <v>8</v>
      </c>
      <c r="O392" s="67">
        <v>1.33</v>
      </c>
      <c r="P392" s="67">
        <v>4</v>
      </c>
      <c r="Q392" s="67">
        <v>17</v>
      </c>
      <c r="R392" s="67">
        <v>12</v>
      </c>
      <c r="S392" s="67">
        <v>61</v>
      </c>
      <c r="T392" s="67">
        <v>5.08</v>
      </c>
      <c r="U392" s="67">
        <v>0</v>
      </c>
      <c r="V392" s="67">
        <v>0</v>
      </c>
      <c r="W392" s="67">
        <v>0</v>
      </c>
      <c r="X392" s="67">
        <v>4</v>
      </c>
      <c r="Y392" s="67"/>
      <c r="Z392" s="67"/>
      <c r="AA392" s="67">
        <f>IF(F392&lt;Settings!$H$3,"",ROUND((J392*Settings!$C$3+K392*Settings!$C$4+N392*Settings!$C$5+P392*Settings!$C$6+R392*Settings!$C$7+S392*Settings!$C$8+U392*Settings!$C$9+L392*Settings!$C$10+V392*Settings!$C$11*0.5)/F392*16,0))</f>
        <v>43</v>
      </c>
      <c r="AB392" s="70">
        <f>IF(F392&lt;Settings!$H$3,"",AA392*Settings!$F$4)</f>
        <v>145.125</v>
      </c>
      <c r="AC392" s="67"/>
      <c r="AD392" s="67"/>
      <c r="AE392" s="67"/>
      <c r="AF392" s="67">
        <f>IF(F392&lt;Settings!$H$3,"",RANK(AA392,$AA$308:$AA$407,0)+COUNTIF($AA$308:AA392,AA392)-1)</f>
        <v>81</v>
      </c>
      <c r="AG392" s="68"/>
    </row>
    <row r="393" spans="1:33" ht="15" thickBot="1" x14ac:dyDescent="0.4">
      <c r="A393" s="66"/>
      <c r="B393" s="2" t="s">
        <v>321</v>
      </c>
      <c r="C393" s="2" t="s">
        <v>51</v>
      </c>
      <c r="D393" s="67" t="s">
        <v>167</v>
      </c>
      <c r="E393" s="67">
        <v>23</v>
      </c>
      <c r="F393" s="67">
        <v>12</v>
      </c>
      <c r="G393" s="67">
        <v>0</v>
      </c>
      <c r="H393" s="67">
        <v>0</v>
      </c>
      <c r="I393" s="67">
        <v>0</v>
      </c>
      <c r="J393" s="67">
        <v>0</v>
      </c>
      <c r="K393" s="67">
        <v>0</v>
      </c>
      <c r="L393" s="67">
        <v>0</v>
      </c>
      <c r="M393" s="67">
        <v>36</v>
      </c>
      <c r="N393" s="67">
        <v>191</v>
      </c>
      <c r="O393" s="67">
        <v>5.31</v>
      </c>
      <c r="P393" s="67">
        <v>1</v>
      </c>
      <c r="Q393" s="67">
        <v>11</v>
      </c>
      <c r="R393" s="67">
        <v>9</v>
      </c>
      <c r="S393" s="67">
        <v>56</v>
      </c>
      <c r="T393" s="67">
        <v>6.22</v>
      </c>
      <c r="U393" s="67">
        <v>0</v>
      </c>
      <c r="V393" s="67">
        <v>1</v>
      </c>
      <c r="W393" s="67">
        <v>1</v>
      </c>
      <c r="X393" s="67">
        <v>1</v>
      </c>
      <c r="Y393" s="67"/>
      <c r="Z393" s="67"/>
      <c r="AA393" s="67">
        <f>IF(F393&lt;Settings!$H$3,"",ROUND((J393*Settings!$C$3+K393*Settings!$C$4+N393*Settings!$C$5+P393*Settings!$C$6+R393*Settings!$C$7+S393*Settings!$C$8+U393*Settings!$C$9+L393*Settings!$C$10+V393*Settings!$C$11*0.5)/F393*16,0))</f>
        <v>52</v>
      </c>
      <c r="AB393" s="70">
        <f>IF(F393&lt;Settings!$H$3,"",AA393*Settings!$F$4)</f>
        <v>175.5</v>
      </c>
      <c r="AC393" s="67"/>
      <c r="AD393" s="67"/>
      <c r="AE393" s="67"/>
      <c r="AF393" s="67">
        <f>IF(F393&lt;Settings!$H$3,"",RANK(AA393,$AA$308:$AA$407,0)+COUNTIF($AA$308:AA393,AA393)-1)</f>
        <v>77</v>
      </c>
      <c r="AG393" s="68"/>
    </row>
    <row r="394" spans="1:33" ht="15" thickBot="1" x14ac:dyDescent="0.4">
      <c r="A394" s="66"/>
      <c r="B394" s="2" t="s">
        <v>322</v>
      </c>
      <c r="C394" s="2" t="s">
        <v>38</v>
      </c>
      <c r="D394" s="67" t="s">
        <v>167</v>
      </c>
      <c r="E394" s="67">
        <v>27</v>
      </c>
      <c r="F394" s="67">
        <v>11</v>
      </c>
      <c r="G394" s="67">
        <v>1</v>
      </c>
      <c r="H394" s="67">
        <v>0</v>
      </c>
      <c r="I394" s="67">
        <v>0</v>
      </c>
      <c r="J394" s="67">
        <v>0</v>
      </c>
      <c r="K394" s="67">
        <v>0</v>
      </c>
      <c r="L394" s="67">
        <v>0</v>
      </c>
      <c r="M394" s="67">
        <v>52</v>
      </c>
      <c r="N394" s="67">
        <v>250</v>
      </c>
      <c r="O394" s="67">
        <v>4.8099999999999996</v>
      </c>
      <c r="P394" s="67">
        <v>0</v>
      </c>
      <c r="Q394" s="67">
        <v>19</v>
      </c>
      <c r="R394" s="67">
        <v>11</v>
      </c>
      <c r="S394" s="67">
        <v>26</v>
      </c>
      <c r="T394" s="67">
        <v>2.36</v>
      </c>
      <c r="U394" s="67">
        <v>0</v>
      </c>
      <c r="V394" s="67">
        <v>1</v>
      </c>
      <c r="W394" s="67">
        <v>0</v>
      </c>
      <c r="X394" s="67">
        <v>0</v>
      </c>
      <c r="Y394" s="67"/>
      <c r="Z394" s="67"/>
      <c r="AA394" s="67">
        <f>IF(F394&lt;Settings!$H$3,"",ROUND((J394*Settings!$C$3+K394*Settings!$C$4+N394*Settings!$C$5+P394*Settings!$C$6+R394*Settings!$C$7+S394*Settings!$C$8+U394*Settings!$C$9+L394*Settings!$C$10+V394*Settings!$C$11*0.5)/F394*16,0))</f>
        <v>55</v>
      </c>
      <c r="AB394" s="70">
        <f>IF(F394&lt;Settings!$H$3,"",AA394*Settings!$F$4)</f>
        <v>185.625</v>
      </c>
      <c r="AC394" s="67"/>
      <c r="AD394" s="67"/>
      <c r="AE394" s="67"/>
      <c r="AF394" s="67">
        <f>IF(F394&lt;Settings!$H$3,"",RANK(AA394,$AA$308:$AA$407,0)+COUNTIF($AA$308:AA394,AA394)-1)</f>
        <v>76</v>
      </c>
      <c r="AG394" s="68"/>
    </row>
    <row r="395" spans="1:33" ht="15" thickBot="1" x14ac:dyDescent="0.4">
      <c r="A395" s="66"/>
      <c r="B395" s="2" t="s">
        <v>323</v>
      </c>
      <c r="C395" s="2" t="s">
        <v>51</v>
      </c>
      <c r="D395" s="67" t="s">
        <v>167</v>
      </c>
      <c r="E395" s="67">
        <v>28</v>
      </c>
      <c r="F395" s="67">
        <v>16</v>
      </c>
      <c r="G395" s="67">
        <v>0</v>
      </c>
      <c r="H395" s="67">
        <v>0</v>
      </c>
      <c r="I395" s="67">
        <v>0</v>
      </c>
      <c r="J395" s="67">
        <v>0</v>
      </c>
      <c r="K395" s="67">
        <v>0</v>
      </c>
      <c r="L395" s="67">
        <v>0</v>
      </c>
      <c r="M395" s="67">
        <v>8</v>
      </c>
      <c r="N395" s="67">
        <v>91</v>
      </c>
      <c r="O395" s="67">
        <v>11.38</v>
      </c>
      <c r="P395" s="67">
        <v>2</v>
      </c>
      <c r="Q395" s="67">
        <v>3</v>
      </c>
      <c r="R395" s="67">
        <v>3</v>
      </c>
      <c r="S395" s="67">
        <v>13</v>
      </c>
      <c r="T395" s="67">
        <v>4.33</v>
      </c>
      <c r="U395" s="67">
        <v>1</v>
      </c>
      <c r="V395" s="67">
        <v>1</v>
      </c>
      <c r="W395" s="67">
        <v>1</v>
      </c>
      <c r="X395" s="67">
        <v>3</v>
      </c>
      <c r="Y395" s="67"/>
      <c r="Z395" s="67"/>
      <c r="AA395" s="67">
        <f>IF(F395&lt;Settings!$H$3,"",ROUND((J395*Settings!$C$3+K395*Settings!$C$4+N395*Settings!$C$5+P395*Settings!$C$6+R395*Settings!$C$7+S395*Settings!$C$8+U395*Settings!$C$9+L395*Settings!$C$10+V395*Settings!$C$11*0.5)/F395*16,0))</f>
        <v>30</v>
      </c>
      <c r="AB395" s="70">
        <f>IF(F395&lt;Settings!$H$3,"",AA395*Settings!$F$4)</f>
        <v>101.25</v>
      </c>
      <c r="AC395" s="67"/>
      <c r="AD395" s="67"/>
      <c r="AE395" s="67"/>
      <c r="AF395" s="67">
        <f>IF(F395&lt;Settings!$H$3,"",RANK(AA395,$AA$308:$AA$407,0)+COUNTIF($AA$308:AA395,AA395)-1)</f>
        <v>86</v>
      </c>
      <c r="AG395" s="68"/>
    </row>
    <row r="396" spans="1:33" ht="15" thickBot="1" x14ac:dyDescent="0.4">
      <c r="A396" s="66"/>
      <c r="B396" s="2" t="s">
        <v>602</v>
      </c>
      <c r="C396" s="2" t="s">
        <v>24</v>
      </c>
      <c r="D396" s="67" t="s">
        <v>167</v>
      </c>
      <c r="E396" s="67">
        <v>26</v>
      </c>
      <c r="F396" s="67">
        <v>16</v>
      </c>
      <c r="G396" s="67">
        <v>1</v>
      </c>
      <c r="H396" s="67">
        <v>0</v>
      </c>
      <c r="I396" s="67">
        <v>0</v>
      </c>
      <c r="J396" s="67">
        <v>0</v>
      </c>
      <c r="K396" s="67">
        <v>0</v>
      </c>
      <c r="L396" s="67">
        <v>0</v>
      </c>
      <c r="M396" s="67">
        <v>44</v>
      </c>
      <c r="N396" s="67">
        <v>127</v>
      </c>
      <c r="O396" s="67">
        <v>2.89</v>
      </c>
      <c r="P396" s="67">
        <v>1</v>
      </c>
      <c r="Q396" s="67">
        <v>12</v>
      </c>
      <c r="R396" s="67">
        <v>9</v>
      </c>
      <c r="S396" s="67">
        <v>60</v>
      </c>
      <c r="T396" s="67">
        <v>6.67</v>
      </c>
      <c r="U396" s="67">
        <v>0</v>
      </c>
      <c r="V396" s="67">
        <v>0</v>
      </c>
      <c r="W396" s="67">
        <v>0</v>
      </c>
      <c r="X396" s="67">
        <v>1</v>
      </c>
      <c r="Y396" s="67"/>
      <c r="Z396" s="67"/>
      <c r="AA396" s="67">
        <f>IF(F396&lt;Settings!$H$3,"",ROUND((J396*Settings!$C$3+K396*Settings!$C$4+N396*Settings!$C$5+P396*Settings!$C$6+R396*Settings!$C$7+S396*Settings!$C$8+U396*Settings!$C$9+L396*Settings!$C$10+V396*Settings!$C$11*0.5)/F396*16,0))</f>
        <v>34</v>
      </c>
      <c r="AB396" s="70">
        <f>IF(F396&lt;Settings!$H$3,"",AA396*Settings!$F$4)</f>
        <v>114.75</v>
      </c>
      <c r="AC396" s="67"/>
      <c r="AD396" s="67"/>
      <c r="AE396" s="67"/>
      <c r="AF396" s="67">
        <f>IF(F396&lt;Settings!$H$3,"",RANK(AA396,$AA$308:$AA$407,0)+COUNTIF($AA$308:AA396,AA396)-1)</f>
        <v>84</v>
      </c>
      <c r="AG396" s="68"/>
    </row>
    <row r="397" spans="1:33" ht="15" thickBot="1" x14ac:dyDescent="0.4">
      <c r="A397" s="66"/>
      <c r="B397" s="2" t="s">
        <v>624</v>
      </c>
      <c r="C397" s="2" t="s">
        <v>41</v>
      </c>
      <c r="D397" s="67" t="s">
        <v>167</v>
      </c>
      <c r="E397" s="67">
        <v>25</v>
      </c>
      <c r="F397" s="67">
        <v>16</v>
      </c>
      <c r="G397" s="67">
        <v>7</v>
      </c>
      <c r="H397" s="67">
        <v>0</v>
      </c>
      <c r="I397" s="67">
        <v>0</v>
      </c>
      <c r="J397" s="67">
        <v>0</v>
      </c>
      <c r="K397" s="67">
        <v>0</v>
      </c>
      <c r="L397" s="67">
        <v>0</v>
      </c>
      <c r="M397" s="67">
        <v>2</v>
      </c>
      <c r="N397" s="67">
        <v>5</v>
      </c>
      <c r="O397" s="67">
        <v>2.5</v>
      </c>
      <c r="P397" s="67">
        <v>0</v>
      </c>
      <c r="Q397" s="67">
        <v>10</v>
      </c>
      <c r="R397" s="67">
        <v>8</v>
      </c>
      <c r="S397" s="67">
        <v>112</v>
      </c>
      <c r="T397" s="67">
        <v>14</v>
      </c>
      <c r="U397" s="67">
        <v>1</v>
      </c>
      <c r="V397" s="67">
        <v>0</v>
      </c>
      <c r="W397" s="67">
        <v>0</v>
      </c>
      <c r="X397" s="67">
        <v>1</v>
      </c>
      <c r="Y397" s="67"/>
      <c r="Z397" s="67"/>
      <c r="AA397" s="67">
        <f>IF(F397&lt;Settings!$H$3,"",ROUND((J397*Settings!$C$3+K397*Settings!$C$4+N397*Settings!$C$5+P397*Settings!$C$6+R397*Settings!$C$7+S397*Settings!$C$8+U397*Settings!$C$9+L397*Settings!$C$10+V397*Settings!$C$11*0.5)/F397*16,0))</f>
        <v>26</v>
      </c>
      <c r="AB397" s="70">
        <f>IF(F397&lt;Settings!$H$3,"",AA397*Settings!$F$4)</f>
        <v>87.75</v>
      </c>
      <c r="AC397" s="67"/>
      <c r="AD397" s="67"/>
      <c r="AE397" s="67"/>
      <c r="AF397" s="67">
        <f>IF(F397&lt;Settings!$H$3,"",RANK(AA397,$AA$308:$AA$407,0)+COUNTIF($AA$308:AA397,AA397)-1)</f>
        <v>89</v>
      </c>
      <c r="AG397" s="68"/>
    </row>
    <row r="398" spans="1:33" ht="15" thickBot="1" x14ac:dyDescent="0.4">
      <c r="A398" s="66"/>
      <c r="B398" s="2" t="s">
        <v>552</v>
      </c>
      <c r="C398" s="2" t="s">
        <v>16</v>
      </c>
      <c r="D398" s="67" t="s">
        <v>167</v>
      </c>
      <c r="E398" s="67">
        <v>28</v>
      </c>
      <c r="F398" s="67">
        <v>16</v>
      </c>
      <c r="G398" s="67">
        <v>6</v>
      </c>
      <c r="H398" s="67">
        <v>0</v>
      </c>
      <c r="I398" s="67">
        <v>0</v>
      </c>
      <c r="J398" s="67">
        <v>0</v>
      </c>
      <c r="K398" s="67">
        <v>0</v>
      </c>
      <c r="L398" s="67">
        <v>0</v>
      </c>
      <c r="M398" s="67">
        <v>9</v>
      </c>
      <c r="N398" s="67">
        <v>41</v>
      </c>
      <c r="O398" s="67">
        <v>4.5599999999999996</v>
      </c>
      <c r="P398" s="67">
        <v>0</v>
      </c>
      <c r="Q398" s="67">
        <v>10</v>
      </c>
      <c r="R398" s="67">
        <v>5</v>
      </c>
      <c r="S398" s="67">
        <v>14</v>
      </c>
      <c r="T398" s="67">
        <v>2.8</v>
      </c>
      <c r="U398" s="67">
        <v>2</v>
      </c>
      <c r="V398" s="67">
        <v>0</v>
      </c>
      <c r="W398" s="67">
        <v>0</v>
      </c>
      <c r="X398" s="67">
        <v>2</v>
      </c>
      <c r="Y398" s="67"/>
      <c r="Z398" s="67"/>
      <c r="AA398" s="67">
        <f>IF(F398&lt;Settings!$H$3,"",ROUND((J398*Settings!$C$3+K398*Settings!$C$4+N398*Settings!$C$5+P398*Settings!$C$6+R398*Settings!$C$7+S398*Settings!$C$8+U398*Settings!$C$9+L398*Settings!$C$10+V398*Settings!$C$11*0.5)/F398*16,0))</f>
        <v>23</v>
      </c>
      <c r="AB398" s="70">
        <f>IF(F398&lt;Settings!$H$3,"",AA398*Settings!$F$4)</f>
        <v>77.625</v>
      </c>
      <c r="AC398" s="67"/>
      <c r="AD398" s="67"/>
      <c r="AE398" s="67"/>
      <c r="AF398" s="67">
        <f>IF(F398&lt;Settings!$H$3,"",RANK(AA398,$AA$308:$AA$407,0)+COUNTIF($AA$308:AA398,AA398)-1)</f>
        <v>91</v>
      </c>
      <c r="AG398" s="68"/>
    </row>
    <row r="399" spans="1:33" ht="15" thickBot="1" x14ac:dyDescent="0.4">
      <c r="A399" s="66"/>
      <c r="B399" s="2" t="s">
        <v>625</v>
      </c>
      <c r="C399" s="2" t="s">
        <v>14</v>
      </c>
      <c r="D399" s="67" t="s">
        <v>167</v>
      </c>
      <c r="E399" s="67">
        <v>30</v>
      </c>
      <c r="F399" s="67">
        <v>16</v>
      </c>
      <c r="G399" s="67">
        <v>1</v>
      </c>
      <c r="H399" s="67">
        <v>0</v>
      </c>
      <c r="I399" s="67">
        <v>0</v>
      </c>
      <c r="J399" s="67">
        <v>0</v>
      </c>
      <c r="K399" s="67">
        <v>0</v>
      </c>
      <c r="L399" s="67">
        <v>0</v>
      </c>
      <c r="M399" s="67">
        <v>1</v>
      </c>
      <c r="N399" s="67">
        <v>2</v>
      </c>
      <c r="O399" s="67">
        <v>2</v>
      </c>
      <c r="P399" s="67">
        <v>0</v>
      </c>
      <c r="Q399" s="67">
        <v>9</v>
      </c>
      <c r="R399" s="67">
        <v>8</v>
      </c>
      <c r="S399" s="67">
        <v>96</v>
      </c>
      <c r="T399" s="67">
        <v>12</v>
      </c>
      <c r="U399" s="67">
        <v>1</v>
      </c>
      <c r="V399" s="67">
        <v>0</v>
      </c>
      <c r="W399" s="67">
        <v>0</v>
      </c>
      <c r="X399" s="67">
        <v>1</v>
      </c>
      <c r="Y399" s="67"/>
      <c r="Z399" s="67"/>
      <c r="AA399" s="67">
        <f>IF(F399&lt;Settings!$H$3,"",ROUND((J399*Settings!$C$3+K399*Settings!$C$4+N399*Settings!$C$5+P399*Settings!$C$6+R399*Settings!$C$7+S399*Settings!$C$8+U399*Settings!$C$9+L399*Settings!$C$10+V399*Settings!$C$11*0.5)/F399*16,0))</f>
        <v>24</v>
      </c>
      <c r="AB399" s="70">
        <f>IF(F399&lt;Settings!$H$3,"",AA399*Settings!$F$4)</f>
        <v>81</v>
      </c>
      <c r="AC399" s="67"/>
      <c r="AD399" s="67"/>
      <c r="AE399" s="67"/>
      <c r="AF399" s="67">
        <f>IF(F399&lt;Settings!$H$3,"",RANK(AA399,$AA$308:$AA$407,0)+COUNTIF($AA$308:AA399,AA399)-1)</f>
        <v>90</v>
      </c>
      <c r="AG399" s="68"/>
    </row>
    <row r="400" spans="1:33" ht="15" thickBot="1" x14ac:dyDescent="0.4">
      <c r="A400" s="66"/>
      <c r="B400" s="2" t="s">
        <v>324</v>
      </c>
      <c r="C400" s="2" t="s">
        <v>36</v>
      </c>
      <c r="D400" s="67" t="s">
        <v>167</v>
      </c>
      <c r="E400" s="67">
        <v>23</v>
      </c>
      <c r="F400" s="67">
        <v>10</v>
      </c>
      <c r="G400" s="67">
        <v>0</v>
      </c>
      <c r="H400" s="67">
        <v>0</v>
      </c>
      <c r="I400" s="67">
        <v>0</v>
      </c>
      <c r="J400" s="67">
        <v>0</v>
      </c>
      <c r="K400" s="67">
        <v>0</v>
      </c>
      <c r="L400" s="67">
        <v>0</v>
      </c>
      <c r="M400" s="67">
        <v>20</v>
      </c>
      <c r="N400" s="67">
        <v>157</v>
      </c>
      <c r="O400" s="67">
        <v>7.85</v>
      </c>
      <c r="P400" s="67">
        <v>0</v>
      </c>
      <c r="Q400" s="67">
        <v>2</v>
      </c>
      <c r="R400" s="67">
        <v>1</v>
      </c>
      <c r="S400" s="67">
        <v>9</v>
      </c>
      <c r="T400" s="67">
        <v>9</v>
      </c>
      <c r="U400" s="67">
        <v>0</v>
      </c>
      <c r="V400" s="67">
        <v>1</v>
      </c>
      <c r="W400" s="67">
        <v>1</v>
      </c>
      <c r="X400" s="67">
        <v>0</v>
      </c>
      <c r="Y400" s="67"/>
      <c r="Z400" s="67"/>
      <c r="AA400" s="67">
        <f>IF(F400&lt;Settings!$H$3,"",ROUND((J400*Settings!$C$3+K400*Settings!$C$4+N400*Settings!$C$5+P400*Settings!$C$6+R400*Settings!$C$7+S400*Settings!$C$8+U400*Settings!$C$9+L400*Settings!$C$10+V400*Settings!$C$11*0.5)/F400*16,0))</f>
        <v>27</v>
      </c>
      <c r="AB400" s="70">
        <f>IF(F400&lt;Settings!$H$3,"",AA400*Settings!$F$4)</f>
        <v>91.125</v>
      </c>
      <c r="AC400" s="67"/>
      <c r="AD400" s="67"/>
      <c r="AE400" s="67"/>
      <c r="AF400" s="67">
        <f>IF(F400&lt;Settings!$H$3,"",RANK(AA400,$AA$308:$AA$407,0)+COUNTIF($AA$308:AA400,AA400)-1)</f>
        <v>87</v>
      </c>
      <c r="AG400" s="68"/>
    </row>
    <row r="401" spans="1:33" ht="15" thickBot="1" x14ac:dyDescent="0.4">
      <c r="A401" s="66"/>
      <c r="B401" s="2" t="s">
        <v>626</v>
      </c>
      <c r="C401" s="2" t="s">
        <v>34</v>
      </c>
      <c r="D401" s="67" t="s">
        <v>167</v>
      </c>
      <c r="E401" s="67">
        <v>25</v>
      </c>
      <c r="F401" s="67">
        <v>9</v>
      </c>
      <c r="G401" s="67">
        <v>1</v>
      </c>
      <c r="H401" s="67">
        <v>0</v>
      </c>
      <c r="I401" s="67">
        <v>0</v>
      </c>
      <c r="J401" s="67">
        <v>0</v>
      </c>
      <c r="K401" s="67">
        <v>0</v>
      </c>
      <c r="L401" s="67">
        <v>0</v>
      </c>
      <c r="M401" s="67">
        <v>9</v>
      </c>
      <c r="N401" s="67">
        <v>16</v>
      </c>
      <c r="O401" s="67">
        <v>1.78</v>
      </c>
      <c r="P401" s="67">
        <v>0</v>
      </c>
      <c r="Q401" s="67">
        <v>10</v>
      </c>
      <c r="R401" s="67">
        <v>8</v>
      </c>
      <c r="S401" s="67">
        <v>78</v>
      </c>
      <c r="T401" s="67">
        <v>9.75</v>
      </c>
      <c r="U401" s="67">
        <v>1</v>
      </c>
      <c r="V401" s="67">
        <v>0</v>
      </c>
      <c r="W401" s="67">
        <v>0</v>
      </c>
      <c r="X401" s="67">
        <v>1</v>
      </c>
      <c r="Y401" s="67"/>
      <c r="Z401" s="67"/>
      <c r="AA401" s="67">
        <f>IF(F401&lt;Settings!$H$3,"",ROUND((J401*Settings!$C$3+K401*Settings!$C$4+N401*Settings!$C$5+P401*Settings!$C$6+R401*Settings!$C$7+S401*Settings!$C$8+U401*Settings!$C$9+L401*Settings!$C$10+V401*Settings!$C$11*0.5)/F401*16,0))</f>
        <v>42</v>
      </c>
      <c r="AB401" s="70">
        <f>IF(F401&lt;Settings!$H$3,"",AA401*Settings!$F$4)</f>
        <v>141.75</v>
      </c>
      <c r="AC401" s="67"/>
      <c r="AD401" s="67"/>
      <c r="AE401" s="67"/>
      <c r="AF401" s="67">
        <f>IF(F401&lt;Settings!$H$3,"",RANK(AA401,$AA$308:$AA$407,0)+COUNTIF($AA$308:AA401,AA401)-1)</f>
        <v>82</v>
      </c>
      <c r="AG401" s="68"/>
    </row>
    <row r="402" spans="1:33" ht="15" thickBot="1" x14ac:dyDescent="0.4">
      <c r="A402" s="66"/>
      <c r="B402" s="2" t="s">
        <v>585</v>
      </c>
      <c r="C402" s="2" t="s">
        <v>16</v>
      </c>
      <c r="D402" s="67" t="s">
        <v>167</v>
      </c>
      <c r="E402" s="67">
        <v>24</v>
      </c>
      <c r="F402" s="67">
        <v>13</v>
      </c>
      <c r="G402" s="67">
        <v>0</v>
      </c>
      <c r="H402" s="67">
        <v>0</v>
      </c>
      <c r="I402" s="67">
        <v>0</v>
      </c>
      <c r="J402" s="67">
        <v>0</v>
      </c>
      <c r="K402" s="67">
        <v>0</v>
      </c>
      <c r="L402" s="67">
        <v>0</v>
      </c>
      <c r="M402" s="67">
        <v>27</v>
      </c>
      <c r="N402" s="67">
        <v>154</v>
      </c>
      <c r="O402" s="67">
        <v>5.7</v>
      </c>
      <c r="P402" s="67">
        <v>0</v>
      </c>
      <c r="Q402" s="67">
        <v>0</v>
      </c>
      <c r="R402" s="67">
        <v>0</v>
      </c>
      <c r="S402" s="67">
        <v>0</v>
      </c>
      <c r="T402" s="67"/>
      <c r="U402" s="67">
        <v>0</v>
      </c>
      <c r="V402" s="67">
        <v>0</v>
      </c>
      <c r="W402" s="67">
        <v>0</v>
      </c>
      <c r="X402" s="67">
        <v>0</v>
      </c>
      <c r="Y402" s="67"/>
      <c r="Z402" s="67"/>
      <c r="AA402" s="67">
        <f>IF(F402&lt;Settings!$H$3,"",ROUND((J402*Settings!$C$3+K402*Settings!$C$4+N402*Settings!$C$5+P402*Settings!$C$6+R402*Settings!$C$7+S402*Settings!$C$8+U402*Settings!$C$9+L402*Settings!$C$10+V402*Settings!$C$11*0.5)/F402*16,0))</f>
        <v>19</v>
      </c>
      <c r="AB402" s="70">
        <f>IF(F402&lt;Settings!$H$3,"",AA402*Settings!$F$4)</f>
        <v>64.125</v>
      </c>
      <c r="AC402" s="67"/>
      <c r="AD402" s="67"/>
      <c r="AE402" s="67"/>
      <c r="AF402" s="67">
        <f>IF(F402&lt;Settings!$H$3,"",RANK(AA402,$AA$308:$AA$407,0)+COUNTIF($AA$308:AA402,AA402)-1)</f>
        <v>92</v>
      </c>
      <c r="AG402" s="68"/>
    </row>
    <row r="403" spans="1:33" ht="15" thickBot="1" x14ac:dyDescent="0.4">
      <c r="A403" s="66"/>
      <c r="B403" s="2" t="s">
        <v>627</v>
      </c>
      <c r="C403" s="2" t="s">
        <v>8</v>
      </c>
      <c r="D403" s="67" t="s">
        <v>167</v>
      </c>
      <c r="E403" s="67">
        <v>24</v>
      </c>
      <c r="F403" s="67">
        <v>16</v>
      </c>
      <c r="G403" s="67">
        <v>2</v>
      </c>
      <c r="H403" s="67">
        <v>0</v>
      </c>
      <c r="I403" s="67">
        <v>0</v>
      </c>
      <c r="J403" s="67">
        <v>0</v>
      </c>
      <c r="K403" s="67">
        <v>0</v>
      </c>
      <c r="L403" s="67">
        <v>0</v>
      </c>
      <c r="M403" s="67">
        <v>9</v>
      </c>
      <c r="N403" s="67">
        <v>15</v>
      </c>
      <c r="O403" s="67">
        <v>1.67</v>
      </c>
      <c r="P403" s="67">
        <v>2</v>
      </c>
      <c r="Q403" s="67">
        <v>1</v>
      </c>
      <c r="R403" s="67">
        <v>1</v>
      </c>
      <c r="S403" s="67">
        <v>5</v>
      </c>
      <c r="T403" s="67">
        <v>5</v>
      </c>
      <c r="U403" s="67">
        <v>0</v>
      </c>
      <c r="V403" s="67">
        <v>0</v>
      </c>
      <c r="W403" s="67">
        <v>0</v>
      </c>
      <c r="X403" s="67">
        <v>2</v>
      </c>
      <c r="Y403" s="67"/>
      <c r="Z403" s="67"/>
      <c r="AA403" s="67">
        <f>IF(F403&lt;Settings!$H$3,"",ROUND((J403*Settings!$C$3+K403*Settings!$C$4+N403*Settings!$C$5+P403*Settings!$C$6+R403*Settings!$C$7+S403*Settings!$C$8+U403*Settings!$C$9+L403*Settings!$C$10+V403*Settings!$C$11*0.5)/F403*16,0))</f>
        <v>15</v>
      </c>
      <c r="AB403" s="70">
        <f>IF(F403&lt;Settings!$H$3,"",AA403*Settings!$F$4)</f>
        <v>50.625</v>
      </c>
      <c r="AC403" s="67"/>
      <c r="AD403" s="67"/>
      <c r="AE403" s="67"/>
      <c r="AF403" s="67">
        <f>IF(F403&lt;Settings!$H$3,"",RANK(AA403,$AA$308:$AA$407,0)+COUNTIF($AA$308:AA403,AA403)-1)</f>
        <v>93</v>
      </c>
      <c r="AG403" s="68"/>
    </row>
    <row r="404" spans="1:33" ht="15" thickBot="1" x14ac:dyDescent="0.4">
      <c r="A404" s="66"/>
      <c r="B404" s="2" t="s">
        <v>551</v>
      </c>
      <c r="C404" s="2" t="s">
        <v>8</v>
      </c>
      <c r="D404" s="67" t="s">
        <v>167</v>
      </c>
      <c r="E404" s="67">
        <v>28</v>
      </c>
      <c r="F404" s="67">
        <v>9</v>
      </c>
      <c r="G404" s="67">
        <v>0</v>
      </c>
      <c r="H404" s="67">
        <v>0</v>
      </c>
      <c r="I404" s="67">
        <v>0</v>
      </c>
      <c r="J404" s="67">
        <v>0</v>
      </c>
      <c r="K404" s="67">
        <v>0</v>
      </c>
      <c r="L404" s="67">
        <v>0</v>
      </c>
      <c r="M404" s="67">
        <v>19</v>
      </c>
      <c r="N404" s="67">
        <v>69</v>
      </c>
      <c r="O404" s="67">
        <v>3.63</v>
      </c>
      <c r="P404" s="67">
        <v>1</v>
      </c>
      <c r="Q404" s="67">
        <v>4</v>
      </c>
      <c r="R404" s="67">
        <v>3</v>
      </c>
      <c r="S404" s="67">
        <v>15</v>
      </c>
      <c r="T404" s="67">
        <v>5</v>
      </c>
      <c r="U404" s="67">
        <v>0</v>
      </c>
      <c r="V404" s="67">
        <v>0</v>
      </c>
      <c r="W404" s="67">
        <v>0</v>
      </c>
      <c r="X404" s="67">
        <v>1</v>
      </c>
      <c r="Y404" s="67"/>
      <c r="Z404" s="67"/>
      <c r="AA404" s="67">
        <f>IF(F404&lt;Settings!$H$3,"",ROUND((J404*Settings!$C$3+K404*Settings!$C$4+N404*Settings!$C$5+P404*Settings!$C$6+R404*Settings!$C$7+S404*Settings!$C$8+U404*Settings!$C$9+L404*Settings!$C$10+V404*Settings!$C$11*0.5)/F404*16,0))</f>
        <v>31</v>
      </c>
      <c r="AB404" s="70">
        <f>IF(F404&lt;Settings!$H$3,"",AA404*Settings!$F$4)</f>
        <v>104.625</v>
      </c>
      <c r="AC404" s="67"/>
      <c r="AD404" s="67"/>
      <c r="AE404" s="67"/>
      <c r="AF404" s="67">
        <f>IF(F404&lt;Settings!$H$3,"",RANK(AA404,$AA$308:$AA$407,0)+COUNTIF($AA$308:AA404,AA404)-1)</f>
        <v>85</v>
      </c>
      <c r="AG404" s="68"/>
    </row>
    <row r="405" spans="1:33" ht="15" thickBot="1" x14ac:dyDescent="0.4">
      <c r="A405" s="66"/>
      <c r="B405" s="2" t="s">
        <v>628</v>
      </c>
      <c r="C405" s="2" t="s">
        <v>49</v>
      </c>
      <c r="D405" s="67" t="s">
        <v>167</v>
      </c>
      <c r="E405" s="67">
        <v>21</v>
      </c>
      <c r="F405" s="67">
        <v>9</v>
      </c>
      <c r="G405" s="67">
        <v>0</v>
      </c>
      <c r="H405" s="67">
        <v>0</v>
      </c>
      <c r="I405" s="67">
        <v>0</v>
      </c>
      <c r="J405" s="67">
        <v>0</v>
      </c>
      <c r="K405" s="67">
        <v>0</v>
      </c>
      <c r="L405" s="67">
        <v>0</v>
      </c>
      <c r="M405" s="67">
        <v>23</v>
      </c>
      <c r="N405" s="67">
        <v>44</v>
      </c>
      <c r="O405" s="67">
        <v>1.91</v>
      </c>
      <c r="P405" s="67">
        <v>1</v>
      </c>
      <c r="Q405" s="67">
        <v>9</v>
      </c>
      <c r="R405" s="67">
        <v>7</v>
      </c>
      <c r="S405" s="67">
        <v>33</v>
      </c>
      <c r="T405" s="67">
        <v>4.71</v>
      </c>
      <c r="U405" s="67">
        <v>0</v>
      </c>
      <c r="V405" s="67">
        <v>0</v>
      </c>
      <c r="W405" s="67">
        <v>0</v>
      </c>
      <c r="X405" s="67">
        <v>1</v>
      </c>
      <c r="Y405" s="67"/>
      <c r="Z405" s="67"/>
      <c r="AA405" s="67">
        <f>IF(F405&lt;Settings!$H$3,"",ROUND((J405*Settings!$C$3+K405*Settings!$C$4+N405*Settings!$C$5+P405*Settings!$C$6+R405*Settings!$C$7+S405*Settings!$C$8+U405*Settings!$C$9+L405*Settings!$C$10+V405*Settings!$C$11*0.5)/F405*16,0))</f>
        <v>37</v>
      </c>
      <c r="AB405" s="70">
        <f>IF(F405&lt;Settings!$H$3,"",AA405*Settings!$F$4)</f>
        <v>124.875</v>
      </c>
      <c r="AC405" s="67"/>
      <c r="AD405" s="67"/>
      <c r="AE405" s="67"/>
      <c r="AF405" s="67">
        <f>IF(F405&lt;Settings!$H$3,"",RANK(AA405,$AA$308:$AA$407,0)+COUNTIF($AA$308:AA405,AA405)-1)</f>
        <v>83</v>
      </c>
      <c r="AG405" s="68"/>
    </row>
    <row r="406" spans="1:33" ht="15" thickBot="1" x14ac:dyDescent="0.4">
      <c r="A406" s="66"/>
      <c r="B406" s="2" t="s">
        <v>629</v>
      </c>
      <c r="C406" s="2" t="s">
        <v>14</v>
      </c>
      <c r="D406" s="67" t="s">
        <v>167</v>
      </c>
      <c r="E406" s="67">
        <v>23</v>
      </c>
      <c r="F406" s="67">
        <v>6</v>
      </c>
      <c r="G406" s="67">
        <v>0</v>
      </c>
      <c r="H406" s="67">
        <v>0</v>
      </c>
      <c r="I406" s="67">
        <v>0</v>
      </c>
      <c r="J406" s="67">
        <v>0</v>
      </c>
      <c r="K406" s="67">
        <v>0</v>
      </c>
      <c r="L406" s="67">
        <v>0</v>
      </c>
      <c r="M406" s="67">
        <v>13</v>
      </c>
      <c r="N406" s="67">
        <v>44</v>
      </c>
      <c r="O406" s="67">
        <v>3.38</v>
      </c>
      <c r="P406" s="67">
        <v>0</v>
      </c>
      <c r="Q406" s="67">
        <v>3</v>
      </c>
      <c r="R406" s="67">
        <v>3</v>
      </c>
      <c r="S406" s="67">
        <v>27</v>
      </c>
      <c r="T406" s="67">
        <v>9</v>
      </c>
      <c r="U406" s="67">
        <v>1</v>
      </c>
      <c r="V406" s="67">
        <v>0</v>
      </c>
      <c r="W406" s="67">
        <v>0</v>
      </c>
      <c r="X406" s="67">
        <v>1</v>
      </c>
      <c r="Y406" s="67"/>
      <c r="Z406" s="67"/>
      <c r="AA406" s="67" t="str">
        <f>IF(F406&lt;Settings!$H$3,"",ROUND((J406*Settings!$C$3+K406*Settings!$C$4+N406*Settings!$C$5+P406*Settings!$C$6+R406*Settings!$C$7+S406*Settings!$C$8+U406*Settings!$C$9+L406*Settings!$C$10+V406*Settings!$C$11*0.5)/F406*16,0))</f>
        <v/>
      </c>
      <c r="AB406" s="70" t="str">
        <f>IF(F406&lt;Settings!$H$3,"",AA406*Settings!$F$4)</f>
        <v/>
      </c>
      <c r="AC406" s="67"/>
      <c r="AD406" s="67"/>
      <c r="AE406" s="67"/>
      <c r="AF406" s="67" t="str">
        <f>IF(F406&lt;Settings!$H$3,"",RANK(AA406,$AA$308:$AA$407,0)+COUNTIF($AA$308:AA406,AA406)-1)</f>
        <v/>
      </c>
      <c r="AG406" s="68"/>
    </row>
    <row r="407" spans="1:33" ht="15" thickBot="1" x14ac:dyDescent="0.4">
      <c r="A407" s="7"/>
      <c r="B407" s="3" t="s">
        <v>251</v>
      </c>
      <c r="C407" s="3" t="s">
        <v>43</v>
      </c>
      <c r="D407" s="8" t="s">
        <v>167</v>
      </c>
      <c r="E407" s="8">
        <v>29</v>
      </c>
      <c r="F407" s="8">
        <v>10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29</v>
      </c>
      <c r="N407" s="8">
        <v>80</v>
      </c>
      <c r="O407" s="8">
        <v>2.76</v>
      </c>
      <c r="P407" s="8">
        <v>1</v>
      </c>
      <c r="Q407" s="8">
        <v>4</v>
      </c>
      <c r="R407" s="8">
        <v>3</v>
      </c>
      <c r="S407" s="8">
        <v>18</v>
      </c>
      <c r="T407" s="8">
        <v>6</v>
      </c>
      <c r="U407" s="8">
        <v>0</v>
      </c>
      <c r="V407" s="8">
        <v>2</v>
      </c>
      <c r="W407" s="8">
        <v>2</v>
      </c>
      <c r="X407" s="8">
        <v>1</v>
      </c>
      <c r="Y407" s="8"/>
      <c r="Z407" s="8"/>
      <c r="AA407" s="67">
        <f>IF(F407&lt;Settings!$H$3,"",ROUND((J407*Settings!$C$3+K407*Settings!$C$4+N407*Settings!$C$5+P407*Settings!$C$6+R407*Settings!$C$7+S407*Settings!$C$8+U407*Settings!$C$9+L407*Settings!$C$10+V407*Settings!$C$11*0.5)/F407*16,0))</f>
        <v>27</v>
      </c>
      <c r="AB407" s="70">
        <f>IF(F407&lt;Settings!$H$3,"",AA407*Settings!$F$4)</f>
        <v>91.125</v>
      </c>
      <c r="AC407" s="8"/>
      <c r="AD407" s="8"/>
      <c r="AE407" s="8"/>
      <c r="AF407" s="67">
        <f>IF(F407&lt;Settings!$H$3,"",RANK(AA407,$AA$308:$AA$407,0)+COUNTIF($AA$308:AA407,AA407)-1)</f>
        <v>88</v>
      </c>
      <c r="AG407" s="65"/>
    </row>
    <row r="408" spans="1:33" ht="15" thickBot="1" x14ac:dyDescent="0.4">
      <c r="A408" s="120">
        <v>2019</v>
      </c>
      <c r="B408" s="121"/>
      <c r="C408" s="122"/>
    </row>
    <row r="409" spans="1:33" ht="15" thickBot="1" x14ac:dyDescent="0.4">
      <c r="A409" s="81"/>
      <c r="B409" s="76" t="s">
        <v>888</v>
      </c>
      <c r="C409" s="76" t="s">
        <v>8</v>
      </c>
      <c r="D409" s="82" t="s">
        <v>167</v>
      </c>
      <c r="E409" s="82">
        <v>23</v>
      </c>
      <c r="F409" s="82">
        <v>16</v>
      </c>
      <c r="G409" s="82">
        <v>16</v>
      </c>
      <c r="H409" s="82">
        <v>0</v>
      </c>
      <c r="I409" s="82">
        <v>2</v>
      </c>
      <c r="J409" s="82">
        <v>0</v>
      </c>
      <c r="K409" s="82">
        <v>0</v>
      </c>
      <c r="L409" s="82">
        <v>0</v>
      </c>
      <c r="M409" s="82">
        <v>287</v>
      </c>
      <c r="N409" s="82">
        <v>1387</v>
      </c>
      <c r="O409" s="82">
        <v>4.83</v>
      </c>
      <c r="P409" s="82">
        <v>15</v>
      </c>
      <c r="Q409" s="82">
        <v>142</v>
      </c>
      <c r="R409" s="82">
        <v>116</v>
      </c>
      <c r="S409" s="82">
        <v>1005</v>
      </c>
      <c r="T409" s="82">
        <v>8.66</v>
      </c>
      <c r="U409" s="82">
        <v>4</v>
      </c>
      <c r="V409" s="82">
        <v>1</v>
      </c>
      <c r="W409" s="82">
        <v>0</v>
      </c>
      <c r="X409" s="82">
        <v>19</v>
      </c>
      <c r="Y409" s="82">
        <v>1</v>
      </c>
      <c r="Z409" s="82"/>
      <c r="AA409" s="67">
        <f>IF(F409&lt;Settings!$H$3,"",ROUND((J409*Settings!$C$3+K409*Settings!$C$4+N409*Settings!$C$5+P409*Settings!$C$6+R409*Settings!$C$7+S409*Settings!$C$8+U409*Settings!$C$9+L409*Settings!$C$10+V409*Settings!$C$11*0.5)/F409*16,0))</f>
        <v>468</v>
      </c>
      <c r="AB409" s="70">
        <f>IF(F409&lt;Settings!$H$3,"",AA409*Settings!$F$3)</f>
        <v>2369.25</v>
      </c>
      <c r="AC409" s="82"/>
      <c r="AD409" s="82"/>
      <c r="AE409" s="82"/>
      <c r="AF409" s="67">
        <f>IF(F409&lt;Settings!$H$3,"",RANK(AA409,$AA$409:$AA$508,0)+COUNTIF($AA$409:AA409,AA409)-1)</f>
        <v>1</v>
      </c>
      <c r="AG409" s="108"/>
    </row>
    <row r="410" spans="1:33" ht="15" thickBot="1" x14ac:dyDescent="0.4">
      <c r="A410" s="66"/>
      <c r="B410" s="2" t="s">
        <v>889</v>
      </c>
      <c r="C410" s="2" t="s">
        <v>10</v>
      </c>
      <c r="D410" s="67" t="s">
        <v>167</v>
      </c>
      <c r="E410" s="67">
        <v>25</v>
      </c>
      <c r="F410" s="67">
        <v>15</v>
      </c>
      <c r="G410" s="67">
        <v>15</v>
      </c>
      <c r="H410" s="67">
        <v>0</v>
      </c>
      <c r="I410" s="67">
        <v>0</v>
      </c>
      <c r="J410" s="67">
        <v>0</v>
      </c>
      <c r="K410" s="67">
        <v>0</v>
      </c>
      <c r="L410" s="67">
        <v>0</v>
      </c>
      <c r="M410" s="67">
        <v>303</v>
      </c>
      <c r="N410" s="67">
        <v>1540</v>
      </c>
      <c r="O410" s="67">
        <v>5.08</v>
      </c>
      <c r="P410" s="67">
        <v>16</v>
      </c>
      <c r="Q410" s="67">
        <v>24</v>
      </c>
      <c r="R410" s="67">
        <v>18</v>
      </c>
      <c r="S410" s="67">
        <v>206</v>
      </c>
      <c r="T410" s="67">
        <v>11.44</v>
      </c>
      <c r="U410" s="67">
        <v>2</v>
      </c>
      <c r="V410" s="67">
        <v>5</v>
      </c>
      <c r="W410" s="67">
        <v>3</v>
      </c>
      <c r="X410" s="67">
        <v>18</v>
      </c>
      <c r="Y410" s="67"/>
      <c r="Z410" s="67"/>
      <c r="AA410" s="67">
        <f>IF(F410&lt;Settings!$H$3,"",ROUND((J410*Settings!$C$3+K410*Settings!$C$4+N410*Settings!$C$5+P410*Settings!$C$6+R410*Settings!$C$7+S410*Settings!$C$8+U410*Settings!$C$9+L410*Settings!$C$10+V410*Settings!$C$11*0.5)/F410*16,0))</f>
        <v>315</v>
      </c>
      <c r="AB410" s="70">
        <f>IF(F410&lt;Settings!$H$3,"",AA410*Settings!$F$3)</f>
        <v>1594.6875</v>
      </c>
      <c r="AC410" s="67"/>
      <c r="AD410" s="67"/>
      <c r="AE410" s="67"/>
      <c r="AF410" s="67">
        <f>IF(F410&lt;Settings!$H$3,"",RANK(AA410,$AA$409:$AA$508,0)+COUNTIF($AA$409:AA410,AA410)-1)</f>
        <v>4</v>
      </c>
      <c r="AG410" s="68"/>
    </row>
    <row r="411" spans="1:33" ht="15" thickBot="1" x14ac:dyDescent="0.4">
      <c r="A411" s="66"/>
      <c r="B411" s="2" t="s">
        <v>296</v>
      </c>
      <c r="C411" s="2" t="s">
        <v>18</v>
      </c>
      <c r="D411" s="67" t="s">
        <v>167</v>
      </c>
      <c r="E411" s="67">
        <v>25</v>
      </c>
      <c r="F411" s="67">
        <v>16</v>
      </c>
      <c r="G411" s="67">
        <v>16</v>
      </c>
      <c r="H411" s="67">
        <v>0</v>
      </c>
      <c r="I411" s="67">
        <v>0</v>
      </c>
      <c r="J411" s="67">
        <v>0</v>
      </c>
      <c r="K411" s="67">
        <v>0</v>
      </c>
      <c r="L411" s="67">
        <v>0</v>
      </c>
      <c r="M411" s="67">
        <v>236</v>
      </c>
      <c r="N411" s="67">
        <v>1084</v>
      </c>
      <c r="O411" s="67">
        <v>4.59</v>
      </c>
      <c r="P411" s="67">
        <v>16</v>
      </c>
      <c r="Q411" s="67">
        <v>68</v>
      </c>
      <c r="R411" s="67">
        <v>49</v>
      </c>
      <c r="S411" s="67">
        <v>474</v>
      </c>
      <c r="T411" s="67">
        <v>9.67</v>
      </c>
      <c r="U411" s="67">
        <v>3</v>
      </c>
      <c r="V411" s="67">
        <v>3</v>
      </c>
      <c r="W411" s="67">
        <v>2</v>
      </c>
      <c r="X411" s="67">
        <v>19</v>
      </c>
      <c r="Y411" s="67"/>
      <c r="Z411" s="67"/>
      <c r="AA411" s="67">
        <f>IF(F411&lt;Settings!$H$3,"",ROUND((J411*Settings!$C$3+K411*Settings!$C$4+N411*Settings!$C$5+P411*Settings!$C$6+R411*Settings!$C$7+S411*Settings!$C$8+U411*Settings!$C$9+L411*Settings!$C$10+V411*Settings!$C$11*0.5)/F411*16,0))</f>
        <v>316</v>
      </c>
      <c r="AB411" s="70">
        <f>IF(F411&lt;Settings!$H$3,"",AA411*Settings!$F$3)</f>
        <v>1599.75</v>
      </c>
      <c r="AC411" s="67"/>
      <c r="AD411" s="67"/>
      <c r="AE411" s="67"/>
      <c r="AF411" s="67">
        <f>IF(F411&lt;Settings!$H$3,"",RANK(AA411,$AA$409:$AA$508,0)+COUNTIF($AA$409:AA411,AA411)-1)</f>
        <v>3</v>
      </c>
      <c r="AG411" s="68"/>
    </row>
    <row r="412" spans="1:33" ht="15" thickBot="1" x14ac:dyDescent="0.4">
      <c r="A412" s="66"/>
      <c r="B412" s="2" t="s">
        <v>172</v>
      </c>
      <c r="C412" s="2" t="s">
        <v>24</v>
      </c>
      <c r="D412" s="67" t="s">
        <v>167</v>
      </c>
      <c r="E412" s="67">
        <v>24</v>
      </c>
      <c r="F412" s="67">
        <v>16</v>
      </c>
      <c r="G412" s="67">
        <v>16</v>
      </c>
      <c r="H412" s="67">
        <v>0</v>
      </c>
      <c r="I412" s="67">
        <v>0</v>
      </c>
      <c r="J412" s="67">
        <v>0</v>
      </c>
      <c r="K412" s="67">
        <v>0</v>
      </c>
      <c r="L412" s="67">
        <v>0</v>
      </c>
      <c r="M412" s="67">
        <v>301</v>
      </c>
      <c r="N412" s="67">
        <v>1357</v>
      </c>
      <c r="O412" s="67">
        <v>4.51</v>
      </c>
      <c r="P412" s="67">
        <v>12</v>
      </c>
      <c r="Q412" s="67">
        <v>71</v>
      </c>
      <c r="R412" s="67">
        <v>54</v>
      </c>
      <c r="S412" s="67">
        <v>420</v>
      </c>
      <c r="T412" s="67">
        <v>7.78</v>
      </c>
      <c r="U412" s="67">
        <v>2</v>
      </c>
      <c r="V412" s="67">
        <v>3</v>
      </c>
      <c r="W412" s="67">
        <v>2</v>
      </c>
      <c r="X412" s="67">
        <v>14</v>
      </c>
      <c r="Y412" s="67"/>
      <c r="Z412" s="67"/>
      <c r="AA412" s="67">
        <f>IF(F412&lt;Settings!$H$3,"",ROUND((J412*Settings!$C$3+K412*Settings!$C$4+N412*Settings!$C$5+P412*Settings!$C$6+R412*Settings!$C$7+S412*Settings!$C$8+U412*Settings!$C$9+L412*Settings!$C$10+V412*Settings!$C$11*0.5)/F412*16,0))</f>
        <v>313</v>
      </c>
      <c r="AB412" s="70">
        <f>IF(F412&lt;Settings!$H$3,"",AA412*Settings!$F$3)</f>
        <v>1584.5625</v>
      </c>
      <c r="AC412" s="67"/>
      <c r="AD412" s="67"/>
      <c r="AE412" s="67"/>
      <c r="AF412" s="67">
        <f>IF(F412&lt;Settings!$H$3,"",RANK(AA412,$AA$409:$AA$508,0)+COUNTIF($AA$409:AA412,AA412)-1)</f>
        <v>5</v>
      </c>
      <c r="AG412" s="68"/>
    </row>
    <row r="413" spans="1:33" ht="15" thickBot="1" x14ac:dyDescent="0.4">
      <c r="A413" s="66"/>
      <c r="B413" s="2" t="s">
        <v>890</v>
      </c>
      <c r="C413" s="2" t="s">
        <v>28</v>
      </c>
      <c r="D413" s="67" t="s">
        <v>167</v>
      </c>
      <c r="E413" s="67">
        <v>24</v>
      </c>
      <c r="F413" s="67">
        <v>14</v>
      </c>
      <c r="G413" s="67">
        <v>14</v>
      </c>
      <c r="H413" s="67">
        <v>0</v>
      </c>
      <c r="I413" s="67">
        <v>0</v>
      </c>
      <c r="J413" s="67">
        <v>0</v>
      </c>
      <c r="K413" s="67">
        <v>0</v>
      </c>
      <c r="L413" s="67">
        <v>0</v>
      </c>
      <c r="M413" s="67">
        <v>250</v>
      </c>
      <c r="N413" s="67">
        <v>1135</v>
      </c>
      <c r="O413" s="67">
        <v>4.54</v>
      </c>
      <c r="P413" s="67">
        <v>13</v>
      </c>
      <c r="Q413" s="67">
        <v>63</v>
      </c>
      <c r="R413" s="67">
        <v>53</v>
      </c>
      <c r="S413" s="67">
        <v>519</v>
      </c>
      <c r="T413" s="67">
        <v>9.7899999999999991</v>
      </c>
      <c r="U413" s="67">
        <v>0</v>
      </c>
      <c r="V413" s="67">
        <v>4</v>
      </c>
      <c r="W413" s="67">
        <v>2</v>
      </c>
      <c r="X413" s="67">
        <v>13</v>
      </c>
      <c r="Y413" s="67"/>
      <c r="Z413" s="67"/>
      <c r="AA413" s="67">
        <f>IF(F413&lt;Settings!$H$3,"",ROUND((J413*Settings!$C$3+K413*Settings!$C$4+N413*Settings!$C$5+P413*Settings!$C$6+R413*Settings!$C$7+S413*Settings!$C$8+U413*Settings!$C$9+L413*Settings!$C$10+V413*Settings!$C$11*0.5)/F413*16,0))</f>
        <v>334</v>
      </c>
      <c r="AB413" s="70">
        <f>IF(F413&lt;Settings!$H$3,"",AA413*Settings!$F$3)</f>
        <v>1690.875</v>
      </c>
      <c r="AC413" s="67"/>
      <c r="AD413" s="67"/>
      <c r="AE413" s="67"/>
      <c r="AF413" s="67">
        <f>IF(F413&lt;Settings!$H$3,"",RANK(AA413,$AA$409:$AA$508,0)+COUNTIF($AA$409:AA413,AA413)-1)</f>
        <v>2</v>
      </c>
      <c r="AG413" s="68"/>
    </row>
    <row r="414" spans="1:33" ht="15" thickBot="1" x14ac:dyDescent="0.4">
      <c r="A414" s="66"/>
      <c r="B414" s="2" t="s">
        <v>891</v>
      </c>
      <c r="C414" s="2" t="s">
        <v>4</v>
      </c>
      <c r="D414" s="67" t="s">
        <v>167</v>
      </c>
      <c r="E414" s="67">
        <v>24</v>
      </c>
      <c r="F414" s="67">
        <v>16</v>
      </c>
      <c r="G414" s="67">
        <v>16</v>
      </c>
      <c r="H414" s="67">
        <v>0</v>
      </c>
      <c r="I414" s="67">
        <v>0</v>
      </c>
      <c r="J414" s="67">
        <v>0</v>
      </c>
      <c r="K414" s="67">
        <v>0</v>
      </c>
      <c r="L414" s="67">
        <v>0</v>
      </c>
      <c r="M414" s="67">
        <v>298</v>
      </c>
      <c r="N414" s="67">
        <v>1494</v>
      </c>
      <c r="O414" s="67">
        <v>5.01</v>
      </c>
      <c r="P414" s="67">
        <v>8</v>
      </c>
      <c r="Q414" s="67">
        <v>49</v>
      </c>
      <c r="R414" s="67">
        <v>36</v>
      </c>
      <c r="S414" s="67">
        <v>278</v>
      </c>
      <c r="T414" s="67">
        <v>7.72</v>
      </c>
      <c r="U414" s="67">
        <v>0</v>
      </c>
      <c r="V414" s="67">
        <v>3</v>
      </c>
      <c r="W414" s="67">
        <v>3</v>
      </c>
      <c r="X414" s="67">
        <v>8</v>
      </c>
      <c r="Y414" s="67"/>
      <c r="Z414" s="67"/>
      <c r="AA414" s="67">
        <f>IF(F414&lt;Settings!$H$3,"",ROUND((J414*Settings!$C$3+K414*Settings!$C$4+N414*Settings!$C$5+P414*Settings!$C$6+R414*Settings!$C$7+S414*Settings!$C$8+U414*Settings!$C$9+L414*Settings!$C$10+V414*Settings!$C$11*0.5)/F414*16,0))</f>
        <v>258</v>
      </c>
      <c r="AB414" s="70">
        <f>IF(F414&lt;Settings!$H$3,"",AA414*Settings!$F$3)</f>
        <v>1306.125</v>
      </c>
      <c r="AC414" s="67"/>
      <c r="AD414" s="67"/>
      <c r="AE414" s="67"/>
      <c r="AF414" s="67">
        <f>IF(F414&lt;Settings!$H$3,"",RANK(AA414,$AA$409:$AA$508,0)+COUNTIF($AA$409:AA414,AA414)-1)</f>
        <v>10</v>
      </c>
      <c r="AG414" s="68"/>
    </row>
    <row r="415" spans="1:33" ht="15" thickBot="1" x14ac:dyDescent="0.4">
      <c r="A415" s="66"/>
      <c r="B415" s="2" t="s">
        <v>300</v>
      </c>
      <c r="C415" s="2" t="s">
        <v>116</v>
      </c>
      <c r="D415" s="67" t="s">
        <v>167</v>
      </c>
      <c r="E415" s="67">
        <v>24</v>
      </c>
      <c r="F415" s="67">
        <v>16</v>
      </c>
      <c r="G415" s="67">
        <v>8</v>
      </c>
      <c r="H415" s="67">
        <v>0</v>
      </c>
      <c r="I415" s="67">
        <v>0</v>
      </c>
      <c r="J415" s="67">
        <v>0</v>
      </c>
      <c r="K415" s="67">
        <v>0</v>
      </c>
      <c r="L415" s="67">
        <v>0</v>
      </c>
      <c r="M415" s="67">
        <v>132</v>
      </c>
      <c r="N415" s="67">
        <v>557</v>
      </c>
      <c r="O415" s="67">
        <v>4.22</v>
      </c>
      <c r="P415" s="67">
        <v>3</v>
      </c>
      <c r="Q415" s="67">
        <v>108</v>
      </c>
      <c r="R415" s="67">
        <v>92</v>
      </c>
      <c r="S415" s="67">
        <v>993</v>
      </c>
      <c r="T415" s="67">
        <v>10.79</v>
      </c>
      <c r="U415" s="67">
        <v>8</v>
      </c>
      <c r="V415" s="67">
        <v>3</v>
      </c>
      <c r="W415" s="67">
        <v>2</v>
      </c>
      <c r="X415" s="67">
        <v>11</v>
      </c>
      <c r="Y415" s="67"/>
      <c r="Z415" s="67"/>
      <c r="AA415" s="67">
        <f>IF(F415&lt;Settings!$H$3,"",ROUND((J415*Settings!$C$3+K415*Settings!$C$4+N415*Settings!$C$5+P415*Settings!$C$6+R415*Settings!$C$7+S415*Settings!$C$8+U415*Settings!$C$9+L415*Settings!$C$10+V415*Settings!$C$11*0.5)/F415*16,0))</f>
        <v>310</v>
      </c>
      <c r="AB415" s="70">
        <f>IF(F415&lt;Settings!$H$3,"",AA415*Settings!$F$3)</f>
        <v>1569.375</v>
      </c>
      <c r="AC415" s="67"/>
      <c r="AD415" s="67"/>
      <c r="AE415" s="67"/>
      <c r="AF415" s="67">
        <f>IF(F415&lt;Settings!$H$3,"",RANK(AA415,$AA$409:$AA$508,0)+COUNTIF($AA$409:AA415,AA415)-1)</f>
        <v>6</v>
      </c>
      <c r="AG415" s="68"/>
    </row>
    <row r="416" spans="1:33" ht="15" thickBot="1" x14ac:dyDescent="0.4">
      <c r="A416" s="66"/>
      <c r="B416" s="2" t="s">
        <v>594</v>
      </c>
      <c r="C416" s="2" t="s">
        <v>45</v>
      </c>
      <c r="D416" s="67" t="s">
        <v>167</v>
      </c>
      <c r="E416" s="67">
        <v>30</v>
      </c>
      <c r="F416" s="67">
        <v>15</v>
      </c>
      <c r="G416" s="67">
        <v>15</v>
      </c>
      <c r="H416" s="67">
        <v>0</v>
      </c>
      <c r="I416" s="67">
        <v>0</v>
      </c>
      <c r="J416" s="67">
        <v>0</v>
      </c>
      <c r="K416" s="67">
        <v>0</v>
      </c>
      <c r="L416" s="67">
        <v>0</v>
      </c>
      <c r="M416" s="67">
        <v>202</v>
      </c>
      <c r="N416" s="67">
        <v>1018</v>
      </c>
      <c r="O416" s="67">
        <v>5.04</v>
      </c>
      <c r="P416" s="67">
        <v>10</v>
      </c>
      <c r="Q416" s="67">
        <v>29</v>
      </c>
      <c r="R416" s="67">
        <v>26</v>
      </c>
      <c r="S416" s="67">
        <v>247</v>
      </c>
      <c r="T416" s="67">
        <v>9.5</v>
      </c>
      <c r="U416" s="67">
        <v>5</v>
      </c>
      <c r="V416" s="67">
        <v>2</v>
      </c>
      <c r="W416" s="67">
        <v>2</v>
      </c>
      <c r="X416" s="67">
        <v>15</v>
      </c>
      <c r="Y416" s="67">
        <v>2</v>
      </c>
      <c r="Z416" s="67"/>
      <c r="AA416" s="67">
        <f>IF(F416&lt;Settings!$H$3,"",ROUND((J416*Settings!$C$3+K416*Settings!$C$4+N416*Settings!$C$5+P416*Settings!$C$6+R416*Settings!$C$7+S416*Settings!$C$8+U416*Settings!$C$9+L416*Settings!$C$10+V416*Settings!$C$11*0.5)/F416*16,0))</f>
        <v>257</v>
      </c>
      <c r="AB416" s="70">
        <f>IF(F416&lt;Settings!$H$3,"",AA416*Settings!$F$3)</f>
        <v>1301.0625</v>
      </c>
      <c r="AC416" s="67"/>
      <c r="AD416" s="67"/>
      <c r="AE416" s="67"/>
      <c r="AF416" s="67">
        <f>IF(F416&lt;Settings!$H$3,"",RANK(AA416,$AA$409:$AA$508,0)+COUNTIF($AA$409:AA416,AA416)-1)</f>
        <v>11</v>
      </c>
      <c r="AG416" s="68"/>
    </row>
    <row r="417" spans="1:33" ht="15" thickBot="1" x14ac:dyDescent="0.4">
      <c r="A417" s="66"/>
      <c r="B417" s="2" t="s">
        <v>202</v>
      </c>
      <c r="C417" s="2" t="s">
        <v>32</v>
      </c>
      <c r="D417" s="67" t="s">
        <v>167</v>
      </c>
      <c r="E417" s="67">
        <v>25</v>
      </c>
      <c r="F417" s="67">
        <v>15</v>
      </c>
      <c r="G417" s="67">
        <v>15</v>
      </c>
      <c r="H417" s="67">
        <v>0</v>
      </c>
      <c r="I417" s="67">
        <v>0</v>
      </c>
      <c r="J417" s="67">
        <v>0</v>
      </c>
      <c r="K417" s="67">
        <v>0</v>
      </c>
      <c r="L417" s="67">
        <v>0</v>
      </c>
      <c r="M417" s="67">
        <v>278</v>
      </c>
      <c r="N417" s="67">
        <v>1230</v>
      </c>
      <c r="O417" s="67">
        <v>4.42</v>
      </c>
      <c r="P417" s="67">
        <v>7</v>
      </c>
      <c r="Q417" s="67">
        <v>47</v>
      </c>
      <c r="R417" s="67">
        <v>37</v>
      </c>
      <c r="S417" s="67">
        <v>266</v>
      </c>
      <c r="T417" s="67">
        <v>7.19</v>
      </c>
      <c r="U417" s="67">
        <v>2</v>
      </c>
      <c r="V417" s="67">
        <v>7</v>
      </c>
      <c r="W417" s="67">
        <v>4</v>
      </c>
      <c r="X417" s="67">
        <v>9</v>
      </c>
      <c r="Y417" s="67"/>
      <c r="Z417" s="67"/>
      <c r="AA417" s="67">
        <f>IF(F417&lt;Settings!$H$3,"",ROUND((J417*Settings!$C$3+K417*Settings!$C$4+N417*Settings!$C$5+P417*Settings!$C$6+R417*Settings!$C$7+S417*Settings!$C$8+U417*Settings!$C$9+L417*Settings!$C$10+V417*Settings!$C$11*0.5)/F417*16,0))</f>
        <v>249</v>
      </c>
      <c r="AB417" s="70">
        <f>IF(F417&lt;Settings!$H$3,"",AA417*Settings!$F$3)</f>
        <v>1260.5625</v>
      </c>
      <c r="AC417" s="67"/>
      <c r="AD417" s="67"/>
      <c r="AE417" s="67"/>
      <c r="AF417" s="67">
        <f>IF(F417&lt;Settings!$H$3,"",RANK(AA417,$AA$409:$AA$508,0)+COUNTIF($AA$409:AA417,AA417)-1)</f>
        <v>12</v>
      </c>
      <c r="AG417" s="68"/>
    </row>
    <row r="418" spans="1:33" ht="15" thickBot="1" x14ac:dyDescent="0.4">
      <c r="A418" s="66"/>
      <c r="B418" s="2" t="s">
        <v>892</v>
      </c>
      <c r="C418" s="2" t="s">
        <v>111</v>
      </c>
      <c r="D418" s="67" t="s">
        <v>167</v>
      </c>
      <c r="E418" s="67">
        <v>22</v>
      </c>
      <c r="F418" s="67">
        <v>13</v>
      </c>
      <c r="G418" s="67">
        <v>13</v>
      </c>
      <c r="H418" s="67">
        <v>0</v>
      </c>
      <c r="I418" s="67">
        <v>0</v>
      </c>
      <c r="J418" s="67">
        <v>0</v>
      </c>
      <c r="K418" s="67">
        <v>0</v>
      </c>
      <c r="L418" s="67">
        <v>0</v>
      </c>
      <c r="M418" s="67">
        <v>217</v>
      </c>
      <c r="N418" s="67">
        <v>1003</v>
      </c>
      <c r="O418" s="67">
        <v>4.62</v>
      </c>
      <c r="P418" s="67">
        <v>6</v>
      </c>
      <c r="Q418" s="67">
        <v>73</v>
      </c>
      <c r="R418" s="67">
        <v>52</v>
      </c>
      <c r="S418" s="67">
        <v>438</v>
      </c>
      <c r="T418" s="67">
        <v>8.42</v>
      </c>
      <c r="U418" s="67">
        <v>2</v>
      </c>
      <c r="V418" s="67">
        <v>1</v>
      </c>
      <c r="W418" s="67">
        <v>0</v>
      </c>
      <c r="X418" s="67">
        <v>8</v>
      </c>
      <c r="Y418" s="67"/>
      <c r="Z418" s="67"/>
      <c r="AA418" s="67">
        <f>IF(F418&lt;Settings!$H$3,"",ROUND((J418*Settings!$C$3+K418*Settings!$C$4+N418*Settings!$C$5+P418*Settings!$C$6+R418*Settings!$C$7+S418*Settings!$C$8+U418*Settings!$C$9+L418*Settings!$C$10+V418*Settings!$C$11*0.5)/F418*16,0))</f>
        <v>299</v>
      </c>
      <c r="AB418" s="70">
        <f>IF(F418&lt;Settings!$H$3,"",AA418*Settings!$F$3)</f>
        <v>1513.6875</v>
      </c>
      <c r="AC418" s="67"/>
      <c r="AD418" s="67"/>
      <c r="AE418" s="67"/>
      <c r="AF418" s="67">
        <f>IF(F418&lt;Settings!$H$3,"",RANK(AA418,$AA$409:$AA$508,0)+COUNTIF($AA$409:AA418,AA418)-1)</f>
        <v>7</v>
      </c>
      <c r="AG418" s="68"/>
    </row>
    <row r="419" spans="1:33" ht="15" thickBot="1" x14ac:dyDescent="0.4">
      <c r="A419" s="66"/>
      <c r="B419" s="2" t="s">
        <v>599</v>
      </c>
      <c r="C419" s="2" t="s">
        <v>12</v>
      </c>
      <c r="D419" s="67" t="s">
        <v>167</v>
      </c>
      <c r="E419" s="67">
        <v>23</v>
      </c>
      <c r="F419" s="67">
        <v>16</v>
      </c>
      <c r="G419" s="67">
        <v>15</v>
      </c>
      <c r="H419" s="67">
        <v>0</v>
      </c>
      <c r="I419" s="67">
        <v>0</v>
      </c>
      <c r="J419" s="67">
        <v>0</v>
      </c>
      <c r="K419" s="67">
        <v>0</v>
      </c>
      <c r="L419" s="67">
        <v>0</v>
      </c>
      <c r="M419" s="67">
        <v>278</v>
      </c>
      <c r="N419" s="67">
        <v>1137</v>
      </c>
      <c r="O419" s="67">
        <v>4.09</v>
      </c>
      <c r="P419" s="67">
        <v>5</v>
      </c>
      <c r="Q419" s="67">
        <v>45</v>
      </c>
      <c r="R419" s="67">
        <v>35</v>
      </c>
      <c r="S419" s="67">
        <v>287</v>
      </c>
      <c r="T419" s="67">
        <v>8.1999999999999993</v>
      </c>
      <c r="U419" s="67">
        <v>3</v>
      </c>
      <c r="V419" s="67">
        <v>0</v>
      </c>
      <c r="W419" s="67">
        <v>0</v>
      </c>
      <c r="X419" s="67">
        <v>8</v>
      </c>
      <c r="Y419" s="67"/>
      <c r="Z419" s="67"/>
      <c r="AA419" s="67">
        <f>IF(F419&lt;Settings!$H$3,"",ROUND((J419*Settings!$C$3+K419*Settings!$C$4+N419*Settings!$C$5+P419*Settings!$C$6+R419*Settings!$C$7+S419*Settings!$C$8+U419*Settings!$C$9+L419*Settings!$C$10+V419*Settings!$C$11*0.5)/F419*16,0))</f>
        <v>225</v>
      </c>
      <c r="AB419" s="70">
        <f>IF(F419&lt;Settings!$H$3,"",AA419*Settings!$F$3)</f>
        <v>1139.0625</v>
      </c>
      <c r="AC419" s="67"/>
      <c r="AD419" s="67"/>
      <c r="AE419" s="67"/>
      <c r="AF419" s="67">
        <f>IF(F419&lt;Settings!$H$3,"",RANK(AA419,$AA$409:$AA$508,0)+COUNTIF($AA$409:AA419,AA419)-1)</f>
        <v>20</v>
      </c>
      <c r="AG419" s="68"/>
    </row>
    <row r="420" spans="1:33" ht="15" thickBot="1" x14ac:dyDescent="0.4">
      <c r="A420" s="66"/>
      <c r="B420" s="2" t="s">
        <v>576</v>
      </c>
      <c r="C420" s="2" t="s">
        <v>105</v>
      </c>
      <c r="D420" s="67" t="s">
        <v>167</v>
      </c>
      <c r="E420" s="67">
        <v>25</v>
      </c>
      <c r="F420" s="67">
        <v>15</v>
      </c>
      <c r="G420" s="67">
        <v>15</v>
      </c>
      <c r="H420" s="67">
        <v>0</v>
      </c>
      <c r="I420" s="67">
        <v>0</v>
      </c>
      <c r="J420" s="67">
        <v>0</v>
      </c>
      <c r="K420" s="67">
        <v>0</v>
      </c>
      <c r="L420" s="67">
        <v>0</v>
      </c>
      <c r="M420" s="67">
        <v>223</v>
      </c>
      <c r="N420" s="67">
        <v>857</v>
      </c>
      <c r="O420" s="67">
        <v>3.84</v>
      </c>
      <c r="P420" s="67">
        <v>12</v>
      </c>
      <c r="Q420" s="67">
        <v>49</v>
      </c>
      <c r="R420" s="67">
        <v>31</v>
      </c>
      <c r="S420" s="67">
        <v>207</v>
      </c>
      <c r="T420" s="67">
        <v>6.68</v>
      </c>
      <c r="U420" s="67">
        <v>2</v>
      </c>
      <c r="V420" s="67">
        <v>3</v>
      </c>
      <c r="W420" s="67">
        <v>2</v>
      </c>
      <c r="X420" s="67">
        <v>14</v>
      </c>
      <c r="Y420" s="67">
        <v>1</v>
      </c>
      <c r="Z420" s="67"/>
      <c r="AA420" s="67">
        <f>IF(F420&lt;Settings!$H$3,"",ROUND((J420*Settings!$C$3+K420*Settings!$C$4+N420*Settings!$C$5+P420*Settings!$C$6+R420*Settings!$C$7+S420*Settings!$C$8+U420*Settings!$C$9+L420*Settings!$C$10+V420*Settings!$C$11*0.5)/F420*16,0))</f>
        <v>233</v>
      </c>
      <c r="AB420" s="70">
        <f>IF(F420&lt;Settings!$H$3,"",AA420*Settings!$F$3)</f>
        <v>1179.5625</v>
      </c>
      <c r="AC420" s="67"/>
      <c r="AD420" s="67"/>
      <c r="AE420" s="67"/>
      <c r="AF420" s="67">
        <f>IF(F420&lt;Settings!$H$3,"",RANK(AA420,$AA$409:$AA$508,0)+COUNTIF($AA$409:AA420,AA420)-1)</f>
        <v>17</v>
      </c>
      <c r="AG420" s="68"/>
    </row>
    <row r="421" spans="1:33" ht="15" thickBot="1" x14ac:dyDescent="0.4">
      <c r="A421" s="66"/>
      <c r="B421" s="2" t="s">
        <v>595</v>
      </c>
      <c r="C421" s="2" t="s">
        <v>30</v>
      </c>
      <c r="D421" s="67" t="s">
        <v>167</v>
      </c>
      <c r="E421" s="67">
        <v>24</v>
      </c>
      <c r="F421" s="67">
        <v>15</v>
      </c>
      <c r="G421" s="67">
        <v>15</v>
      </c>
      <c r="H421" s="67">
        <v>0</v>
      </c>
      <c r="I421" s="67">
        <v>0</v>
      </c>
      <c r="J421" s="67">
        <v>0</v>
      </c>
      <c r="K421" s="67">
        <v>0</v>
      </c>
      <c r="L421" s="67">
        <v>0</v>
      </c>
      <c r="M421" s="67">
        <v>265</v>
      </c>
      <c r="N421" s="67">
        <v>1152</v>
      </c>
      <c r="O421" s="67">
        <v>4.3499999999999996</v>
      </c>
      <c r="P421" s="67">
        <v>3</v>
      </c>
      <c r="Q421" s="67">
        <v>100</v>
      </c>
      <c r="R421" s="67">
        <v>76</v>
      </c>
      <c r="S421" s="67">
        <v>522</v>
      </c>
      <c r="T421" s="67">
        <v>6.87</v>
      </c>
      <c r="U421" s="67">
        <v>0</v>
      </c>
      <c r="V421" s="67">
        <v>1</v>
      </c>
      <c r="W421" s="67">
        <v>1</v>
      </c>
      <c r="X421" s="67">
        <v>3</v>
      </c>
      <c r="Y421" s="67"/>
      <c r="Z421" s="67"/>
      <c r="AA421" s="67">
        <f>IF(F421&lt;Settings!$H$3,"",ROUND((J421*Settings!$C$3+K421*Settings!$C$4+N421*Settings!$C$5+P421*Settings!$C$6+R421*Settings!$C$7+S421*Settings!$C$8+U421*Settings!$C$9+L421*Settings!$C$10+V421*Settings!$C$11*0.5)/F421*16,0))</f>
        <v>278</v>
      </c>
      <c r="AB421" s="70">
        <f>IF(F421&lt;Settings!$H$3,"",AA421*Settings!$F$3)</f>
        <v>1407.375</v>
      </c>
      <c r="AC421" s="67"/>
      <c r="AD421" s="67"/>
      <c r="AE421" s="67"/>
      <c r="AF421" s="67">
        <f>IF(F421&lt;Settings!$H$3,"",RANK(AA421,$AA$409:$AA$508,0)+COUNTIF($AA$409:AA421,AA421)-1)</f>
        <v>9</v>
      </c>
      <c r="AG421" s="68"/>
    </row>
    <row r="422" spans="1:33" s="20" customFormat="1" ht="15" thickBot="1" x14ac:dyDescent="0.4">
      <c r="A422" s="26"/>
      <c r="B422" s="13" t="s">
        <v>893</v>
      </c>
      <c r="C422" s="13" t="s">
        <v>53</v>
      </c>
      <c r="D422" s="27" t="s">
        <v>167</v>
      </c>
      <c r="E422" s="27">
        <v>21</v>
      </c>
      <c r="F422" s="27">
        <v>13</v>
      </c>
      <c r="G422" s="27">
        <v>13</v>
      </c>
      <c r="H422" s="27">
        <v>0</v>
      </c>
      <c r="I422" s="27">
        <v>0</v>
      </c>
      <c r="J422" s="27">
        <v>0</v>
      </c>
      <c r="K422" s="27">
        <v>0</v>
      </c>
      <c r="L422" s="27">
        <v>0</v>
      </c>
      <c r="M422" s="27">
        <v>242</v>
      </c>
      <c r="N422" s="27">
        <v>1150</v>
      </c>
      <c r="O422" s="27">
        <v>4.75</v>
      </c>
      <c r="P422" s="27">
        <v>7</v>
      </c>
      <c r="Q422" s="27">
        <v>27</v>
      </c>
      <c r="R422" s="27">
        <v>20</v>
      </c>
      <c r="S422" s="27">
        <v>166</v>
      </c>
      <c r="T422" s="27">
        <v>8.3000000000000007</v>
      </c>
      <c r="U422" s="27">
        <v>0</v>
      </c>
      <c r="V422" s="27">
        <v>1</v>
      </c>
      <c r="W422" s="27">
        <v>1</v>
      </c>
      <c r="X422" s="27">
        <v>7</v>
      </c>
      <c r="Y422" s="27"/>
      <c r="Z422" s="27"/>
      <c r="AA422" s="67">
        <f>IF(F422&lt;Settings!$H$3,"",ROUND((J422*Settings!$C$3+K422*Settings!$C$4+N422*Settings!$C$5+P422*Settings!$C$6+R422*Settings!$C$7+S422*Settings!$C$8+U422*Settings!$C$9+L422*Settings!$C$10+V422*Settings!$C$11*0.5)/F422*16,0))</f>
        <v>237</v>
      </c>
      <c r="AB422" s="70">
        <f>IF(F422&lt;Settings!$H$3,"",AA422*Settings!$F$3)</f>
        <v>1199.8125</v>
      </c>
      <c r="AC422" s="27"/>
      <c r="AD422" s="27"/>
      <c r="AE422" s="27"/>
      <c r="AF422" s="67">
        <f>IF(F422&lt;Settings!$H$3,"",RANK(AA422,$AA$409:$AA$508,0)+COUNTIF($AA$409:AA422,AA422)-1)</f>
        <v>15</v>
      </c>
      <c r="AG422" s="28"/>
    </row>
    <row r="423" spans="1:33" ht="15" thickBot="1" x14ac:dyDescent="0.4">
      <c r="A423" s="66"/>
      <c r="B423" s="2" t="s">
        <v>894</v>
      </c>
      <c r="C423" s="2" t="s">
        <v>20</v>
      </c>
      <c r="D423" s="67" t="s">
        <v>167</v>
      </c>
      <c r="E423" s="67">
        <v>22</v>
      </c>
      <c r="F423" s="67">
        <v>16</v>
      </c>
      <c r="G423" s="67">
        <v>11</v>
      </c>
      <c r="H423" s="67">
        <v>0</v>
      </c>
      <c r="I423" s="67">
        <v>0</v>
      </c>
      <c r="J423" s="67">
        <v>0</v>
      </c>
      <c r="K423" s="67">
        <v>0</v>
      </c>
      <c r="L423" s="67">
        <v>0</v>
      </c>
      <c r="M423" s="67">
        <v>179</v>
      </c>
      <c r="N423" s="67">
        <v>818</v>
      </c>
      <c r="O423" s="67">
        <v>4.57</v>
      </c>
      <c r="P423" s="67">
        <v>3</v>
      </c>
      <c r="Q423" s="67">
        <v>63</v>
      </c>
      <c r="R423" s="67">
        <v>50</v>
      </c>
      <c r="S423" s="67">
        <v>509</v>
      </c>
      <c r="T423" s="67">
        <v>10.18</v>
      </c>
      <c r="U423" s="67">
        <v>3</v>
      </c>
      <c r="V423" s="67">
        <v>2</v>
      </c>
      <c r="W423" s="67">
        <v>1</v>
      </c>
      <c r="X423" s="67">
        <v>6</v>
      </c>
      <c r="Y423" s="67">
        <v>1</v>
      </c>
      <c r="Z423" s="67"/>
      <c r="AA423" s="67">
        <f>IF(F423&lt;Settings!$H$3,"",ROUND((J423*Settings!$C$3+K423*Settings!$C$4+N423*Settings!$C$5+P423*Settings!$C$6+R423*Settings!$C$7+S423*Settings!$C$8+U423*Settings!$C$9+L423*Settings!$C$10+V423*Settings!$C$11*0.5)/F423*16,0))</f>
        <v>217</v>
      </c>
      <c r="AB423" s="70">
        <f>IF(F423&lt;Settings!$H$3,"",AA423*Settings!$F$3)</f>
        <v>1098.5625</v>
      </c>
      <c r="AC423" s="67"/>
      <c r="AD423" s="67"/>
      <c r="AE423" s="67"/>
      <c r="AF423" s="67">
        <f>IF(F423&lt;Settings!$H$3,"",RANK(AA423,$AA$409:$AA$508,0)+COUNTIF($AA$409:AA423,AA423)-1)</f>
        <v>21</v>
      </c>
      <c r="AG423" s="68"/>
    </row>
    <row r="424" spans="1:33" ht="15" thickBot="1" x14ac:dyDescent="0.4">
      <c r="A424" s="66"/>
      <c r="B424" s="2" t="s">
        <v>895</v>
      </c>
      <c r="C424" s="2" t="s">
        <v>16</v>
      </c>
      <c r="D424" s="67" t="s">
        <v>167</v>
      </c>
      <c r="E424" s="67">
        <v>24</v>
      </c>
      <c r="F424" s="67">
        <v>14</v>
      </c>
      <c r="G424" s="67">
        <v>9</v>
      </c>
      <c r="H424" s="67">
        <v>1</v>
      </c>
      <c r="I424" s="67">
        <v>1</v>
      </c>
      <c r="J424" s="67">
        <v>13</v>
      </c>
      <c r="K424" s="67">
        <v>0</v>
      </c>
      <c r="L424" s="67">
        <v>0</v>
      </c>
      <c r="M424" s="67">
        <v>171</v>
      </c>
      <c r="N424" s="67">
        <v>797</v>
      </c>
      <c r="O424" s="67">
        <v>4.66</v>
      </c>
      <c r="P424" s="67">
        <v>5</v>
      </c>
      <c r="Q424" s="67">
        <v>97</v>
      </c>
      <c r="R424" s="67">
        <v>81</v>
      </c>
      <c r="S424" s="67">
        <v>533</v>
      </c>
      <c r="T424" s="67">
        <v>6.58</v>
      </c>
      <c r="U424" s="67">
        <v>1</v>
      </c>
      <c r="V424" s="67">
        <v>4</v>
      </c>
      <c r="W424" s="67">
        <v>1</v>
      </c>
      <c r="X424" s="67">
        <v>6</v>
      </c>
      <c r="Y424" s="67"/>
      <c r="Z424" s="67"/>
      <c r="AA424" s="67">
        <f>IF(F424&lt;Settings!$H$3,"",ROUND((J424*Settings!$C$3+K424*Settings!$C$4+N424*Settings!$C$5+P424*Settings!$C$6+R424*Settings!$C$7+S424*Settings!$C$8+U424*Settings!$C$9+L424*Settings!$C$10+V424*Settings!$C$11*0.5)/F424*16,0))</f>
        <v>282</v>
      </c>
      <c r="AB424" s="70">
        <f>IF(F424&lt;Settings!$H$3,"",AA424*Settings!$F$3)</f>
        <v>1427.625</v>
      </c>
      <c r="AC424" s="67"/>
      <c r="AD424" s="67"/>
      <c r="AE424" s="67"/>
      <c r="AF424" s="67">
        <f>IF(F424&lt;Settings!$H$3,"",RANK(AA424,$AA$409:$AA$508,0)+COUNTIF($AA$409:AA424,AA424)-1)</f>
        <v>8</v>
      </c>
      <c r="AG424" s="68"/>
    </row>
    <row r="425" spans="1:33" ht="15" thickBot="1" x14ac:dyDescent="0.4">
      <c r="A425" s="66"/>
      <c r="B425" s="2" t="s">
        <v>236</v>
      </c>
      <c r="C425" s="2" t="s">
        <v>94</v>
      </c>
      <c r="D425" s="67" t="s">
        <v>167</v>
      </c>
      <c r="E425" s="67">
        <v>23</v>
      </c>
      <c r="F425" s="67">
        <v>14</v>
      </c>
      <c r="G425" s="67">
        <v>12</v>
      </c>
      <c r="H425" s="67">
        <v>0</v>
      </c>
      <c r="I425" s="67">
        <v>0</v>
      </c>
      <c r="J425" s="67">
        <v>0</v>
      </c>
      <c r="K425" s="67">
        <v>0</v>
      </c>
      <c r="L425" s="67">
        <v>0</v>
      </c>
      <c r="M425" s="67">
        <v>247</v>
      </c>
      <c r="N425" s="67">
        <v>1091</v>
      </c>
      <c r="O425" s="67">
        <v>4.42</v>
      </c>
      <c r="P425" s="67">
        <v>8</v>
      </c>
      <c r="Q425" s="67">
        <v>17</v>
      </c>
      <c r="R425" s="67">
        <v>14</v>
      </c>
      <c r="S425" s="67">
        <v>82</v>
      </c>
      <c r="T425" s="67">
        <v>5.86</v>
      </c>
      <c r="U425" s="67">
        <v>0</v>
      </c>
      <c r="V425" s="67">
        <v>0</v>
      </c>
      <c r="W425" s="67">
        <v>0</v>
      </c>
      <c r="X425" s="67">
        <v>8</v>
      </c>
      <c r="Y425" s="67">
        <v>1</v>
      </c>
      <c r="Z425" s="67"/>
      <c r="AA425" s="67">
        <f>IF(F425&lt;Settings!$H$3,"",ROUND((J425*Settings!$C$3+K425*Settings!$C$4+N425*Settings!$C$5+P425*Settings!$C$6+R425*Settings!$C$7+S425*Settings!$C$8+U425*Settings!$C$9+L425*Settings!$C$10+V425*Settings!$C$11*0.5)/F425*16,0))</f>
        <v>205</v>
      </c>
      <c r="AB425" s="70">
        <f>IF(F425&lt;Settings!$H$3,"",AA425*Settings!$F$3)</f>
        <v>1037.8125</v>
      </c>
      <c r="AC425" s="67"/>
      <c r="AD425" s="67"/>
      <c r="AE425" s="67"/>
      <c r="AF425" s="67">
        <f>IF(F425&lt;Settings!$H$3,"",RANK(AA425,$AA$409:$AA$508,0)+COUNTIF($AA$409:AA425,AA425)-1)</f>
        <v>24</v>
      </c>
      <c r="AG425" s="68"/>
    </row>
    <row r="426" spans="1:33" ht="15" thickBot="1" x14ac:dyDescent="0.4">
      <c r="A426" s="66"/>
      <c r="B426" s="2" t="s">
        <v>238</v>
      </c>
      <c r="C426" s="69" t="s">
        <v>179</v>
      </c>
      <c r="D426" s="67" t="s">
        <v>167</v>
      </c>
      <c r="E426" s="67">
        <v>25</v>
      </c>
      <c r="F426" s="67">
        <v>14</v>
      </c>
      <c r="G426" s="67">
        <v>10</v>
      </c>
      <c r="H426" s="67">
        <v>0</v>
      </c>
      <c r="I426" s="67">
        <v>0</v>
      </c>
      <c r="J426" s="67">
        <v>0</v>
      </c>
      <c r="K426" s="67">
        <v>0</v>
      </c>
      <c r="L426" s="67">
        <v>0</v>
      </c>
      <c r="M426" s="67">
        <v>170</v>
      </c>
      <c r="N426" s="67">
        <v>817</v>
      </c>
      <c r="O426" s="67">
        <v>4.8099999999999996</v>
      </c>
      <c r="P426" s="67">
        <v>8</v>
      </c>
      <c r="Q426" s="67">
        <v>68</v>
      </c>
      <c r="R426" s="67">
        <v>50</v>
      </c>
      <c r="S426" s="67">
        <v>345</v>
      </c>
      <c r="T426" s="67">
        <v>6.9</v>
      </c>
      <c r="U426" s="67">
        <v>0</v>
      </c>
      <c r="V426" s="67">
        <v>2</v>
      </c>
      <c r="W426" s="67">
        <v>1</v>
      </c>
      <c r="X426" s="67">
        <v>8</v>
      </c>
      <c r="Y426" s="67">
        <v>1</v>
      </c>
      <c r="Z426" s="67"/>
      <c r="AA426" s="67">
        <f>IF(F426&lt;Settings!$H$3,"",ROUND((J426*Settings!$C$3+K426*Settings!$C$4+N426*Settings!$C$5+P426*Settings!$C$6+R426*Settings!$C$7+S426*Settings!$C$8+U426*Settings!$C$9+L426*Settings!$C$10+V426*Settings!$C$11*0.5)/F426*16,0))</f>
        <v>243</v>
      </c>
      <c r="AB426" s="70">
        <f>IF(F426&lt;Settings!$H$3,"",AA426*Settings!$F$3)</f>
        <v>1230.1875</v>
      </c>
      <c r="AC426" s="67"/>
      <c r="AD426" s="67"/>
      <c r="AE426" s="67"/>
      <c r="AF426" s="67">
        <f>IF(F426&lt;Settings!$H$3,"",RANK(AA426,$AA$409:$AA$508,0)+COUNTIF($AA$409:AA426,AA426)-1)</f>
        <v>14</v>
      </c>
      <c r="AG426" s="68"/>
    </row>
    <row r="427" spans="1:33" ht="15" thickBot="1" x14ac:dyDescent="0.4">
      <c r="A427" s="66"/>
      <c r="B427" s="2" t="s">
        <v>896</v>
      </c>
      <c r="C427" s="2" t="s">
        <v>41</v>
      </c>
      <c r="D427" s="67" t="s">
        <v>167</v>
      </c>
      <c r="E427" s="67">
        <v>25</v>
      </c>
      <c r="F427" s="67">
        <v>16</v>
      </c>
      <c r="G427" s="67">
        <v>16</v>
      </c>
      <c r="H427" s="67">
        <v>0</v>
      </c>
      <c r="I427" s="67">
        <v>0</v>
      </c>
      <c r="J427" s="67">
        <v>0</v>
      </c>
      <c r="K427" s="67">
        <v>0</v>
      </c>
      <c r="L427" s="67">
        <v>0</v>
      </c>
      <c r="M427" s="67">
        <v>224</v>
      </c>
      <c r="N427" s="67">
        <v>1011</v>
      </c>
      <c r="O427" s="67">
        <v>4.51</v>
      </c>
      <c r="P427" s="67">
        <v>7</v>
      </c>
      <c r="Q427" s="67">
        <v>48</v>
      </c>
      <c r="R427" s="67">
        <v>35</v>
      </c>
      <c r="S427" s="67">
        <v>196</v>
      </c>
      <c r="T427" s="67">
        <v>5.6</v>
      </c>
      <c r="U427" s="67">
        <v>0</v>
      </c>
      <c r="V427" s="67">
        <v>0</v>
      </c>
      <c r="W427" s="67">
        <v>0</v>
      </c>
      <c r="X427" s="67">
        <v>7</v>
      </c>
      <c r="Y427" s="67"/>
      <c r="Z427" s="67"/>
      <c r="AA427" s="67">
        <f>IF(F427&lt;Settings!$H$3,"",ROUND((J427*Settings!$C$3+K427*Settings!$C$4+N427*Settings!$C$5+P427*Settings!$C$6+R427*Settings!$C$7+S427*Settings!$C$8+U427*Settings!$C$9+L427*Settings!$C$10+V427*Settings!$C$11*0.5)/F427*16,0))</f>
        <v>198</v>
      </c>
      <c r="AB427" s="70">
        <f>IF(F427&lt;Settings!$H$3,"",AA427*Settings!$F$3)</f>
        <v>1002.375</v>
      </c>
      <c r="AC427" s="67"/>
      <c r="AD427" s="67"/>
      <c r="AE427" s="67"/>
      <c r="AF427" s="67">
        <f>IF(F427&lt;Settings!$H$3,"",RANK(AA427,$AA$409:$AA$508,0)+COUNTIF($AA$409:AA427,AA427)-1)</f>
        <v>26</v>
      </c>
      <c r="AG427" s="68"/>
    </row>
    <row r="428" spans="1:33" ht="15" thickBot="1" x14ac:dyDescent="0.4">
      <c r="A428" s="66"/>
      <c r="B428" s="2" t="s">
        <v>320</v>
      </c>
      <c r="C428" s="2" t="s">
        <v>103</v>
      </c>
      <c r="D428" s="67" t="s">
        <v>167</v>
      </c>
      <c r="E428" s="67">
        <v>27</v>
      </c>
      <c r="F428" s="67">
        <v>16</v>
      </c>
      <c r="G428" s="67">
        <v>0</v>
      </c>
      <c r="H428" s="67">
        <v>0</v>
      </c>
      <c r="I428" s="67">
        <v>0</v>
      </c>
      <c r="J428" s="67">
        <v>0</v>
      </c>
      <c r="K428" s="67">
        <v>0</v>
      </c>
      <c r="L428" s="67">
        <v>0</v>
      </c>
      <c r="M428" s="67">
        <v>137</v>
      </c>
      <c r="N428" s="67">
        <v>772</v>
      </c>
      <c r="O428" s="67">
        <v>5.64</v>
      </c>
      <c r="P428" s="67">
        <v>8</v>
      </c>
      <c r="Q428" s="67">
        <v>22</v>
      </c>
      <c r="R428" s="67">
        <v>14</v>
      </c>
      <c r="S428" s="67">
        <v>180</v>
      </c>
      <c r="T428" s="67">
        <v>12.86</v>
      </c>
      <c r="U428" s="67">
        <v>2</v>
      </c>
      <c r="V428" s="67">
        <v>2</v>
      </c>
      <c r="W428" s="67">
        <v>2</v>
      </c>
      <c r="X428" s="67">
        <v>10</v>
      </c>
      <c r="Y428" s="67"/>
      <c r="Z428" s="67"/>
      <c r="AA428" s="67">
        <f>IF(F428&lt;Settings!$H$3,"",ROUND((J428*Settings!$C$3+K428*Settings!$C$4+N428*Settings!$C$5+P428*Settings!$C$6+R428*Settings!$C$7+S428*Settings!$C$8+U428*Settings!$C$9+L428*Settings!$C$10+V428*Settings!$C$11*0.5)/F428*16,0))</f>
        <v>167</v>
      </c>
      <c r="AB428" s="70">
        <f>IF(F428&lt;Settings!$H$3,"",AA428*Settings!$F$3)</f>
        <v>845.4375</v>
      </c>
      <c r="AC428" s="67"/>
      <c r="AD428" s="67"/>
      <c r="AE428" s="67"/>
      <c r="AF428" s="67">
        <f>IF(F428&lt;Settings!$H$3,"",RANK(AA428,$AA$409:$AA$508,0)+COUNTIF($AA$409:AA428,AA428)-1)</f>
        <v>32</v>
      </c>
      <c r="AG428" s="68"/>
    </row>
    <row r="429" spans="1:33" ht="15" thickBot="1" x14ac:dyDescent="0.4">
      <c r="A429" s="66"/>
      <c r="B429" s="2" t="s">
        <v>523</v>
      </c>
      <c r="C429" s="2" t="s">
        <v>125</v>
      </c>
      <c r="D429" s="67" t="s">
        <v>167</v>
      </c>
      <c r="E429" s="67">
        <v>27</v>
      </c>
      <c r="F429" s="67">
        <v>15</v>
      </c>
      <c r="G429" s="67">
        <v>15</v>
      </c>
      <c r="H429" s="67">
        <v>0</v>
      </c>
      <c r="I429" s="67">
        <v>0</v>
      </c>
      <c r="J429" s="67">
        <v>0</v>
      </c>
      <c r="K429" s="67">
        <v>0</v>
      </c>
      <c r="L429" s="67">
        <v>0</v>
      </c>
      <c r="M429" s="67">
        <v>245</v>
      </c>
      <c r="N429" s="67">
        <v>789</v>
      </c>
      <c r="O429" s="67">
        <v>3.22</v>
      </c>
      <c r="P429" s="67">
        <v>3</v>
      </c>
      <c r="Q429" s="67">
        <v>78</v>
      </c>
      <c r="R429" s="67">
        <v>66</v>
      </c>
      <c r="S429" s="67">
        <v>461</v>
      </c>
      <c r="T429" s="67">
        <v>6.98</v>
      </c>
      <c r="U429" s="67">
        <v>1</v>
      </c>
      <c r="V429" s="67">
        <v>1</v>
      </c>
      <c r="W429" s="67">
        <v>1</v>
      </c>
      <c r="X429" s="67">
        <v>4</v>
      </c>
      <c r="Y429" s="67">
        <v>1</v>
      </c>
      <c r="Z429" s="67"/>
      <c r="AA429" s="67">
        <f>IF(F429&lt;Settings!$H$3,"",ROUND((J429*Settings!$C$3+K429*Settings!$C$4+N429*Settings!$C$5+P429*Settings!$C$6+R429*Settings!$C$7+S429*Settings!$C$8+U429*Settings!$C$9+L429*Settings!$C$10+V429*Settings!$C$11*0.5)/F429*16,0))</f>
        <v>228</v>
      </c>
      <c r="AB429" s="70">
        <f>IF(F429&lt;Settings!$H$3,"",AA429*Settings!$F$3)</f>
        <v>1154.25</v>
      </c>
      <c r="AC429" s="67"/>
      <c r="AD429" s="67"/>
      <c r="AE429" s="67"/>
      <c r="AF429" s="67">
        <f>IF(F429&lt;Settings!$H$3,"",RANK(AA429,$AA$409:$AA$508,0)+COUNTIF($AA$409:AA429,AA429)-1)</f>
        <v>18</v>
      </c>
      <c r="AG429" s="68"/>
    </row>
    <row r="430" spans="1:33" ht="15" thickBot="1" x14ac:dyDescent="0.4">
      <c r="A430" s="66"/>
      <c r="B430" s="2" t="s">
        <v>897</v>
      </c>
      <c r="C430" s="2" t="s">
        <v>34</v>
      </c>
      <c r="D430" s="67" t="s">
        <v>167</v>
      </c>
      <c r="E430" s="67">
        <v>22</v>
      </c>
      <c r="F430" s="67">
        <v>16</v>
      </c>
      <c r="G430" s="67">
        <v>8</v>
      </c>
      <c r="H430" s="67">
        <v>0</v>
      </c>
      <c r="I430" s="67">
        <v>0</v>
      </c>
      <c r="J430" s="67">
        <v>0</v>
      </c>
      <c r="K430" s="67">
        <v>0</v>
      </c>
      <c r="L430" s="67">
        <v>0</v>
      </c>
      <c r="M430" s="67">
        <v>242</v>
      </c>
      <c r="N430" s="67">
        <v>889</v>
      </c>
      <c r="O430" s="67">
        <v>3.67</v>
      </c>
      <c r="P430" s="67">
        <v>6</v>
      </c>
      <c r="Q430" s="67">
        <v>35</v>
      </c>
      <c r="R430" s="67">
        <v>25</v>
      </c>
      <c r="S430" s="67">
        <v>185</v>
      </c>
      <c r="T430" s="67">
        <v>7.4</v>
      </c>
      <c r="U430" s="67">
        <v>1</v>
      </c>
      <c r="V430" s="67">
        <v>2</v>
      </c>
      <c r="W430" s="67">
        <v>2</v>
      </c>
      <c r="X430" s="67">
        <v>7</v>
      </c>
      <c r="Y430" s="67"/>
      <c r="Z430" s="67"/>
      <c r="AA430" s="67">
        <f>IF(F430&lt;Settings!$H$3,"",ROUND((J430*Settings!$C$3+K430*Settings!$C$4+N430*Settings!$C$5+P430*Settings!$C$6+R430*Settings!$C$7+S430*Settings!$C$8+U430*Settings!$C$9+L430*Settings!$C$10+V430*Settings!$C$11*0.5)/F430*16,0))</f>
        <v>172</v>
      </c>
      <c r="AB430" s="70">
        <f>IF(F430&lt;Settings!$H$3,"",AA430*Settings!$F$3)</f>
        <v>870.75</v>
      </c>
      <c r="AC430" s="67"/>
      <c r="AD430" s="67"/>
      <c r="AE430" s="67"/>
      <c r="AF430" s="67">
        <f>IF(F430&lt;Settings!$H$3,"",RANK(AA430,$AA$409:$AA$508,0)+COUNTIF($AA$409:AA430,AA430)-1)</f>
        <v>30</v>
      </c>
      <c r="AG430" s="68"/>
    </row>
    <row r="431" spans="1:33" ht="15" thickBot="1" x14ac:dyDescent="0.4">
      <c r="A431" s="66"/>
      <c r="B431" s="2" t="s">
        <v>241</v>
      </c>
      <c r="C431" s="2" t="s">
        <v>97</v>
      </c>
      <c r="D431" s="67" t="s">
        <v>167</v>
      </c>
      <c r="E431" s="67">
        <v>29</v>
      </c>
      <c r="F431" s="67">
        <v>16</v>
      </c>
      <c r="G431" s="67">
        <v>14</v>
      </c>
      <c r="H431" s="67">
        <v>0</v>
      </c>
      <c r="I431" s="67">
        <v>0</v>
      </c>
      <c r="J431" s="67">
        <v>0</v>
      </c>
      <c r="K431" s="67">
        <v>0</v>
      </c>
      <c r="L431" s="67">
        <v>0</v>
      </c>
      <c r="M431" s="67">
        <v>245</v>
      </c>
      <c r="N431" s="67">
        <v>1070</v>
      </c>
      <c r="O431" s="67">
        <v>4.37</v>
      </c>
      <c r="P431" s="67">
        <v>6</v>
      </c>
      <c r="Q431" s="67">
        <v>16</v>
      </c>
      <c r="R431" s="67">
        <v>10</v>
      </c>
      <c r="S431" s="67">
        <v>42</v>
      </c>
      <c r="T431" s="67">
        <v>4.2</v>
      </c>
      <c r="U431" s="67">
        <v>0</v>
      </c>
      <c r="V431" s="67">
        <v>4</v>
      </c>
      <c r="W431" s="67">
        <v>2</v>
      </c>
      <c r="X431" s="67">
        <v>6</v>
      </c>
      <c r="Y431" s="67"/>
      <c r="Z431" s="67"/>
      <c r="AA431" s="67">
        <f>IF(F431&lt;Settings!$H$3,"",ROUND((J431*Settings!$C$3+K431*Settings!$C$4+N431*Settings!$C$5+P431*Settings!$C$6+R431*Settings!$C$7+S431*Settings!$C$8+U431*Settings!$C$9+L431*Settings!$C$10+V431*Settings!$C$11*0.5)/F431*16,0))</f>
        <v>153</v>
      </c>
      <c r="AB431" s="70">
        <f>IF(F431&lt;Settings!$H$3,"",AA431*Settings!$F$3)</f>
        <v>774.5625</v>
      </c>
      <c r="AC431" s="67"/>
      <c r="AD431" s="67"/>
      <c r="AE431" s="67"/>
      <c r="AF431" s="67">
        <f>IF(F431&lt;Settings!$H$3,"",RANK(AA431,$AA$409:$AA$508,0)+COUNTIF($AA$409:AA431,AA431)-1)</f>
        <v>40</v>
      </c>
      <c r="AG431" s="68"/>
    </row>
    <row r="432" spans="1:33" ht="15" thickBot="1" x14ac:dyDescent="0.4">
      <c r="A432" s="66"/>
      <c r="B432" s="2" t="s">
        <v>298</v>
      </c>
      <c r="C432" s="2" t="s">
        <v>1</v>
      </c>
      <c r="D432" s="67" t="s">
        <v>167</v>
      </c>
      <c r="E432" s="67">
        <v>24</v>
      </c>
      <c r="F432" s="67">
        <v>16</v>
      </c>
      <c r="G432" s="67">
        <v>14</v>
      </c>
      <c r="H432" s="67">
        <v>0</v>
      </c>
      <c r="I432" s="67">
        <v>0</v>
      </c>
      <c r="J432" s="67">
        <v>0</v>
      </c>
      <c r="K432" s="67">
        <v>0</v>
      </c>
      <c r="L432" s="67">
        <v>0</v>
      </c>
      <c r="M432" s="67">
        <v>247</v>
      </c>
      <c r="N432" s="67">
        <v>912</v>
      </c>
      <c r="O432" s="67">
        <v>3.69</v>
      </c>
      <c r="P432" s="67">
        <v>7</v>
      </c>
      <c r="Q432" s="67">
        <v>20</v>
      </c>
      <c r="R432" s="67">
        <v>12</v>
      </c>
      <c r="S432" s="67">
        <v>94</v>
      </c>
      <c r="T432" s="67">
        <v>7.83</v>
      </c>
      <c r="U432" s="67">
        <v>0</v>
      </c>
      <c r="V432" s="67">
        <v>2</v>
      </c>
      <c r="W432" s="67">
        <v>1</v>
      </c>
      <c r="X432" s="67">
        <v>7</v>
      </c>
      <c r="Y432" s="67"/>
      <c r="Z432" s="67"/>
      <c r="AA432" s="67">
        <f>IF(F432&lt;Settings!$H$3,"",ROUND((J432*Settings!$C$3+K432*Settings!$C$4+N432*Settings!$C$5+P432*Settings!$C$6+R432*Settings!$C$7+S432*Settings!$C$8+U432*Settings!$C$9+L432*Settings!$C$10+V432*Settings!$C$11*0.5)/F432*16,0))</f>
        <v>153</v>
      </c>
      <c r="AB432" s="70">
        <f>IF(F432&lt;Settings!$H$3,"",AA432*Settings!$F$3)</f>
        <v>774.5625</v>
      </c>
      <c r="AC432" s="67"/>
      <c r="AD432" s="67"/>
      <c r="AE432" s="67"/>
      <c r="AF432" s="67">
        <f>IF(F432&lt;Settings!$H$3,"",RANK(AA432,$AA$409:$AA$508,0)+COUNTIF($AA$409:AA432,AA432)-1)</f>
        <v>41</v>
      </c>
      <c r="AG432" s="68"/>
    </row>
    <row r="433" spans="1:33" ht="15" thickBot="1" x14ac:dyDescent="0.4">
      <c r="A433" s="66"/>
      <c r="B433" s="2" t="s">
        <v>597</v>
      </c>
      <c r="C433" s="2" t="s">
        <v>36</v>
      </c>
      <c r="D433" s="67" t="s">
        <v>167</v>
      </c>
      <c r="E433" s="67">
        <v>27</v>
      </c>
      <c r="F433" s="67">
        <v>14</v>
      </c>
      <c r="G433" s="67">
        <v>14</v>
      </c>
      <c r="H433" s="67">
        <v>0</v>
      </c>
      <c r="I433" s="67">
        <v>0</v>
      </c>
      <c r="J433" s="67">
        <v>0</v>
      </c>
      <c r="K433" s="67">
        <v>0</v>
      </c>
      <c r="L433" s="67">
        <v>0</v>
      </c>
      <c r="M433" s="67">
        <v>184</v>
      </c>
      <c r="N433" s="67">
        <v>656</v>
      </c>
      <c r="O433" s="67">
        <v>3.57</v>
      </c>
      <c r="P433" s="67">
        <v>2</v>
      </c>
      <c r="Q433" s="67">
        <v>70</v>
      </c>
      <c r="R433" s="67">
        <v>59</v>
      </c>
      <c r="S433" s="67">
        <v>410</v>
      </c>
      <c r="T433" s="67">
        <v>6.95</v>
      </c>
      <c r="U433" s="67">
        <v>4</v>
      </c>
      <c r="V433" s="67">
        <v>3</v>
      </c>
      <c r="W433" s="67">
        <v>2</v>
      </c>
      <c r="X433" s="67">
        <v>6</v>
      </c>
      <c r="Y433" s="67"/>
      <c r="Z433" s="67"/>
      <c r="AA433" s="67">
        <f>IF(F433&lt;Settings!$H$3,"",ROUND((J433*Settings!$C$3+K433*Settings!$C$4+N433*Settings!$C$5+P433*Settings!$C$6+R433*Settings!$C$7+S433*Settings!$C$8+U433*Settings!$C$9+L433*Settings!$C$10+V433*Settings!$C$11*0.5)/F433*16,0))</f>
        <v>227</v>
      </c>
      <c r="AB433" s="70">
        <f>IF(F433&lt;Settings!$H$3,"",AA433*Settings!$F$3)</f>
        <v>1149.1875</v>
      </c>
      <c r="AC433" s="67"/>
      <c r="AD433" s="67"/>
      <c r="AE433" s="67"/>
      <c r="AF433" s="67">
        <f>IF(F433&lt;Settings!$H$3,"",RANK(AA433,$AA$409:$AA$508,0)+COUNTIF($AA$409:AA433,AA433)-1)</f>
        <v>19</v>
      </c>
      <c r="AG433" s="68"/>
    </row>
    <row r="434" spans="1:33" ht="15" thickBot="1" x14ac:dyDescent="0.4">
      <c r="A434" s="66"/>
      <c r="B434" s="2" t="s">
        <v>528</v>
      </c>
      <c r="C434" s="2" t="s">
        <v>116</v>
      </c>
      <c r="D434" s="67" t="s">
        <v>167</v>
      </c>
      <c r="E434" s="67">
        <v>26</v>
      </c>
      <c r="F434" s="67">
        <v>12</v>
      </c>
      <c r="G434" s="67">
        <v>11</v>
      </c>
      <c r="H434" s="67">
        <v>0</v>
      </c>
      <c r="I434" s="67">
        <v>0</v>
      </c>
      <c r="J434" s="67">
        <v>0</v>
      </c>
      <c r="K434" s="67">
        <v>0</v>
      </c>
      <c r="L434" s="67">
        <v>0</v>
      </c>
      <c r="M434" s="67">
        <v>162</v>
      </c>
      <c r="N434" s="67">
        <v>612</v>
      </c>
      <c r="O434" s="67">
        <v>3.78</v>
      </c>
      <c r="P434" s="67">
        <v>8</v>
      </c>
      <c r="Q434" s="67">
        <v>55</v>
      </c>
      <c r="R434" s="67">
        <v>42</v>
      </c>
      <c r="S434" s="67">
        <v>296</v>
      </c>
      <c r="T434" s="67">
        <v>7.05</v>
      </c>
      <c r="U434" s="67">
        <v>1</v>
      </c>
      <c r="V434" s="67">
        <v>4</v>
      </c>
      <c r="W434" s="67">
        <v>3</v>
      </c>
      <c r="X434" s="67">
        <v>9</v>
      </c>
      <c r="Y434" s="67"/>
      <c r="Z434" s="67"/>
      <c r="AA434" s="67">
        <f>IF(F434&lt;Settings!$H$3,"",ROUND((J434*Settings!$C$3+K434*Settings!$C$4+N434*Settings!$C$5+P434*Settings!$C$6+R434*Settings!$C$7+S434*Settings!$C$8+U434*Settings!$C$9+L434*Settings!$C$10+V434*Settings!$C$11*0.5)/F434*16,0))</f>
        <v>244</v>
      </c>
      <c r="AB434" s="70">
        <f>IF(F434&lt;Settings!$H$3,"",AA434*Settings!$F$3)</f>
        <v>1235.25</v>
      </c>
      <c r="AC434" s="67"/>
      <c r="AD434" s="67"/>
      <c r="AE434" s="67"/>
      <c r="AF434" s="67">
        <f>IF(F434&lt;Settings!$H$3,"",RANK(AA434,$AA$409:$AA$508,0)+COUNTIF($AA$409:AA434,AA434)-1)</f>
        <v>13</v>
      </c>
      <c r="AG434" s="68"/>
    </row>
    <row r="435" spans="1:33" ht="15" thickBot="1" x14ac:dyDescent="0.4">
      <c r="A435" s="66"/>
      <c r="B435" s="2" t="s">
        <v>628</v>
      </c>
      <c r="C435" s="2" t="s">
        <v>49</v>
      </c>
      <c r="D435" s="67" t="s">
        <v>167</v>
      </c>
      <c r="E435" s="67">
        <v>22</v>
      </c>
      <c r="F435" s="67">
        <v>16</v>
      </c>
      <c r="G435" s="67">
        <v>9</v>
      </c>
      <c r="H435" s="67">
        <v>0</v>
      </c>
      <c r="I435" s="67">
        <v>0</v>
      </c>
      <c r="J435" s="67">
        <v>0</v>
      </c>
      <c r="K435" s="67">
        <v>0</v>
      </c>
      <c r="L435" s="67">
        <v>0</v>
      </c>
      <c r="M435" s="67">
        <v>172</v>
      </c>
      <c r="N435" s="67">
        <v>724</v>
      </c>
      <c r="O435" s="67">
        <v>4.21</v>
      </c>
      <c r="P435" s="67">
        <v>6</v>
      </c>
      <c r="Q435" s="67">
        <v>40</v>
      </c>
      <c r="R435" s="67">
        <v>31</v>
      </c>
      <c r="S435" s="67">
        <v>309</v>
      </c>
      <c r="T435" s="67">
        <v>9.9700000000000006</v>
      </c>
      <c r="U435" s="67">
        <v>0</v>
      </c>
      <c r="V435" s="67">
        <v>3</v>
      </c>
      <c r="W435" s="67">
        <v>2</v>
      </c>
      <c r="X435" s="67">
        <v>6</v>
      </c>
      <c r="Y435" s="67"/>
      <c r="Z435" s="67"/>
      <c r="AA435" s="67">
        <f>IF(F435&lt;Settings!$H$3,"",ROUND((J435*Settings!$C$3+K435*Settings!$C$4+N435*Settings!$C$5+P435*Settings!$C$6+R435*Settings!$C$7+S435*Settings!$C$8+U435*Settings!$C$9+L435*Settings!$C$10+V435*Settings!$C$11*0.5)/F435*16,0))</f>
        <v>167</v>
      </c>
      <c r="AB435" s="70">
        <f>IF(F435&lt;Settings!$H$3,"",AA435*Settings!$F$3)</f>
        <v>845.4375</v>
      </c>
      <c r="AC435" s="67"/>
      <c r="AD435" s="67"/>
      <c r="AE435" s="67"/>
      <c r="AF435" s="67">
        <f>IF(F435&lt;Settings!$H$3,"",RANK(AA435,$AA$409:$AA$508,0)+COUNTIF($AA$409:AA435,AA435)-1)</f>
        <v>33</v>
      </c>
      <c r="AG435" s="68"/>
    </row>
    <row r="436" spans="1:33" ht="15" thickBot="1" x14ac:dyDescent="0.4">
      <c r="A436" s="66"/>
      <c r="B436" s="2" t="s">
        <v>203</v>
      </c>
      <c r="C436" s="2" t="s">
        <v>6</v>
      </c>
      <c r="D436" s="67" t="s">
        <v>167</v>
      </c>
      <c r="E436" s="67">
        <v>34</v>
      </c>
      <c r="F436" s="67">
        <v>15</v>
      </c>
      <c r="G436" s="67">
        <v>15</v>
      </c>
      <c r="H436" s="67">
        <v>0</v>
      </c>
      <c r="I436" s="67">
        <v>0</v>
      </c>
      <c r="J436" s="67">
        <v>0</v>
      </c>
      <c r="K436" s="67">
        <v>0</v>
      </c>
      <c r="L436" s="67">
        <v>0</v>
      </c>
      <c r="M436" s="67">
        <v>211</v>
      </c>
      <c r="N436" s="67">
        <v>898</v>
      </c>
      <c r="O436" s="67">
        <v>4.26</v>
      </c>
      <c r="P436" s="67">
        <v>5</v>
      </c>
      <c r="Q436" s="67">
        <v>23</v>
      </c>
      <c r="R436" s="67">
        <v>17</v>
      </c>
      <c r="S436" s="67">
        <v>142</v>
      </c>
      <c r="T436" s="67">
        <v>8.35</v>
      </c>
      <c r="U436" s="67">
        <v>0</v>
      </c>
      <c r="V436" s="67">
        <v>3</v>
      </c>
      <c r="W436" s="67">
        <v>2</v>
      </c>
      <c r="X436" s="67">
        <v>5</v>
      </c>
      <c r="Y436" s="67"/>
      <c r="Z436" s="67"/>
      <c r="AA436" s="67">
        <f>IF(F436&lt;Settings!$H$3,"",ROUND((J436*Settings!$C$3+K436*Settings!$C$4+N436*Settings!$C$5+P436*Settings!$C$6+R436*Settings!$C$7+S436*Settings!$C$8+U436*Settings!$C$9+L436*Settings!$C$10+V436*Settings!$C$11*0.5)/F436*16,0))</f>
        <v>158</v>
      </c>
      <c r="AB436" s="70">
        <f>IF(F436&lt;Settings!$H$3,"",AA436*Settings!$F$3)</f>
        <v>799.875</v>
      </c>
      <c r="AC436" s="67"/>
      <c r="AD436" s="67"/>
      <c r="AE436" s="67"/>
      <c r="AF436" s="67">
        <f>IF(F436&lt;Settings!$H$3,"",RANK(AA436,$AA$409:$AA$508,0)+COUNTIF($AA$409:AA436,AA436)-1)</f>
        <v>36</v>
      </c>
      <c r="AG436" s="68"/>
    </row>
    <row r="437" spans="1:33" ht="15" thickBot="1" x14ac:dyDescent="0.4">
      <c r="A437" s="66"/>
      <c r="B437" s="2" t="s">
        <v>525</v>
      </c>
      <c r="C437" s="2" t="s">
        <v>1</v>
      </c>
      <c r="D437" s="67" t="s">
        <v>167</v>
      </c>
      <c r="E437" s="67">
        <v>27</v>
      </c>
      <c r="F437" s="67">
        <v>15</v>
      </c>
      <c r="G437" s="67">
        <v>1</v>
      </c>
      <c r="H437" s="67">
        <v>1</v>
      </c>
      <c r="I437" s="67">
        <v>1</v>
      </c>
      <c r="J437" s="67">
        <v>35</v>
      </c>
      <c r="K437" s="67">
        <v>0</v>
      </c>
      <c r="L437" s="67">
        <v>0</v>
      </c>
      <c r="M437" s="67">
        <v>67</v>
      </c>
      <c r="N437" s="67">
        <v>263</v>
      </c>
      <c r="O437" s="67">
        <v>3.93</v>
      </c>
      <c r="P437" s="67">
        <v>1</v>
      </c>
      <c r="Q437" s="67">
        <v>95</v>
      </c>
      <c r="R437" s="67">
        <v>72</v>
      </c>
      <c r="S437" s="67">
        <v>645</v>
      </c>
      <c r="T437" s="67">
        <v>8.9600000000000009</v>
      </c>
      <c r="U437" s="67">
        <v>5</v>
      </c>
      <c r="V437" s="67">
        <v>1</v>
      </c>
      <c r="W437" s="67">
        <v>1</v>
      </c>
      <c r="X437" s="67">
        <v>6</v>
      </c>
      <c r="Y437" s="67">
        <v>1</v>
      </c>
      <c r="Z437" s="67"/>
      <c r="AA437" s="67">
        <f>IF(F437&lt;Settings!$H$3,"",ROUND((J437*Settings!$C$3+K437*Settings!$C$4+N437*Settings!$C$5+P437*Settings!$C$6+R437*Settings!$C$7+S437*Settings!$C$8+U437*Settings!$C$9+L437*Settings!$C$10+V437*Settings!$C$11*0.5)/F437*16,0))</f>
        <v>212</v>
      </c>
      <c r="AB437" s="70">
        <f>IF(F437&lt;Settings!$H$3,"",AA437*Settings!$F$3)</f>
        <v>1073.25</v>
      </c>
      <c r="AC437" s="67"/>
      <c r="AD437" s="67"/>
      <c r="AE437" s="67"/>
      <c r="AF437" s="67">
        <f>IF(F437&lt;Settings!$H$3,"",RANK(AA437,$AA$409:$AA$508,0)+COUNTIF($AA$409:AA437,AA437)-1)</f>
        <v>22</v>
      </c>
      <c r="AG437" s="68"/>
    </row>
    <row r="438" spans="1:33" ht="15" thickBot="1" x14ac:dyDescent="0.4">
      <c r="A438" s="66"/>
      <c r="B438" s="2" t="s">
        <v>575</v>
      </c>
      <c r="C438" s="2" t="s">
        <v>16</v>
      </c>
      <c r="D438" s="67" t="s">
        <v>167</v>
      </c>
      <c r="E438" s="67">
        <v>29</v>
      </c>
      <c r="F438" s="67">
        <v>16</v>
      </c>
      <c r="G438" s="67">
        <v>8</v>
      </c>
      <c r="H438" s="67">
        <v>0</v>
      </c>
      <c r="I438" s="67">
        <v>0</v>
      </c>
      <c r="J438" s="67">
        <v>0</v>
      </c>
      <c r="K438" s="67">
        <v>0</v>
      </c>
      <c r="L438" s="67">
        <v>0</v>
      </c>
      <c r="M438" s="67">
        <v>146</v>
      </c>
      <c r="N438" s="67">
        <v>637</v>
      </c>
      <c r="O438" s="67">
        <v>4.3600000000000003</v>
      </c>
      <c r="P438" s="67">
        <v>5</v>
      </c>
      <c r="Q438" s="67">
        <v>43</v>
      </c>
      <c r="R438" s="67">
        <v>34</v>
      </c>
      <c r="S438" s="67">
        <v>235</v>
      </c>
      <c r="T438" s="67">
        <v>6.91</v>
      </c>
      <c r="U438" s="67">
        <v>1</v>
      </c>
      <c r="V438" s="67">
        <v>0</v>
      </c>
      <c r="W438" s="67">
        <v>0</v>
      </c>
      <c r="X438" s="67">
        <v>6</v>
      </c>
      <c r="Y438" s="67"/>
      <c r="Z438" s="67"/>
      <c r="AA438" s="67">
        <f>IF(F438&lt;Settings!$H$3,"",ROUND((J438*Settings!$C$3+K438*Settings!$C$4+N438*Settings!$C$5+P438*Settings!$C$6+R438*Settings!$C$7+S438*Settings!$C$8+U438*Settings!$C$9+L438*Settings!$C$10+V438*Settings!$C$11*0.5)/F438*16,0))</f>
        <v>157</v>
      </c>
      <c r="AB438" s="70">
        <f>IF(F438&lt;Settings!$H$3,"",AA438*Settings!$F$3)</f>
        <v>794.8125</v>
      </c>
      <c r="AC438" s="67"/>
      <c r="AD438" s="67"/>
      <c r="AE438" s="67"/>
      <c r="AF438" s="67">
        <f>IF(F438&lt;Settings!$H$3,"",RANK(AA438,$AA$409:$AA$508,0)+COUNTIF($AA$409:AA438,AA438)-1)</f>
        <v>37</v>
      </c>
      <c r="AG438" s="68"/>
    </row>
    <row r="439" spans="1:33" ht="15" thickBot="1" x14ac:dyDescent="0.4">
      <c r="A439" s="66"/>
      <c r="B439" s="2" t="s">
        <v>898</v>
      </c>
      <c r="C439" s="2" t="s">
        <v>38</v>
      </c>
      <c r="D439" s="67" t="s">
        <v>167</v>
      </c>
      <c r="E439" s="67">
        <v>22</v>
      </c>
      <c r="F439" s="67">
        <v>12</v>
      </c>
      <c r="G439" s="67">
        <v>8</v>
      </c>
      <c r="H439" s="67">
        <v>0</v>
      </c>
      <c r="I439" s="67">
        <v>0</v>
      </c>
      <c r="J439" s="67">
        <v>0</v>
      </c>
      <c r="K439" s="67">
        <v>0</v>
      </c>
      <c r="L439" s="67">
        <v>0</v>
      </c>
      <c r="M439" s="67">
        <v>151</v>
      </c>
      <c r="N439" s="67">
        <v>775</v>
      </c>
      <c r="O439" s="67">
        <v>5.13</v>
      </c>
      <c r="P439" s="67">
        <v>2</v>
      </c>
      <c r="Q439" s="67">
        <v>41</v>
      </c>
      <c r="R439" s="67">
        <v>29</v>
      </c>
      <c r="S439" s="67">
        <v>194</v>
      </c>
      <c r="T439" s="67">
        <v>6.69</v>
      </c>
      <c r="U439" s="67">
        <v>2</v>
      </c>
      <c r="V439" s="67">
        <v>4</v>
      </c>
      <c r="W439" s="67">
        <v>1</v>
      </c>
      <c r="X439" s="67">
        <v>4</v>
      </c>
      <c r="Y439" s="67"/>
      <c r="Z439" s="67"/>
      <c r="AA439" s="67">
        <f>IF(F439&lt;Settings!$H$3,"",ROUND((J439*Settings!$C$3+K439*Settings!$C$4+N439*Settings!$C$5+P439*Settings!$C$6+R439*Settings!$C$7+S439*Settings!$C$8+U439*Settings!$C$9+L439*Settings!$C$10+V439*Settings!$C$11*0.5)/F439*16,0))</f>
        <v>195</v>
      </c>
      <c r="AB439" s="70">
        <f>IF(F439&lt;Settings!$H$3,"",AA439*Settings!$F$3)</f>
        <v>987.1875</v>
      </c>
      <c r="AC439" s="67"/>
      <c r="AD439" s="67"/>
      <c r="AE439" s="67"/>
      <c r="AF439" s="67">
        <f>IF(F439&lt;Settings!$H$3,"",RANK(AA439,$AA$409:$AA$508,0)+COUNTIF($AA$409:AA439,AA439)-1)</f>
        <v>27</v>
      </c>
      <c r="AG439" s="68"/>
    </row>
    <row r="440" spans="1:33" ht="15" thickBot="1" x14ac:dyDescent="0.4">
      <c r="A440" s="66"/>
      <c r="B440" s="2" t="s">
        <v>235</v>
      </c>
      <c r="C440" s="2" t="s">
        <v>103</v>
      </c>
      <c r="D440" s="67" t="s">
        <v>167</v>
      </c>
      <c r="E440" s="67">
        <v>26</v>
      </c>
      <c r="F440" s="67">
        <v>14</v>
      </c>
      <c r="G440" s="67">
        <v>11</v>
      </c>
      <c r="H440" s="67">
        <v>0</v>
      </c>
      <c r="I440" s="67">
        <v>0</v>
      </c>
      <c r="J440" s="67">
        <v>0</v>
      </c>
      <c r="K440" s="67">
        <v>0</v>
      </c>
      <c r="L440" s="67">
        <v>0</v>
      </c>
      <c r="M440" s="67">
        <v>137</v>
      </c>
      <c r="N440" s="67">
        <v>544</v>
      </c>
      <c r="O440" s="67">
        <v>3.97</v>
      </c>
      <c r="P440" s="67">
        <v>6</v>
      </c>
      <c r="Q440" s="67">
        <v>30</v>
      </c>
      <c r="R440" s="67">
        <v>21</v>
      </c>
      <c r="S440" s="67">
        <v>180</v>
      </c>
      <c r="T440" s="67">
        <v>8.57</v>
      </c>
      <c r="U440" s="67">
        <v>1</v>
      </c>
      <c r="V440" s="67">
        <v>0</v>
      </c>
      <c r="W440" s="67">
        <v>0</v>
      </c>
      <c r="X440" s="67">
        <v>7</v>
      </c>
      <c r="Y440" s="67"/>
      <c r="Z440" s="67"/>
      <c r="AA440" s="67">
        <f>IF(F440&lt;Settings!$H$3,"",ROUND((J440*Settings!$C$3+K440*Settings!$C$4+N440*Settings!$C$5+P440*Settings!$C$6+R440*Settings!$C$7+S440*Settings!$C$8+U440*Settings!$C$9+L440*Settings!$C$10+V440*Settings!$C$11*0.5)/F440*16,0))</f>
        <v>155</v>
      </c>
      <c r="AB440" s="70">
        <f>IF(F440&lt;Settings!$H$3,"",AA440*Settings!$F$3)</f>
        <v>784.6875</v>
      </c>
      <c r="AC440" s="67"/>
      <c r="AD440" s="67"/>
      <c r="AE440" s="67"/>
      <c r="AF440" s="67">
        <f>IF(F440&lt;Settings!$H$3,"",RANK(AA440,$AA$409:$AA$508,0)+COUNTIF($AA$409:AA440,AA440)-1)</f>
        <v>38</v>
      </c>
      <c r="AG440" s="68"/>
    </row>
    <row r="441" spans="1:33" ht="15" thickBot="1" x14ac:dyDescent="0.4">
      <c r="A441" s="66"/>
      <c r="B441" s="2" t="s">
        <v>612</v>
      </c>
      <c r="C441" s="2" t="s">
        <v>43</v>
      </c>
      <c r="D441" s="67" t="s">
        <v>167</v>
      </c>
      <c r="E441" s="67">
        <v>24</v>
      </c>
      <c r="F441" s="67">
        <v>10</v>
      </c>
      <c r="G441" s="67">
        <v>10</v>
      </c>
      <c r="H441" s="67">
        <v>0</v>
      </c>
      <c r="I441" s="67">
        <v>0</v>
      </c>
      <c r="J441" s="67">
        <v>0</v>
      </c>
      <c r="K441" s="67">
        <v>0</v>
      </c>
      <c r="L441" s="67">
        <v>0</v>
      </c>
      <c r="M441" s="67">
        <v>116</v>
      </c>
      <c r="N441" s="67">
        <v>464</v>
      </c>
      <c r="O441" s="67">
        <v>4</v>
      </c>
      <c r="P441" s="67">
        <v>4</v>
      </c>
      <c r="Q441" s="67">
        <v>38</v>
      </c>
      <c r="R441" s="67">
        <v>34</v>
      </c>
      <c r="S441" s="67">
        <v>251</v>
      </c>
      <c r="T441" s="67">
        <v>7.38</v>
      </c>
      <c r="U441" s="67">
        <v>3</v>
      </c>
      <c r="V441" s="67">
        <v>1</v>
      </c>
      <c r="W441" s="67">
        <v>1</v>
      </c>
      <c r="X441" s="67">
        <v>7</v>
      </c>
      <c r="Y441" s="67"/>
      <c r="Z441" s="67"/>
      <c r="AA441" s="67">
        <f>IF(F441&lt;Settings!$H$3,"",ROUND((J441*Settings!$C$3+K441*Settings!$C$4+N441*Settings!$C$5+P441*Settings!$C$6+R441*Settings!$C$7+S441*Settings!$C$8+U441*Settings!$C$9+L441*Settings!$C$10+V441*Settings!$C$11*0.5)/F441*16,0))</f>
        <v>234</v>
      </c>
      <c r="AB441" s="70">
        <f>IF(F441&lt;Settings!$H$3,"",AA441*Settings!$F$3)</f>
        <v>1184.625</v>
      </c>
      <c r="AC441" s="67"/>
      <c r="AD441" s="67"/>
      <c r="AE441" s="67"/>
      <c r="AF441" s="67">
        <f>IF(F441&lt;Settings!$H$3,"",RANK(AA441,$AA$409:$AA$508,0)+COUNTIF($AA$409:AA441,AA441)-1)</f>
        <v>16</v>
      </c>
      <c r="AG441" s="68"/>
    </row>
    <row r="442" spans="1:33" ht="15" thickBot="1" x14ac:dyDescent="0.4">
      <c r="A442" s="66"/>
      <c r="B442" s="2" t="s">
        <v>308</v>
      </c>
      <c r="C442" s="2" t="s">
        <v>14</v>
      </c>
      <c r="D442" s="67" t="s">
        <v>167</v>
      </c>
      <c r="E442" s="67">
        <v>27</v>
      </c>
      <c r="F442" s="67">
        <v>11</v>
      </c>
      <c r="G442" s="67">
        <v>6</v>
      </c>
      <c r="H442" s="67">
        <v>0</v>
      </c>
      <c r="I442" s="67">
        <v>0</v>
      </c>
      <c r="J442" s="67">
        <v>0</v>
      </c>
      <c r="K442" s="67">
        <v>0</v>
      </c>
      <c r="L442" s="67">
        <v>0</v>
      </c>
      <c r="M442" s="67">
        <v>111</v>
      </c>
      <c r="N442" s="67">
        <v>498</v>
      </c>
      <c r="O442" s="67">
        <v>4.49</v>
      </c>
      <c r="P442" s="67">
        <v>5</v>
      </c>
      <c r="Q442" s="67">
        <v>37</v>
      </c>
      <c r="R442" s="67">
        <v>30</v>
      </c>
      <c r="S442" s="67">
        <v>213</v>
      </c>
      <c r="T442" s="67">
        <v>7.1</v>
      </c>
      <c r="U442" s="67">
        <v>2</v>
      </c>
      <c r="V442" s="67">
        <v>1</v>
      </c>
      <c r="W442" s="67">
        <v>1</v>
      </c>
      <c r="X442" s="67">
        <v>7</v>
      </c>
      <c r="Y442" s="67"/>
      <c r="Z442" s="67"/>
      <c r="AA442" s="67">
        <f>IF(F442&lt;Settings!$H$3,"",ROUND((J442*Settings!$C$3+K442*Settings!$C$4+N442*Settings!$C$5+P442*Settings!$C$6+R442*Settings!$C$7+S442*Settings!$C$8+U442*Settings!$C$9+L442*Settings!$C$10+V442*Settings!$C$11*0.5)/F442*16,0))</f>
        <v>207</v>
      </c>
      <c r="AB442" s="70">
        <f>IF(F442&lt;Settings!$H$3,"",AA442*Settings!$F$3)</f>
        <v>1047.9375</v>
      </c>
      <c r="AC442" s="67"/>
      <c r="AD442" s="67"/>
      <c r="AE442" s="67"/>
      <c r="AF442" s="67">
        <f>IF(F442&lt;Settings!$H$3,"",RANK(AA442,$AA$409:$AA$508,0)+COUNTIF($AA$409:AA442,AA442)-1)</f>
        <v>23</v>
      </c>
      <c r="AG442" s="68"/>
    </row>
    <row r="443" spans="1:33" ht="15" thickBot="1" x14ac:dyDescent="0.4">
      <c r="A443" s="66"/>
      <c r="B443" s="2" t="s">
        <v>307</v>
      </c>
      <c r="C443" s="2" t="s">
        <v>97</v>
      </c>
      <c r="D443" s="67" t="s">
        <v>167</v>
      </c>
      <c r="E443" s="67">
        <v>26</v>
      </c>
      <c r="F443" s="67">
        <v>16</v>
      </c>
      <c r="G443" s="67">
        <v>2</v>
      </c>
      <c r="H443" s="67">
        <v>0</v>
      </c>
      <c r="I443" s="67">
        <v>0</v>
      </c>
      <c r="J443" s="67">
        <v>0</v>
      </c>
      <c r="K443" s="67">
        <v>0</v>
      </c>
      <c r="L443" s="67">
        <v>0</v>
      </c>
      <c r="M443" s="67">
        <v>83</v>
      </c>
      <c r="N443" s="67">
        <v>410</v>
      </c>
      <c r="O443" s="67">
        <v>4.9400000000000004</v>
      </c>
      <c r="P443" s="67">
        <v>2</v>
      </c>
      <c r="Q443" s="67">
        <v>62</v>
      </c>
      <c r="R443" s="67">
        <v>44</v>
      </c>
      <c r="S443" s="67">
        <v>410</v>
      </c>
      <c r="T443" s="67">
        <v>9.32</v>
      </c>
      <c r="U443" s="67">
        <v>3</v>
      </c>
      <c r="V443" s="67">
        <v>1</v>
      </c>
      <c r="W443" s="67">
        <v>1</v>
      </c>
      <c r="X443" s="67">
        <v>5</v>
      </c>
      <c r="Y443" s="67"/>
      <c r="Z443" s="67"/>
      <c r="AA443" s="67">
        <f>IF(F443&lt;Settings!$H$3,"",ROUND((J443*Settings!$C$3+K443*Settings!$C$4+N443*Settings!$C$5+P443*Settings!$C$6+R443*Settings!$C$7+S443*Settings!$C$8+U443*Settings!$C$9+L443*Settings!$C$10+V443*Settings!$C$11*0.5)/F443*16,0))</f>
        <v>155</v>
      </c>
      <c r="AB443" s="70">
        <f>IF(F443&lt;Settings!$H$3,"",AA443*Settings!$F$3)</f>
        <v>784.6875</v>
      </c>
      <c r="AC443" s="67"/>
      <c r="AD443" s="67"/>
      <c r="AE443" s="67"/>
      <c r="AF443" s="67">
        <f>IF(F443&lt;Settings!$H$3,"",RANK(AA443,$AA$409:$AA$508,0)+COUNTIF($AA$409:AA443,AA443)-1)</f>
        <v>39</v>
      </c>
      <c r="AG443" s="68"/>
    </row>
    <row r="444" spans="1:33" ht="15" thickBot="1" x14ac:dyDescent="0.4">
      <c r="A444" s="66"/>
      <c r="B444" s="2" t="s">
        <v>598</v>
      </c>
      <c r="C444" s="2" t="s">
        <v>18</v>
      </c>
      <c r="D444" s="67" t="s">
        <v>167</v>
      </c>
      <c r="E444" s="67">
        <v>24</v>
      </c>
      <c r="F444" s="67">
        <v>14</v>
      </c>
      <c r="G444" s="67">
        <v>2</v>
      </c>
      <c r="H444" s="67">
        <v>0</v>
      </c>
      <c r="I444" s="67">
        <v>0</v>
      </c>
      <c r="J444" s="67">
        <v>0</v>
      </c>
      <c r="K444" s="67">
        <v>0</v>
      </c>
      <c r="L444" s="67">
        <v>0</v>
      </c>
      <c r="M444" s="67">
        <v>107</v>
      </c>
      <c r="N444" s="67">
        <v>460</v>
      </c>
      <c r="O444" s="67">
        <v>4.3</v>
      </c>
      <c r="P444" s="67">
        <v>1</v>
      </c>
      <c r="Q444" s="67">
        <v>45</v>
      </c>
      <c r="R444" s="67">
        <v>39</v>
      </c>
      <c r="S444" s="67">
        <v>253</v>
      </c>
      <c r="T444" s="67">
        <v>6.49</v>
      </c>
      <c r="U444" s="67">
        <v>5</v>
      </c>
      <c r="V444" s="67">
        <v>0</v>
      </c>
      <c r="W444" s="67">
        <v>0</v>
      </c>
      <c r="X444" s="67">
        <v>6</v>
      </c>
      <c r="Y444" s="67"/>
      <c r="Z444" s="67"/>
      <c r="AA444" s="67">
        <f>IF(F444&lt;Settings!$H$3,"",ROUND((J444*Settings!$C$3+K444*Settings!$C$4+N444*Settings!$C$5+P444*Settings!$C$6+R444*Settings!$C$7+S444*Settings!$C$8+U444*Settings!$C$9+L444*Settings!$C$10+V444*Settings!$C$11*0.5)/F444*16,0))</f>
        <v>167</v>
      </c>
      <c r="AB444" s="70">
        <f>IF(F444&lt;Settings!$H$3,"",AA444*Settings!$F$3)</f>
        <v>845.4375</v>
      </c>
      <c r="AC444" s="67"/>
      <c r="AD444" s="67"/>
      <c r="AE444" s="67"/>
      <c r="AF444" s="67">
        <f>IF(F444&lt;Settings!$H$3,"",RANK(AA444,$AA$409:$AA$508,0)+COUNTIF($AA$409:AA444,AA444)-1)</f>
        <v>34</v>
      </c>
      <c r="AG444" s="68"/>
    </row>
    <row r="445" spans="1:33" ht="15" thickBot="1" x14ac:dyDescent="0.4">
      <c r="A445" s="66"/>
      <c r="B445" s="2" t="s">
        <v>201</v>
      </c>
      <c r="C445" s="2" t="s">
        <v>56</v>
      </c>
      <c r="D445" s="67" t="s">
        <v>167</v>
      </c>
      <c r="E445" s="67">
        <v>28</v>
      </c>
      <c r="F445" s="67">
        <v>13</v>
      </c>
      <c r="G445" s="67">
        <v>9</v>
      </c>
      <c r="H445" s="67">
        <v>0</v>
      </c>
      <c r="I445" s="67">
        <v>0</v>
      </c>
      <c r="J445" s="67">
        <v>0</v>
      </c>
      <c r="K445" s="67">
        <v>0</v>
      </c>
      <c r="L445" s="67">
        <v>0</v>
      </c>
      <c r="M445" s="67">
        <v>94</v>
      </c>
      <c r="N445" s="67">
        <v>345</v>
      </c>
      <c r="O445" s="67">
        <v>3.67</v>
      </c>
      <c r="P445" s="67">
        <v>2</v>
      </c>
      <c r="Q445" s="67">
        <v>47</v>
      </c>
      <c r="R445" s="67">
        <v>36</v>
      </c>
      <c r="S445" s="67">
        <v>370</v>
      </c>
      <c r="T445" s="67">
        <v>10.28</v>
      </c>
      <c r="U445" s="67">
        <v>4</v>
      </c>
      <c r="V445" s="67">
        <v>1</v>
      </c>
      <c r="W445" s="67">
        <v>1</v>
      </c>
      <c r="X445" s="67">
        <v>6</v>
      </c>
      <c r="Y445" s="67"/>
      <c r="Z445" s="67"/>
      <c r="AA445" s="67">
        <f>IF(F445&lt;Settings!$H$3,"",ROUND((J445*Settings!$C$3+K445*Settings!$C$4+N445*Settings!$C$5+P445*Settings!$C$6+R445*Settings!$C$7+S445*Settings!$C$8+U445*Settings!$C$9+L445*Settings!$C$10+V445*Settings!$C$11*0.5)/F445*16,0))</f>
        <v>175</v>
      </c>
      <c r="AB445" s="70">
        <f>IF(F445&lt;Settings!$H$3,"",AA445*Settings!$F$3)</f>
        <v>885.9375</v>
      </c>
      <c r="AC445" s="67"/>
      <c r="AD445" s="67"/>
      <c r="AE445" s="67"/>
      <c r="AF445" s="67">
        <f>IF(F445&lt;Settings!$H$3,"",RANK(AA445,$AA$409:$AA$508,0)+COUNTIF($AA$409:AA445,AA445)-1)</f>
        <v>29</v>
      </c>
      <c r="AG445" s="68"/>
    </row>
    <row r="446" spans="1:33" ht="15" thickBot="1" x14ac:dyDescent="0.4">
      <c r="A446" s="66"/>
      <c r="B446" s="2" t="s">
        <v>299</v>
      </c>
      <c r="C446" s="2" t="s">
        <v>49</v>
      </c>
      <c r="D446" s="67" t="s">
        <v>167</v>
      </c>
      <c r="E446" s="67">
        <v>25</v>
      </c>
      <c r="F446" s="67">
        <v>16</v>
      </c>
      <c r="G446" s="67">
        <v>7</v>
      </c>
      <c r="H446" s="67">
        <v>0</v>
      </c>
      <c r="I446" s="67">
        <v>0</v>
      </c>
      <c r="J446" s="67">
        <v>0</v>
      </c>
      <c r="K446" s="67">
        <v>0</v>
      </c>
      <c r="L446" s="67">
        <v>0</v>
      </c>
      <c r="M446" s="67">
        <v>154</v>
      </c>
      <c r="N446" s="67">
        <v>470</v>
      </c>
      <c r="O446" s="67">
        <v>3.05</v>
      </c>
      <c r="P446" s="67">
        <v>6</v>
      </c>
      <c r="Q446" s="67">
        <v>24</v>
      </c>
      <c r="R446" s="67">
        <v>16</v>
      </c>
      <c r="S446" s="67">
        <v>115</v>
      </c>
      <c r="T446" s="67">
        <v>7.19</v>
      </c>
      <c r="U446" s="67">
        <v>1</v>
      </c>
      <c r="V446" s="67">
        <v>1</v>
      </c>
      <c r="W446" s="67">
        <v>1</v>
      </c>
      <c r="X446" s="67">
        <v>7</v>
      </c>
      <c r="Y446" s="67">
        <v>1</v>
      </c>
      <c r="Z446" s="67"/>
      <c r="AA446" s="67">
        <f>IF(F446&lt;Settings!$H$3,"",ROUND((J446*Settings!$C$3+K446*Settings!$C$4+N446*Settings!$C$5+P446*Settings!$C$6+R446*Settings!$C$7+S446*Settings!$C$8+U446*Settings!$C$9+L446*Settings!$C$10+V446*Settings!$C$11*0.5)/F446*16,0))</f>
        <v>116</v>
      </c>
      <c r="AB446" s="70">
        <f>IF(F446&lt;Settings!$H$3,"",AA446*Settings!$F$3)</f>
        <v>587.25</v>
      </c>
      <c r="AC446" s="67"/>
      <c r="AD446" s="67"/>
      <c r="AE446" s="67"/>
      <c r="AF446" s="67">
        <f>IF(F446&lt;Settings!$H$3,"",RANK(AA446,$AA$409:$AA$508,0)+COUNTIF($AA$409:AA446,AA446)-1)</f>
        <v>51</v>
      </c>
      <c r="AG446" s="68"/>
    </row>
    <row r="447" spans="1:33" ht="15" thickBot="1" x14ac:dyDescent="0.4">
      <c r="A447" s="66"/>
      <c r="B447" s="2" t="s">
        <v>237</v>
      </c>
      <c r="C447" s="2" t="s">
        <v>20</v>
      </c>
      <c r="D447" s="67" t="s">
        <v>167</v>
      </c>
      <c r="E447" s="67">
        <v>25</v>
      </c>
      <c r="F447" s="67">
        <v>10</v>
      </c>
      <c r="G447" s="67">
        <v>4</v>
      </c>
      <c r="H447" s="67">
        <v>0</v>
      </c>
      <c r="I447" s="67">
        <v>0</v>
      </c>
      <c r="J447" s="67">
        <v>0</v>
      </c>
      <c r="K447" s="67">
        <v>0</v>
      </c>
      <c r="L447" s="67">
        <v>0</v>
      </c>
      <c r="M447" s="67">
        <v>119</v>
      </c>
      <c r="N447" s="67">
        <v>525</v>
      </c>
      <c r="O447" s="67">
        <v>4.41</v>
      </c>
      <c r="P447" s="67">
        <v>6</v>
      </c>
      <c r="Q447" s="67">
        <v>14</v>
      </c>
      <c r="R447" s="67">
        <v>10</v>
      </c>
      <c r="S447" s="67">
        <v>69</v>
      </c>
      <c r="T447" s="67">
        <v>6.9</v>
      </c>
      <c r="U447" s="67">
        <v>1</v>
      </c>
      <c r="V447" s="67">
        <v>0</v>
      </c>
      <c r="W447" s="67">
        <v>0</v>
      </c>
      <c r="X447" s="67">
        <v>7</v>
      </c>
      <c r="Y447" s="67"/>
      <c r="Z447" s="67"/>
      <c r="AA447" s="67">
        <f>IF(F447&lt;Settings!$H$3,"",ROUND((J447*Settings!$C$3+K447*Settings!$C$4+N447*Settings!$C$5+P447*Settings!$C$6+R447*Settings!$C$7+S447*Settings!$C$8+U447*Settings!$C$9+L447*Settings!$C$10+V447*Settings!$C$11*0.5)/F447*16,0))</f>
        <v>178</v>
      </c>
      <c r="AB447" s="70">
        <f>IF(F447&lt;Settings!$H$3,"",AA447*Settings!$F$3)</f>
        <v>901.125</v>
      </c>
      <c r="AC447" s="67"/>
      <c r="AD447" s="67"/>
      <c r="AE447" s="67"/>
      <c r="AF447" s="67">
        <f>IF(F447&lt;Settings!$H$3,"",RANK(AA447,$AA$409:$AA$508,0)+COUNTIF($AA$409:AA447,AA447)-1)</f>
        <v>28</v>
      </c>
      <c r="AG447" s="68"/>
    </row>
    <row r="448" spans="1:33" ht="15" thickBot="1" x14ac:dyDescent="0.4">
      <c r="A448" s="66"/>
      <c r="B448" s="2" t="s">
        <v>306</v>
      </c>
      <c r="C448" s="2" t="s">
        <v>41</v>
      </c>
      <c r="D448" s="67" t="s">
        <v>167</v>
      </c>
      <c r="E448" s="67">
        <v>23</v>
      </c>
      <c r="F448" s="67">
        <v>16</v>
      </c>
      <c r="G448" s="67">
        <v>0</v>
      </c>
      <c r="H448" s="67">
        <v>0</v>
      </c>
      <c r="I448" s="67">
        <v>0</v>
      </c>
      <c r="J448" s="67">
        <v>0</v>
      </c>
      <c r="K448" s="67">
        <v>0</v>
      </c>
      <c r="L448" s="67">
        <v>0</v>
      </c>
      <c r="M448" s="67">
        <v>132</v>
      </c>
      <c r="N448" s="67">
        <v>496</v>
      </c>
      <c r="O448" s="67">
        <v>3.76</v>
      </c>
      <c r="P448" s="67">
        <v>3</v>
      </c>
      <c r="Q448" s="67">
        <v>50</v>
      </c>
      <c r="R448" s="67">
        <v>43</v>
      </c>
      <c r="S448" s="67">
        <v>256</v>
      </c>
      <c r="T448" s="67">
        <v>5.95</v>
      </c>
      <c r="U448" s="67">
        <v>1</v>
      </c>
      <c r="V448" s="67">
        <v>0</v>
      </c>
      <c r="W448" s="67">
        <v>0</v>
      </c>
      <c r="X448" s="67">
        <v>4</v>
      </c>
      <c r="Y448" s="67"/>
      <c r="Z448" s="67"/>
      <c r="AA448" s="67">
        <f>IF(F448&lt;Settings!$H$3,"",ROUND((J448*Settings!$C$3+K448*Settings!$C$4+N448*Settings!$C$5+P448*Settings!$C$6+R448*Settings!$C$7+S448*Settings!$C$8+U448*Settings!$C$9+L448*Settings!$C$10+V448*Settings!$C$11*0.5)/F448*16,0))</f>
        <v>142</v>
      </c>
      <c r="AB448" s="70">
        <f>IF(F448&lt;Settings!$H$3,"",AA448*Settings!$F$3)</f>
        <v>718.875</v>
      </c>
      <c r="AC448" s="67"/>
      <c r="AD448" s="67"/>
      <c r="AE448" s="67"/>
      <c r="AF448" s="67">
        <f>IF(F448&lt;Settings!$H$3,"",RANK(AA448,$AA$409:$AA$508,0)+COUNTIF($AA$409:AA448,AA448)-1)</f>
        <v>43</v>
      </c>
      <c r="AG448" s="68"/>
    </row>
    <row r="449" spans="1:33" ht="15" thickBot="1" x14ac:dyDescent="0.4">
      <c r="A449" s="66"/>
      <c r="B449" s="2" t="s">
        <v>617</v>
      </c>
      <c r="C449" s="2" t="s">
        <v>14</v>
      </c>
      <c r="D449" s="67" t="s">
        <v>167</v>
      </c>
      <c r="E449" s="67">
        <v>31</v>
      </c>
      <c r="F449" s="67">
        <v>13</v>
      </c>
      <c r="G449" s="67">
        <v>9</v>
      </c>
      <c r="H449" s="67">
        <v>0</v>
      </c>
      <c r="I449" s="67">
        <v>0</v>
      </c>
      <c r="J449" s="67">
        <v>0</v>
      </c>
      <c r="K449" s="67">
        <v>0</v>
      </c>
      <c r="L449" s="67">
        <v>0</v>
      </c>
      <c r="M449" s="67">
        <v>101</v>
      </c>
      <c r="N449" s="67">
        <v>465</v>
      </c>
      <c r="O449" s="67">
        <v>4.5999999999999996</v>
      </c>
      <c r="P449" s="67">
        <v>4</v>
      </c>
      <c r="Q449" s="67">
        <v>34</v>
      </c>
      <c r="R449" s="67">
        <v>28</v>
      </c>
      <c r="S449" s="67">
        <v>181</v>
      </c>
      <c r="T449" s="67">
        <v>6.46</v>
      </c>
      <c r="U449" s="67">
        <v>1</v>
      </c>
      <c r="V449" s="67">
        <v>3</v>
      </c>
      <c r="W449" s="67">
        <v>2</v>
      </c>
      <c r="X449" s="67">
        <v>5</v>
      </c>
      <c r="Y449" s="67"/>
      <c r="Z449" s="67"/>
      <c r="AA449" s="67">
        <f>IF(F449&lt;Settings!$H$3,"",ROUND((J449*Settings!$C$3+K449*Settings!$C$4+N449*Settings!$C$5+P449*Settings!$C$6+R449*Settings!$C$7+S449*Settings!$C$8+U449*Settings!$C$9+L449*Settings!$C$10+V449*Settings!$C$11*0.5)/F449*16,0))</f>
        <v>147</v>
      </c>
      <c r="AB449" s="70">
        <f>IF(F449&lt;Settings!$H$3,"",AA449*Settings!$F$3)</f>
        <v>744.1875</v>
      </c>
      <c r="AC449" s="67"/>
      <c r="AD449" s="67"/>
      <c r="AE449" s="67"/>
      <c r="AF449" s="67">
        <f>IF(F449&lt;Settings!$H$3,"",RANK(AA449,$AA$409:$AA$508,0)+COUNTIF($AA$409:AA449,AA449)-1)</f>
        <v>42</v>
      </c>
      <c r="AG449" s="68"/>
    </row>
    <row r="450" spans="1:33" ht="15" thickBot="1" x14ac:dyDescent="0.4">
      <c r="A450" s="66"/>
      <c r="B450" s="2" t="s">
        <v>618</v>
      </c>
      <c r="C450" s="2" t="s">
        <v>45</v>
      </c>
      <c r="D450" s="67" t="s">
        <v>167</v>
      </c>
      <c r="E450" s="67">
        <v>24</v>
      </c>
      <c r="F450" s="67">
        <v>16</v>
      </c>
      <c r="G450" s="67">
        <v>1</v>
      </c>
      <c r="H450" s="67">
        <v>0</v>
      </c>
      <c r="I450" s="67">
        <v>0</v>
      </c>
      <c r="J450" s="67">
        <v>0</v>
      </c>
      <c r="K450" s="67">
        <v>0</v>
      </c>
      <c r="L450" s="67">
        <v>0</v>
      </c>
      <c r="M450" s="67">
        <v>133</v>
      </c>
      <c r="N450" s="67">
        <v>711</v>
      </c>
      <c r="O450" s="67">
        <v>5.35</v>
      </c>
      <c r="P450" s="67">
        <v>2</v>
      </c>
      <c r="Q450" s="67">
        <v>8</v>
      </c>
      <c r="R450" s="67">
        <v>7</v>
      </c>
      <c r="S450" s="67">
        <v>45</v>
      </c>
      <c r="T450" s="67">
        <v>6.43</v>
      </c>
      <c r="U450" s="67">
        <v>0</v>
      </c>
      <c r="V450" s="67">
        <v>2</v>
      </c>
      <c r="W450" s="67">
        <v>1</v>
      </c>
      <c r="X450" s="67">
        <v>2</v>
      </c>
      <c r="Y450" s="67"/>
      <c r="Z450" s="67"/>
      <c r="AA450" s="67">
        <f>IF(F450&lt;Settings!$H$3,"",ROUND((J450*Settings!$C$3+K450*Settings!$C$4+N450*Settings!$C$5+P450*Settings!$C$6+R450*Settings!$C$7+S450*Settings!$C$8+U450*Settings!$C$9+L450*Settings!$C$10+V450*Settings!$C$11*0.5)/F450*16,0))</f>
        <v>93</v>
      </c>
      <c r="AB450" s="70">
        <f>IF(F450&lt;Settings!$H$3,"",AA450*Settings!$F$3)</f>
        <v>470.8125</v>
      </c>
      <c r="AC450" s="67"/>
      <c r="AD450" s="67"/>
      <c r="AE450" s="67"/>
      <c r="AF450" s="67">
        <f>IF(F450&lt;Settings!$H$3,"",RANK(AA450,$AA$409:$AA$508,0)+COUNTIF($AA$409:AA450,AA450)-1)</f>
        <v>56</v>
      </c>
      <c r="AG450" s="68"/>
    </row>
    <row r="451" spans="1:33" ht="15" thickBot="1" x14ac:dyDescent="0.4">
      <c r="A451" s="66"/>
      <c r="B451" s="2" t="s">
        <v>325</v>
      </c>
      <c r="C451" s="2" t="s">
        <v>53</v>
      </c>
      <c r="D451" s="67" t="s">
        <v>167</v>
      </c>
      <c r="E451" s="67">
        <v>26</v>
      </c>
      <c r="F451" s="67">
        <v>16</v>
      </c>
      <c r="G451" s="67">
        <v>3</v>
      </c>
      <c r="H451" s="67">
        <v>0</v>
      </c>
      <c r="I451" s="67">
        <v>0</v>
      </c>
      <c r="J451" s="67">
        <v>0</v>
      </c>
      <c r="K451" s="67">
        <v>0</v>
      </c>
      <c r="L451" s="67">
        <v>0</v>
      </c>
      <c r="M451" s="67">
        <v>108</v>
      </c>
      <c r="N451" s="67">
        <v>387</v>
      </c>
      <c r="O451" s="67">
        <v>3.58</v>
      </c>
      <c r="P451" s="67">
        <v>3</v>
      </c>
      <c r="Q451" s="67">
        <v>40</v>
      </c>
      <c r="R451" s="67">
        <v>36</v>
      </c>
      <c r="S451" s="67">
        <v>292</v>
      </c>
      <c r="T451" s="67">
        <v>8.11</v>
      </c>
      <c r="U451" s="67">
        <v>0</v>
      </c>
      <c r="V451" s="67">
        <v>0</v>
      </c>
      <c r="W451" s="67">
        <v>0</v>
      </c>
      <c r="X451" s="67">
        <v>3</v>
      </c>
      <c r="Y451" s="67"/>
      <c r="Z451" s="67"/>
      <c r="AA451" s="67">
        <f>IF(F451&lt;Settings!$H$3,"",ROUND((J451*Settings!$C$3+K451*Settings!$C$4+N451*Settings!$C$5+P451*Settings!$C$6+R451*Settings!$C$7+S451*Settings!$C$8+U451*Settings!$C$9+L451*Settings!$C$10+V451*Settings!$C$11*0.5)/F451*16,0))</f>
        <v>122</v>
      </c>
      <c r="AB451" s="70">
        <f>IF(F451&lt;Settings!$H$3,"",AA451*Settings!$F$3)</f>
        <v>617.625</v>
      </c>
      <c r="AC451" s="67"/>
      <c r="AD451" s="67"/>
      <c r="AE451" s="67"/>
      <c r="AF451" s="67">
        <f>IF(F451&lt;Settings!$H$3,"",RANK(AA451,$AA$409:$AA$508,0)+COUNTIF($AA$409:AA451,AA451)-1)</f>
        <v>48</v>
      </c>
      <c r="AG451" s="68"/>
    </row>
    <row r="452" spans="1:33" ht="15" thickBot="1" x14ac:dyDescent="0.4">
      <c r="A452" s="66"/>
      <c r="B452" s="2" t="s">
        <v>600</v>
      </c>
      <c r="C452" s="2" t="s">
        <v>34</v>
      </c>
      <c r="D452" s="67" t="s">
        <v>167</v>
      </c>
      <c r="E452" s="67">
        <v>24</v>
      </c>
      <c r="F452" s="67">
        <v>16</v>
      </c>
      <c r="G452" s="67">
        <v>11</v>
      </c>
      <c r="H452" s="67">
        <v>0</v>
      </c>
      <c r="I452" s="67">
        <v>0</v>
      </c>
      <c r="J452" s="67">
        <v>0</v>
      </c>
      <c r="K452" s="67">
        <v>0</v>
      </c>
      <c r="L452" s="67">
        <v>0</v>
      </c>
      <c r="M452" s="67">
        <v>64</v>
      </c>
      <c r="N452" s="67">
        <v>213</v>
      </c>
      <c r="O452" s="67">
        <v>3.33</v>
      </c>
      <c r="P452" s="67">
        <v>0</v>
      </c>
      <c r="Q452" s="67">
        <v>104</v>
      </c>
      <c r="R452" s="67">
        <v>79</v>
      </c>
      <c r="S452" s="67">
        <v>456</v>
      </c>
      <c r="T452" s="67">
        <v>5.77</v>
      </c>
      <c r="U452" s="67">
        <v>3</v>
      </c>
      <c r="V452" s="67">
        <v>3</v>
      </c>
      <c r="W452" s="67">
        <v>0</v>
      </c>
      <c r="X452" s="67">
        <v>3</v>
      </c>
      <c r="Y452" s="67"/>
      <c r="Z452" s="67"/>
      <c r="AA452" s="67">
        <f>IF(F452&lt;Settings!$H$3,"",ROUND((J452*Settings!$C$3+K452*Settings!$C$4+N452*Settings!$C$5+P452*Settings!$C$6+R452*Settings!$C$7+S452*Settings!$C$8+U452*Settings!$C$9+L452*Settings!$C$10+V452*Settings!$C$11*0.5)/F452*16,0))</f>
        <v>161</v>
      </c>
      <c r="AB452" s="70">
        <f>IF(F452&lt;Settings!$H$3,"",AA452*Settings!$F$3)</f>
        <v>815.0625</v>
      </c>
      <c r="AC452" s="67"/>
      <c r="AD452" s="67"/>
      <c r="AE452" s="67"/>
      <c r="AF452" s="67">
        <f>IF(F452&lt;Settings!$H$3,"",RANK(AA452,$AA$409:$AA$508,0)+COUNTIF($AA$409:AA452,AA452)-1)</f>
        <v>35</v>
      </c>
      <c r="AG452" s="68"/>
    </row>
    <row r="453" spans="1:33" ht="15" thickBot="1" x14ac:dyDescent="0.4">
      <c r="A453" s="66"/>
      <c r="B453" s="2" t="s">
        <v>297</v>
      </c>
      <c r="C453" s="2" t="s">
        <v>103</v>
      </c>
      <c r="D453" s="67" t="s">
        <v>167</v>
      </c>
      <c r="E453" s="67">
        <v>24</v>
      </c>
      <c r="F453" s="67">
        <v>13</v>
      </c>
      <c r="G453" s="67">
        <v>5</v>
      </c>
      <c r="H453" s="67">
        <v>0</v>
      </c>
      <c r="I453" s="67">
        <v>0</v>
      </c>
      <c r="J453" s="67">
        <v>0</v>
      </c>
      <c r="K453" s="67">
        <v>0</v>
      </c>
      <c r="L453" s="67">
        <v>0</v>
      </c>
      <c r="M453" s="67">
        <v>123</v>
      </c>
      <c r="N453" s="67">
        <v>623</v>
      </c>
      <c r="O453" s="67">
        <v>5.07</v>
      </c>
      <c r="P453" s="67">
        <v>1</v>
      </c>
      <c r="Q453" s="67">
        <v>22</v>
      </c>
      <c r="R453" s="67">
        <v>19</v>
      </c>
      <c r="S453" s="67">
        <v>120</v>
      </c>
      <c r="T453" s="67">
        <v>6.32</v>
      </c>
      <c r="U453" s="67">
        <v>1</v>
      </c>
      <c r="V453" s="67">
        <v>2</v>
      </c>
      <c r="W453" s="67">
        <v>1</v>
      </c>
      <c r="X453" s="67">
        <v>2</v>
      </c>
      <c r="Y453" s="67"/>
      <c r="Z453" s="67"/>
      <c r="AA453" s="67">
        <f>IF(F453&lt;Settings!$H$3,"",ROUND((J453*Settings!$C$3+K453*Settings!$C$4+N453*Settings!$C$5+P453*Settings!$C$6+R453*Settings!$C$7+S453*Settings!$C$8+U453*Settings!$C$9+L453*Settings!$C$10+V453*Settings!$C$11*0.5)/F453*16,0))</f>
        <v>127</v>
      </c>
      <c r="AB453" s="70">
        <f>IF(F453&lt;Settings!$H$3,"",AA453*Settings!$F$3)</f>
        <v>642.9375</v>
      </c>
      <c r="AC453" s="67"/>
      <c r="AD453" s="67"/>
      <c r="AE453" s="67"/>
      <c r="AF453" s="67">
        <f>IF(F453&lt;Settings!$H$3,"",RANK(AA453,$AA$409:$AA$508,0)+COUNTIF($AA$409:AA453,AA453)-1)</f>
        <v>46</v>
      </c>
      <c r="AG453" s="68"/>
    </row>
    <row r="454" spans="1:33" ht="15" thickBot="1" x14ac:dyDescent="0.4">
      <c r="A454" s="66"/>
      <c r="B454" s="2" t="s">
        <v>305</v>
      </c>
      <c r="C454" s="2" t="s">
        <v>38</v>
      </c>
      <c r="D454" s="67" t="s">
        <v>167</v>
      </c>
      <c r="E454" s="67">
        <v>36</v>
      </c>
      <c r="F454" s="67">
        <v>16</v>
      </c>
      <c r="G454" s="67">
        <v>8</v>
      </c>
      <c r="H454" s="67">
        <v>0</v>
      </c>
      <c r="I454" s="67">
        <v>0</v>
      </c>
      <c r="J454" s="67">
        <v>0</v>
      </c>
      <c r="K454" s="67">
        <v>0</v>
      </c>
      <c r="L454" s="67">
        <v>0</v>
      </c>
      <c r="M454" s="67">
        <v>166</v>
      </c>
      <c r="N454" s="67">
        <v>599</v>
      </c>
      <c r="O454" s="67">
        <v>3.61</v>
      </c>
      <c r="P454" s="67">
        <v>2</v>
      </c>
      <c r="Q454" s="67">
        <v>16</v>
      </c>
      <c r="R454" s="67">
        <v>13</v>
      </c>
      <c r="S454" s="67">
        <v>100</v>
      </c>
      <c r="T454" s="67">
        <v>7.69</v>
      </c>
      <c r="U454" s="67">
        <v>0</v>
      </c>
      <c r="V454" s="67">
        <v>0</v>
      </c>
      <c r="W454" s="67">
        <v>0</v>
      </c>
      <c r="X454" s="67">
        <v>2</v>
      </c>
      <c r="Y454" s="67"/>
      <c r="Z454" s="67"/>
      <c r="AA454" s="67">
        <f>IF(F454&lt;Settings!$H$3,"",ROUND((J454*Settings!$C$3+K454*Settings!$C$4+N454*Settings!$C$5+P454*Settings!$C$6+R454*Settings!$C$7+S454*Settings!$C$8+U454*Settings!$C$9+L454*Settings!$C$10+V454*Settings!$C$11*0.5)/F454*16,0))</f>
        <v>95</v>
      </c>
      <c r="AB454" s="70">
        <f>IF(F454&lt;Settings!$H$3,"",AA454*Settings!$F$3)</f>
        <v>480.9375</v>
      </c>
      <c r="AC454" s="67"/>
      <c r="AD454" s="67"/>
      <c r="AE454" s="67"/>
      <c r="AF454" s="67">
        <f>IF(F454&lt;Settings!$H$3,"",RANK(AA454,$AA$409:$AA$508,0)+COUNTIF($AA$409:AA454,AA454)-1)</f>
        <v>54</v>
      </c>
      <c r="AG454" s="68"/>
    </row>
    <row r="455" spans="1:33" ht="15" thickBot="1" x14ac:dyDescent="0.4">
      <c r="A455" s="66"/>
      <c r="B455" s="2" t="s">
        <v>302</v>
      </c>
      <c r="C455" s="2" t="s">
        <v>26</v>
      </c>
      <c r="D455" s="67" t="s">
        <v>167</v>
      </c>
      <c r="E455" s="67">
        <v>22</v>
      </c>
      <c r="F455" s="67">
        <v>8</v>
      </c>
      <c r="G455" s="67">
        <v>7</v>
      </c>
      <c r="H455" s="67">
        <v>0</v>
      </c>
      <c r="I455" s="67">
        <v>0</v>
      </c>
      <c r="J455" s="67">
        <v>0</v>
      </c>
      <c r="K455" s="67">
        <v>0</v>
      </c>
      <c r="L455" s="67">
        <v>0</v>
      </c>
      <c r="M455" s="67">
        <v>113</v>
      </c>
      <c r="N455" s="67">
        <v>403</v>
      </c>
      <c r="O455" s="67">
        <v>3.57</v>
      </c>
      <c r="P455" s="67">
        <v>3</v>
      </c>
      <c r="Q455" s="67">
        <v>15</v>
      </c>
      <c r="R455" s="67">
        <v>10</v>
      </c>
      <c r="S455" s="67">
        <v>127</v>
      </c>
      <c r="T455" s="67">
        <v>12.7</v>
      </c>
      <c r="U455" s="67">
        <v>1</v>
      </c>
      <c r="V455" s="67">
        <v>1</v>
      </c>
      <c r="W455" s="67">
        <v>1</v>
      </c>
      <c r="X455" s="67">
        <v>4</v>
      </c>
      <c r="Y455" s="67"/>
      <c r="Z455" s="67"/>
      <c r="AA455" s="67">
        <f>IF(F455&lt;Settings!$H$3,"",ROUND((J455*Settings!$C$3+K455*Settings!$C$4+N455*Settings!$C$5+P455*Settings!$C$6+R455*Settings!$C$7+S455*Settings!$C$8+U455*Settings!$C$9+L455*Settings!$C$10+V455*Settings!$C$11*0.5)/F455*16,0))</f>
        <v>172</v>
      </c>
      <c r="AB455" s="70">
        <f>IF(F455&lt;Settings!$H$3,"",AA455*Settings!$F$3)</f>
        <v>870.75</v>
      </c>
      <c r="AC455" s="67"/>
      <c r="AD455" s="67"/>
      <c r="AE455" s="67"/>
      <c r="AF455" s="67">
        <f>IF(F455&lt;Settings!$H$3,"",RANK(AA455,$AA$409:$AA$508,0)+COUNTIF($AA$409:AA455,AA455)-1)</f>
        <v>31</v>
      </c>
      <c r="AG455" s="68"/>
    </row>
    <row r="456" spans="1:33" ht="15" thickBot="1" x14ac:dyDescent="0.4">
      <c r="A456" s="66"/>
      <c r="B456" s="2" t="s">
        <v>249</v>
      </c>
      <c r="C456" s="2" t="s">
        <v>1</v>
      </c>
      <c r="D456" s="67" t="s">
        <v>167</v>
      </c>
      <c r="E456" s="67">
        <v>29</v>
      </c>
      <c r="F456" s="67">
        <v>13</v>
      </c>
      <c r="G456" s="67">
        <v>1</v>
      </c>
      <c r="H456" s="67">
        <v>0</v>
      </c>
      <c r="I456" s="67">
        <v>0</v>
      </c>
      <c r="J456" s="67">
        <v>0</v>
      </c>
      <c r="K456" s="67">
        <v>0</v>
      </c>
      <c r="L456" s="67">
        <v>0</v>
      </c>
      <c r="M456" s="67">
        <v>65</v>
      </c>
      <c r="N456" s="67">
        <v>302</v>
      </c>
      <c r="O456" s="67">
        <v>4.6500000000000004</v>
      </c>
      <c r="P456" s="67">
        <v>3</v>
      </c>
      <c r="Q456" s="67">
        <v>38</v>
      </c>
      <c r="R456" s="67">
        <v>27</v>
      </c>
      <c r="S456" s="67">
        <v>279</v>
      </c>
      <c r="T456" s="67">
        <v>10.33</v>
      </c>
      <c r="U456" s="67">
        <v>0</v>
      </c>
      <c r="V456" s="67">
        <v>1</v>
      </c>
      <c r="W456" s="67">
        <v>1</v>
      </c>
      <c r="X456" s="67">
        <v>3</v>
      </c>
      <c r="Y456" s="67"/>
      <c r="Z456" s="67"/>
      <c r="AA456" s="67">
        <f>IF(F456&lt;Settings!$H$3,"",ROUND((J456*Settings!$C$3+K456*Settings!$C$4+N456*Settings!$C$5+P456*Settings!$C$6+R456*Settings!$C$7+S456*Settings!$C$8+U456*Settings!$C$9+L456*Settings!$C$10+V456*Settings!$C$11*0.5)/F456*16,0))</f>
        <v>126</v>
      </c>
      <c r="AB456" s="70">
        <f>IF(F456&lt;Settings!$H$3,"",AA456*Settings!$F$3)</f>
        <v>637.875</v>
      </c>
      <c r="AC456" s="67"/>
      <c r="AD456" s="67"/>
      <c r="AE456" s="67"/>
      <c r="AF456" s="67">
        <f>IF(F456&lt;Settings!$H$3,"",RANK(AA456,$AA$409:$AA$508,0)+COUNTIF($AA$409:AA456,AA456)-1)</f>
        <v>47</v>
      </c>
      <c r="AG456" s="68"/>
    </row>
    <row r="457" spans="1:33" ht="15" thickBot="1" x14ac:dyDescent="0.4">
      <c r="A457" s="66"/>
      <c r="B457" s="2" t="s">
        <v>304</v>
      </c>
      <c r="C457" s="2" t="s">
        <v>94</v>
      </c>
      <c r="D457" s="67" t="s">
        <v>167</v>
      </c>
      <c r="E457" s="67">
        <v>23</v>
      </c>
      <c r="F457" s="67">
        <v>16</v>
      </c>
      <c r="G457" s="67">
        <v>2</v>
      </c>
      <c r="H457" s="67">
        <v>0</v>
      </c>
      <c r="I457" s="67">
        <v>0</v>
      </c>
      <c r="J457" s="67">
        <v>0</v>
      </c>
      <c r="K457" s="67">
        <v>0</v>
      </c>
      <c r="L457" s="67">
        <v>0</v>
      </c>
      <c r="M457" s="67">
        <v>52</v>
      </c>
      <c r="N457" s="67">
        <v>199</v>
      </c>
      <c r="O457" s="67">
        <v>3.83</v>
      </c>
      <c r="P457" s="67">
        <v>2</v>
      </c>
      <c r="Q457" s="67">
        <v>58</v>
      </c>
      <c r="R457" s="67">
        <v>44</v>
      </c>
      <c r="S457" s="67">
        <v>320</v>
      </c>
      <c r="T457" s="67">
        <v>7.27</v>
      </c>
      <c r="U457" s="67">
        <v>0</v>
      </c>
      <c r="V457" s="67">
        <v>1</v>
      </c>
      <c r="W457" s="67">
        <v>1</v>
      </c>
      <c r="X457" s="67">
        <v>4</v>
      </c>
      <c r="Y457" s="67"/>
      <c r="Z457" s="67"/>
      <c r="AA457" s="67">
        <f>IF(F457&lt;Settings!$H$3,"",ROUND((J457*Settings!$C$3+K457*Settings!$C$4+N457*Settings!$C$5+P457*Settings!$C$6+R457*Settings!$C$7+S457*Settings!$C$8+U457*Settings!$C$9+L457*Settings!$C$10+V457*Settings!$C$11*0.5)/F457*16,0))</f>
        <v>107</v>
      </c>
      <c r="AB457" s="70">
        <f>IF(F457&lt;Settings!$H$3,"",AA457*Settings!$F$3)</f>
        <v>541.6875</v>
      </c>
      <c r="AC457" s="67"/>
      <c r="AD457" s="67"/>
      <c r="AE457" s="67"/>
      <c r="AF457" s="67">
        <f>IF(F457&lt;Settings!$H$3,"",RANK(AA457,$AA$409:$AA$508,0)+COUNTIF($AA$409:AA457,AA457)-1)</f>
        <v>52</v>
      </c>
      <c r="AG457" s="68"/>
    </row>
    <row r="458" spans="1:33" ht="15" thickBot="1" x14ac:dyDescent="0.4">
      <c r="A458" s="66"/>
      <c r="B458" s="2" t="s">
        <v>899</v>
      </c>
      <c r="C458" s="2" t="s">
        <v>24</v>
      </c>
      <c r="D458" s="67" t="s">
        <v>167</v>
      </c>
      <c r="E458" s="67">
        <v>22</v>
      </c>
      <c r="F458" s="67">
        <v>15</v>
      </c>
      <c r="G458" s="67">
        <v>0</v>
      </c>
      <c r="H458" s="67">
        <v>0</v>
      </c>
      <c r="I458" s="67">
        <v>0</v>
      </c>
      <c r="J458" s="67">
        <v>0</v>
      </c>
      <c r="K458" s="67">
        <v>0</v>
      </c>
      <c r="L458" s="67">
        <v>0</v>
      </c>
      <c r="M458" s="67">
        <v>86</v>
      </c>
      <c r="N458" s="67">
        <v>455</v>
      </c>
      <c r="O458" s="67">
        <v>5.29</v>
      </c>
      <c r="P458" s="67">
        <v>2</v>
      </c>
      <c r="Q458" s="67">
        <v>20</v>
      </c>
      <c r="R458" s="67">
        <v>15</v>
      </c>
      <c r="S458" s="67">
        <v>107</v>
      </c>
      <c r="T458" s="67">
        <v>7.13</v>
      </c>
      <c r="U458" s="67">
        <v>1</v>
      </c>
      <c r="V458" s="67">
        <v>1</v>
      </c>
      <c r="W458" s="67">
        <v>1</v>
      </c>
      <c r="X458" s="67">
        <v>3</v>
      </c>
      <c r="Y458" s="67">
        <v>1</v>
      </c>
      <c r="Z458" s="67"/>
      <c r="AA458" s="67">
        <f>IF(F458&lt;Settings!$H$3,"",ROUND((J458*Settings!$C$3+K458*Settings!$C$4+N458*Settings!$C$5+P458*Settings!$C$6+R458*Settings!$C$7+S458*Settings!$C$8+U458*Settings!$C$9+L458*Settings!$C$10+V458*Settings!$C$11*0.5)/F458*16,0))</f>
        <v>94</v>
      </c>
      <c r="AB458" s="70">
        <f>IF(F458&lt;Settings!$H$3,"",AA458*Settings!$F$3)</f>
        <v>475.875</v>
      </c>
      <c r="AC458" s="67"/>
      <c r="AD458" s="67"/>
      <c r="AE458" s="67"/>
      <c r="AF458" s="67">
        <f>IF(F458&lt;Settings!$H$3,"",RANK(AA458,$AA$409:$AA$508,0)+COUNTIF($AA$409:AA458,AA458)-1)</f>
        <v>55</v>
      </c>
      <c r="AG458" s="68"/>
    </row>
    <row r="459" spans="1:33" ht="15" thickBot="1" x14ac:dyDescent="0.4">
      <c r="A459" s="66"/>
      <c r="B459" s="2" t="s">
        <v>900</v>
      </c>
      <c r="C459" s="2" t="s">
        <v>20</v>
      </c>
      <c r="D459" s="67" t="s">
        <v>167</v>
      </c>
      <c r="E459" s="67">
        <v>24</v>
      </c>
      <c r="F459" s="67">
        <v>11</v>
      </c>
      <c r="G459" s="67">
        <v>2</v>
      </c>
      <c r="H459" s="67">
        <v>0</v>
      </c>
      <c r="I459" s="67">
        <v>0</v>
      </c>
      <c r="J459" s="67">
        <v>0</v>
      </c>
      <c r="K459" s="67">
        <v>0</v>
      </c>
      <c r="L459" s="67">
        <v>0</v>
      </c>
      <c r="M459" s="67">
        <v>61</v>
      </c>
      <c r="N459" s="67">
        <v>245</v>
      </c>
      <c r="O459" s="67">
        <v>4.0199999999999996</v>
      </c>
      <c r="P459" s="67">
        <v>5</v>
      </c>
      <c r="Q459" s="67">
        <v>26</v>
      </c>
      <c r="R459" s="67">
        <v>24</v>
      </c>
      <c r="S459" s="67">
        <v>204</v>
      </c>
      <c r="T459" s="67">
        <v>8.5</v>
      </c>
      <c r="U459" s="67">
        <v>0</v>
      </c>
      <c r="V459" s="67">
        <v>4</v>
      </c>
      <c r="W459" s="67">
        <v>1</v>
      </c>
      <c r="X459" s="67">
        <v>5</v>
      </c>
      <c r="Y459" s="67"/>
      <c r="Z459" s="67"/>
      <c r="AA459" s="67">
        <f>IF(F459&lt;Settings!$H$3,"",ROUND((J459*Settings!$C$3+K459*Settings!$C$4+N459*Settings!$C$5+P459*Settings!$C$6+R459*Settings!$C$7+S459*Settings!$C$8+U459*Settings!$C$9+L459*Settings!$C$10+V459*Settings!$C$11*0.5)/F459*16,0))</f>
        <v>138</v>
      </c>
      <c r="AB459" s="70">
        <f>IF(F459&lt;Settings!$H$3,"",AA459*Settings!$F$3)</f>
        <v>698.625</v>
      </c>
      <c r="AC459" s="67"/>
      <c r="AD459" s="67"/>
      <c r="AE459" s="67"/>
      <c r="AF459" s="67">
        <f>IF(F459&lt;Settings!$H$3,"",RANK(AA459,$AA$409:$AA$508,0)+COUNTIF($AA$409:AA459,AA459)-1)</f>
        <v>44</v>
      </c>
      <c r="AG459" s="68"/>
    </row>
    <row r="460" spans="1:33" ht="15" thickBot="1" x14ac:dyDescent="0.4">
      <c r="A460" s="66"/>
      <c r="B460" s="2" t="s">
        <v>318</v>
      </c>
      <c r="C460" s="2" t="s">
        <v>56</v>
      </c>
      <c r="D460" s="67" t="s">
        <v>167</v>
      </c>
      <c r="E460" s="67">
        <v>23</v>
      </c>
      <c r="F460" s="67">
        <v>13</v>
      </c>
      <c r="G460" s="67">
        <v>2</v>
      </c>
      <c r="H460" s="67">
        <v>0</v>
      </c>
      <c r="I460" s="67">
        <v>0</v>
      </c>
      <c r="J460" s="67">
        <v>0</v>
      </c>
      <c r="K460" s="67">
        <v>0</v>
      </c>
      <c r="L460" s="67">
        <v>0</v>
      </c>
      <c r="M460" s="67">
        <v>60</v>
      </c>
      <c r="N460" s="67">
        <v>303</v>
      </c>
      <c r="O460" s="67">
        <v>5.05</v>
      </c>
      <c r="P460" s="67">
        <v>4</v>
      </c>
      <c r="Q460" s="67">
        <v>21</v>
      </c>
      <c r="R460" s="67">
        <v>12</v>
      </c>
      <c r="S460" s="67">
        <v>105</v>
      </c>
      <c r="T460" s="67">
        <v>8.75</v>
      </c>
      <c r="U460" s="67">
        <v>1</v>
      </c>
      <c r="V460" s="67">
        <v>0</v>
      </c>
      <c r="W460" s="67">
        <v>0</v>
      </c>
      <c r="X460" s="67">
        <v>5</v>
      </c>
      <c r="Y460" s="67"/>
      <c r="Z460" s="67"/>
      <c r="AA460" s="67">
        <f>IF(F460&lt;Settings!$H$3,"",ROUND((J460*Settings!$C$3+K460*Settings!$C$4+N460*Settings!$C$5+P460*Settings!$C$6+R460*Settings!$C$7+S460*Settings!$C$8+U460*Settings!$C$9+L460*Settings!$C$10+V460*Settings!$C$11*0.5)/F460*16,0))</f>
        <v>102</v>
      </c>
      <c r="AB460" s="70">
        <f>IF(F460&lt;Settings!$H$3,"",AA460*Settings!$F$3)</f>
        <v>516.375</v>
      </c>
      <c r="AC460" s="67"/>
      <c r="AD460" s="67"/>
      <c r="AE460" s="67"/>
      <c r="AF460" s="67">
        <f>IF(F460&lt;Settings!$H$3,"",RANK(AA460,$AA$409:$AA$508,0)+COUNTIF($AA$409:AA460,AA460)-1)</f>
        <v>53</v>
      </c>
      <c r="AG460" s="68"/>
    </row>
    <row r="461" spans="1:33" ht="15" thickBot="1" x14ac:dyDescent="0.4">
      <c r="A461" s="66"/>
      <c r="B461" s="2" t="s">
        <v>619</v>
      </c>
      <c r="C461" s="2" t="s">
        <v>32</v>
      </c>
      <c r="D461" s="67" t="s">
        <v>167</v>
      </c>
      <c r="E461" s="67">
        <v>23</v>
      </c>
      <c r="F461" s="67">
        <v>10</v>
      </c>
      <c r="G461" s="67">
        <v>0</v>
      </c>
      <c r="H461" s="67">
        <v>0</v>
      </c>
      <c r="I461" s="67">
        <v>0</v>
      </c>
      <c r="J461" s="67">
        <v>0</v>
      </c>
      <c r="K461" s="67">
        <v>0</v>
      </c>
      <c r="L461" s="67">
        <v>0</v>
      </c>
      <c r="M461" s="67">
        <v>65</v>
      </c>
      <c r="N461" s="67">
        <v>370</v>
      </c>
      <c r="O461" s="67">
        <v>5.69</v>
      </c>
      <c r="P461" s="67">
        <v>3</v>
      </c>
      <c r="Q461" s="67">
        <v>11</v>
      </c>
      <c r="R461" s="67">
        <v>8</v>
      </c>
      <c r="S461" s="67">
        <v>83</v>
      </c>
      <c r="T461" s="67">
        <v>10.38</v>
      </c>
      <c r="U461" s="67">
        <v>1</v>
      </c>
      <c r="V461" s="67">
        <v>1</v>
      </c>
      <c r="W461" s="67">
        <v>1</v>
      </c>
      <c r="X461" s="67">
        <v>4</v>
      </c>
      <c r="Y461" s="67"/>
      <c r="Z461" s="67"/>
      <c r="AA461" s="67">
        <f>IF(F461&lt;Settings!$H$3,"",ROUND((J461*Settings!$C$3+K461*Settings!$C$4+N461*Settings!$C$5+P461*Settings!$C$6+R461*Settings!$C$7+S461*Settings!$C$8+U461*Settings!$C$9+L461*Settings!$C$10+V461*Settings!$C$11*0.5)/F461*16,0))</f>
        <v>122</v>
      </c>
      <c r="AB461" s="70">
        <f>IF(F461&lt;Settings!$H$3,"",AA461*Settings!$F$3)</f>
        <v>617.625</v>
      </c>
      <c r="AC461" s="67"/>
      <c r="AD461" s="67"/>
      <c r="AE461" s="67"/>
      <c r="AF461" s="67">
        <f>IF(F461&lt;Settings!$H$3,"",RANK(AA461,$AA$409:$AA$508,0)+COUNTIF($AA$409:AA461,AA461)-1)</f>
        <v>49</v>
      </c>
      <c r="AG461" s="68"/>
    </row>
    <row r="462" spans="1:33" ht="15" thickBot="1" x14ac:dyDescent="0.4">
      <c r="A462" s="66"/>
      <c r="B462" s="2" t="s">
        <v>614</v>
      </c>
      <c r="C462" s="2" t="s">
        <v>4</v>
      </c>
      <c r="D462" s="67" t="s">
        <v>167</v>
      </c>
      <c r="E462" s="67">
        <v>24</v>
      </c>
      <c r="F462" s="67">
        <v>8</v>
      </c>
      <c r="G462" s="67">
        <v>3</v>
      </c>
      <c r="H462" s="67">
        <v>0</v>
      </c>
      <c r="I462" s="67">
        <v>0</v>
      </c>
      <c r="J462" s="67">
        <v>0</v>
      </c>
      <c r="K462" s="67">
        <v>0</v>
      </c>
      <c r="L462" s="67">
        <v>0</v>
      </c>
      <c r="M462" s="67">
        <v>43</v>
      </c>
      <c r="N462" s="67">
        <v>179</v>
      </c>
      <c r="O462" s="67">
        <v>4.16</v>
      </c>
      <c r="P462" s="67">
        <v>2</v>
      </c>
      <c r="Q462" s="67">
        <v>44</v>
      </c>
      <c r="R462" s="67">
        <v>37</v>
      </c>
      <c r="S462" s="67">
        <v>285</v>
      </c>
      <c r="T462" s="67">
        <v>7.7</v>
      </c>
      <c r="U462" s="67">
        <v>1</v>
      </c>
      <c r="V462" s="67">
        <v>1</v>
      </c>
      <c r="W462" s="67">
        <v>0</v>
      </c>
      <c r="X462" s="67">
        <v>3</v>
      </c>
      <c r="Y462" s="67"/>
      <c r="Z462" s="67"/>
      <c r="AA462" s="67">
        <f>IF(F462&lt;Settings!$H$3,"",ROUND((J462*Settings!$C$3+K462*Settings!$C$4+N462*Settings!$C$5+P462*Settings!$C$6+R462*Settings!$C$7+S462*Settings!$C$8+U462*Settings!$C$9+L462*Settings!$C$10+V462*Settings!$C$11*0.5)/F462*16,0))</f>
        <v>201</v>
      </c>
      <c r="AB462" s="70">
        <f>IF(F462&lt;Settings!$H$3,"",AA462*Settings!$F$3)</f>
        <v>1017.5625</v>
      </c>
      <c r="AC462" s="67"/>
      <c r="AD462" s="67"/>
      <c r="AE462" s="67"/>
      <c r="AF462" s="67">
        <f>IF(F462&lt;Settings!$H$3,"",RANK(AA462,$AA$409:$AA$508,0)+COUNTIF($AA$409:AA462,AA462)-1)</f>
        <v>25</v>
      </c>
      <c r="AG462" s="68"/>
    </row>
    <row r="463" spans="1:33" ht="15" thickBot="1" x14ac:dyDescent="0.4">
      <c r="A463" s="66"/>
      <c r="B463" s="2" t="s">
        <v>901</v>
      </c>
      <c r="C463" s="2" t="s">
        <v>28</v>
      </c>
      <c r="D463" s="67" t="s">
        <v>167</v>
      </c>
      <c r="E463" s="67">
        <v>21</v>
      </c>
      <c r="F463" s="67">
        <v>13</v>
      </c>
      <c r="G463" s="67">
        <v>0</v>
      </c>
      <c r="H463" s="67">
        <v>0</v>
      </c>
      <c r="I463" s="67">
        <v>0</v>
      </c>
      <c r="J463" s="67">
        <v>0</v>
      </c>
      <c r="K463" s="67">
        <v>0</v>
      </c>
      <c r="L463" s="67">
        <v>0</v>
      </c>
      <c r="M463" s="67">
        <v>100</v>
      </c>
      <c r="N463" s="67">
        <v>462</v>
      </c>
      <c r="O463" s="67">
        <v>4.62</v>
      </c>
      <c r="P463" s="67">
        <v>1</v>
      </c>
      <c r="Q463" s="67">
        <v>12</v>
      </c>
      <c r="R463" s="67">
        <v>10</v>
      </c>
      <c r="S463" s="67">
        <v>82</v>
      </c>
      <c r="T463" s="67">
        <v>8.1999999999999993</v>
      </c>
      <c r="U463" s="67">
        <v>0</v>
      </c>
      <c r="V463" s="67">
        <v>1</v>
      </c>
      <c r="W463" s="67">
        <v>1</v>
      </c>
      <c r="X463" s="67">
        <v>1</v>
      </c>
      <c r="Y463" s="67"/>
      <c r="Z463" s="67"/>
      <c r="AA463" s="67">
        <f>IF(F463&lt;Settings!$H$3,"",ROUND((J463*Settings!$C$3+K463*Settings!$C$4+N463*Settings!$C$5+P463*Settings!$C$6+R463*Settings!$C$7+S463*Settings!$C$8+U463*Settings!$C$9+L463*Settings!$C$10+V463*Settings!$C$11*0.5)/F463*16,0))</f>
        <v>85</v>
      </c>
      <c r="AB463" s="70">
        <f>IF(F463&lt;Settings!$H$3,"",AA463*Settings!$F$3)</f>
        <v>430.3125</v>
      </c>
      <c r="AC463" s="67"/>
      <c r="AD463" s="67"/>
      <c r="AE463" s="67"/>
      <c r="AF463" s="67">
        <f>IF(F463&lt;Settings!$H$3,"",RANK(AA463,$AA$409:$AA$508,0)+COUNTIF($AA$409:AA463,AA463)-1)</f>
        <v>59</v>
      </c>
      <c r="AG463" s="68"/>
    </row>
    <row r="464" spans="1:33" ht="15" thickBot="1" x14ac:dyDescent="0.4">
      <c r="A464" s="66"/>
      <c r="B464" s="2" t="s">
        <v>606</v>
      </c>
      <c r="C464" s="2" t="s">
        <v>105</v>
      </c>
      <c r="D464" s="67" t="s">
        <v>167</v>
      </c>
      <c r="E464" s="67">
        <v>26</v>
      </c>
      <c r="F464" s="67">
        <v>14</v>
      </c>
      <c r="G464" s="67">
        <v>1</v>
      </c>
      <c r="H464" s="67">
        <v>0</v>
      </c>
      <c r="I464" s="67">
        <v>0</v>
      </c>
      <c r="J464" s="67">
        <v>0</v>
      </c>
      <c r="K464" s="67">
        <v>0</v>
      </c>
      <c r="L464" s="67">
        <v>0</v>
      </c>
      <c r="M464" s="67">
        <v>69</v>
      </c>
      <c r="N464" s="67">
        <v>255</v>
      </c>
      <c r="O464" s="67">
        <v>3.7</v>
      </c>
      <c r="P464" s="67">
        <v>5</v>
      </c>
      <c r="Q464" s="67">
        <v>6</v>
      </c>
      <c r="R464" s="67">
        <v>2</v>
      </c>
      <c r="S464" s="67">
        <v>16</v>
      </c>
      <c r="T464" s="67">
        <v>8</v>
      </c>
      <c r="U464" s="67">
        <v>0</v>
      </c>
      <c r="V464" s="67">
        <v>0</v>
      </c>
      <c r="W464" s="67">
        <v>0</v>
      </c>
      <c r="X464" s="67">
        <v>5</v>
      </c>
      <c r="Y464" s="67"/>
      <c r="Z464" s="67"/>
      <c r="AA464" s="67">
        <f>IF(F464&lt;Settings!$H$3,"",ROUND((J464*Settings!$C$3+K464*Settings!$C$4+N464*Settings!$C$5+P464*Settings!$C$6+R464*Settings!$C$7+S464*Settings!$C$8+U464*Settings!$C$9+L464*Settings!$C$10+V464*Settings!$C$11*0.5)/F464*16,0))</f>
        <v>68</v>
      </c>
      <c r="AB464" s="70">
        <f>IF(F464&lt;Settings!$H$3,"",AA464*Settings!$F$3)</f>
        <v>344.25</v>
      </c>
      <c r="AC464" s="67"/>
      <c r="AD464" s="67"/>
      <c r="AE464" s="67"/>
      <c r="AF464" s="67">
        <f>IF(F464&lt;Settings!$H$3,"",RANK(AA464,$AA$409:$AA$508,0)+COUNTIF($AA$409:AA464,AA464)-1)</f>
        <v>69</v>
      </c>
      <c r="AG464" s="68"/>
    </row>
    <row r="465" spans="1:33" ht="15" thickBot="1" x14ac:dyDescent="0.4">
      <c r="A465" s="66"/>
      <c r="B465" s="2" t="s">
        <v>324</v>
      </c>
      <c r="C465" s="2" t="s">
        <v>36</v>
      </c>
      <c r="D465" s="67" t="s">
        <v>167</v>
      </c>
      <c r="E465" s="67">
        <v>24</v>
      </c>
      <c r="F465" s="67">
        <v>12</v>
      </c>
      <c r="G465" s="67">
        <v>2</v>
      </c>
      <c r="H465" s="67">
        <v>0</v>
      </c>
      <c r="I465" s="67">
        <v>0</v>
      </c>
      <c r="J465" s="67">
        <v>0</v>
      </c>
      <c r="K465" s="67">
        <v>0</v>
      </c>
      <c r="L465" s="67">
        <v>0</v>
      </c>
      <c r="M465" s="67">
        <v>78</v>
      </c>
      <c r="N465" s="67">
        <v>323</v>
      </c>
      <c r="O465" s="67">
        <v>4.1399999999999997</v>
      </c>
      <c r="P465" s="67">
        <v>2</v>
      </c>
      <c r="Q465" s="67">
        <v>14</v>
      </c>
      <c r="R465" s="67">
        <v>10</v>
      </c>
      <c r="S465" s="67">
        <v>69</v>
      </c>
      <c r="T465" s="67">
        <v>6.9</v>
      </c>
      <c r="U465" s="67">
        <v>1</v>
      </c>
      <c r="V465" s="67">
        <v>0</v>
      </c>
      <c r="W465" s="67">
        <v>0</v>
      </c>
      <c r="X465" s="67">
        <v>3</v>
      </c>
      <c r="Y465" s="67"/>
      <c r="Z465" s="67"/>
      <c r="AA465" s="67">
        <f>IF(F465&lt;Settings!$H$3,"",ROUND((J465*Settings!$C$3+K465*Settings!$C$4+N465*Settings!$C$5+P465*Settings!$C$6+R465*Settings!$C$7+S465*Settings!$C$8+U465*Settings!$C$9+L465*Settings!$C$10+V465*Settings!$C$11*0.5)/F465*16,0))</f>
        <v>90</v>
      </c>
      <c r="AB465" s="70">
        <f>IF(F465&lt;Settings!$H$3,"",AA465*Settings!$F$3)</f>
        <v>455.625</v>
      </c>
      <c r="AC465" s="67"/>
      <c r="AD465" s="67"/>
      <c r="AE465" s="67"/>
      <c r="AF465" s="67">
        <f>IF(F465&lt;Settings!$H$3,"",RANK(AA465,$AA$409:$AA$508,0)+COUNTIF($AA$409:AA465,AA465)-1)</f>
        <v>58</v>
      </c>
      <c r="AG465" s="68"/>
    </row>
    <row r="466" spans="1:33" ht="15" thickBot="1" x14ac:dyDescent="0.4">
      <c r="A466" s="66"/>
      <c r="B466" s="2" t="s">
        <v>312</v>
      </c>
      <c r="C466" s="2" t="s">
        <v>43</v>
      </c>
      <c r="D466" s="67" t="s">
        <v>167</v>
      </c>
      <c r="E466" s="67">
        <v>23</v>
      </c>
      <c r="F466" s="67">
        <v>14</v>
      </c>
      <c r="G466" s="67">
        <v>4</v>
      </c>
      <c r="H466" s="67">
        <v>4</v>
      </c>
      <c r="I466" s="67">
        <v>5</v>
      </c>
      <c r="J466" s="67">
        <v>35</v>
      </c>
      <c r="K466" s="67">
        <v>0</v>
      </c>
      <c r="L466" s="67">
        <v>1</v>
      </c>
      <c r="M466" s="67">
        <v>66</v>
      </c>
      <c r="N466" s="67">
        <v>175</v>
      </c>
      <c r="O466" s="67">
        <v>2.65</v>
      </c>
      <c r="P466" s="67">
        <v>1</v>
      </c>
      <c r="Q466" s="67">
        <v>57</v>
      </c>
      <c r="R466" s="67">
        <v>47</v>
      </c>
      <c r="S466" s="67">
        <v>305</v>
      </c>
      <c r="T466" s="67">
        <v>6.49</v>
      </c>
      <c r="U466" s="67">
        <v>1</v>
      </c>
      <c r="V466" s="67">
        <v>1</v>
      </c>
      <c r="W466" s="67">
        <v>1</v>
      </c>
      <c r="X466" s="67">
        <v>2</v>
      </c>
      <c r="Y466" s="67"/>
      <c r="Z466" s="67"/>
      <c r="AA466" s="67">
        <f>IF(F466&lt;Settings!$H$3,"",ROUND((J466*Settings!$C$3+K466*Settings!$C$4+N466*Settings!$C$5+P466*Settings!$C$6+R466*Settings!$C$7+S466*Settings!$C$8+U466*Settings!$C$9+L466*Settings!$C$10+V466*Settings!$C$11*0.5)/F466*16,0))</f>
        <v>120</v>
      </c>
      <c r="AB466" s="70">
        <f>IF(F466&lt;Settings!$H$3,"",AA466*Settings!$F$3)</f>
        <v>607.5</v>
      </c>
      <c r="AC466" s="67"/>
      <c r="AD466" s="67"/>
      <c r="AE466" s="67"/>
      <c r="AF466" s="67">
        <f>IF(F466&lt;Settings!$H$3,"",RANK(AA466,$AA$409:$AA$508,0)+COUNTIF($AA$409:AA466,AA466)-1)</f>
        <v>50</v>
      </c>
      <c r="AG466" s="68"/>
    </row>
    <row r="467" spans="1:33" ht="15" thickBot="1" x14ac:dyDescent="0.4">
      <c r="A467" s="66"/>
      <c r="B467" s="2" t="s">
        <v>902</v>
      </c>
      <c r="C467" s="2" t="s">
        <v>43</v>
      </c>
      <c r="D467" s="67" t="s">
        <v>167</v>
      </c>
      <c r="E467" s="67">
        <v>21</v>
      </c>
      <c r="F467" s="67">
        <v>13</v>
      </c>
      <c r="G467" s="67">
        <v>2</v>
      </c>
      <c r="H467" s="67">
        <v>0</v>
      </c>
      <c r="I467" s="67">
        <v>0</v>
      </c>
      <c r="J467" s="67">
        <v>0</v>
      </c>
      <c r="K467" s="67">
        <v>0</v>
      </c>
      <c r="L467" s="67">
        <v>0</v>
      </c>
      <c r="M467" s="67">
        <v>108</v>
      </c>
      <c r="N467" s="67">
        <v>426</v>
      </c>
      <c r="O467" s="67">
        <v>3.94</v>
      </c>
      <c r="P467" s="67">
        <v>2</v>
      </c>
      <c r="Q467" s="67">
        <v>4</v>
      </c>
      <c r="R467" s="67">
        <v>3</v>
      </c>
      <c r="S467" s="67">
        <v>23</v>
      </c>
      <c r="T467" s="67">
        <v>7.67</v>
      </c>
      <c r="U467" s="67">
        <v>0</v>
      </c>
      <c r="V467" s="67">
        <v>1</v>
      </c>
      <c r="W467" s="67">
        <v>1</v>
      </c>
      <c r="X467" s="67">
        <v>2</v>
      </c>
      <c r="Y467" s="67"/>
      <c r="Z467" s="67"/>
      <c r="AA467" s="67">
        <f>IF(F467&lt;Settings!$H$3,"",ROUND((J467*Settings!$C$3+K467*Settings!$C$4+N467*Settings!$C$5+P467*Settings!$C$6+R467*Settings!$C$7+S467*Settings!$C$8+U467*Settings!$C$9+L467*Settings!$C$10+V467*Settings!$C$11*0.5)/F467*16,0))</f>
        <v>72</v>
      </c>
      <c r="AB467" s="70">
        <f>IF(F467&lt;Settings!$H$3,"",AA467*Settings!$F$3)</f>
        <v>364.5</v>
      </c>
      <c r="AC467" s="67"/>
      <c r="AD467" s="67"/>
      <c r="AE467" s="67"/>
      <c r="AF467" s="67">
        <f>IF(F467&lt;Settings!$H$3,"",RANK(AA467,$AA$409:$AA$508,0)+COUNTIF($AA$409:AA467,AA467)-1)</f>
        <v>65</v>
      </c>
      <c r="AG467" s="68"/>
    </row>
    <row r="468" spans="1:33" ht="15" thickBot="1" x14ac:dyDescent="0.4">
      <c r="A468" s="66"/>
      <c r="B468" s="2" t="s">
        <v>629</v>
      </c>
      <c r="C468" s="2" t="s">
        <v>14</v>
      </c>
      <c r="D468" s="67" t="s">
        <v>167</v>
      </c>
      <c r="E468" s="67">
        <v>24</v>
      </c>
      <c r="F468" s="67">
        <v>12</v>
      </c>
      <c r="G468" s="67">
        <v>0</v>
      </c>
      <c r="H468" s="67">
        <v>0</v>
      </c>
      <c r="I468" s="67">
        <v>0</v>
      </c>
      <c r="J468" s="67">
        <v>0</v>
      </c>
      <c r="K468" s="67">
        <v>0</v>
      </c>
      <c r="L468" s="67">
        <v>0</v>
      </c>
      <c r="M468" s="67">
        <v>41</v>
      </c>
      <c r="N468" s="67">
        <v>141</v>
      </c>
      <c r="O468" s="67">
        <v>3.44</v>
      </c>
      <c r="P468" s="67">
        <v>3</v>
      </c>
      <c r="Q468" s="67">
        <v>19</v>
      </c>
      <c r="R468" s="67">
        <v>15</v>
      </c>
      <c r="S468" s="67">
        <v>167</v>
      </c>
      <c r="T468" s="67">
        <v>11.13</v>
      </c>
      <c r="U468" s="67">
        <v>1</v>
      </c>
      <c r="V468" s="67">
        <v>1</v>
      </c>
      <c r="W468" s="67">
        <v>1</v>
      </c>
      <c r="X468" s="67">
        <v>4</v>
      </c>
      <c r="Y468" s="67"/>
      <c r="Z468" s="67"/>
      <c r="AA468" s="67">
        <f>IF(F468&lt;Settings!$H$3,"",ROUND((J468*Settings!$C$3+K468*Settings!$C$4+N468*Settings!$C$5+P468*Settings!$C$6+R468*Settings!$C$7+S468*Settings!$C$8+U468*Settings!$C$9+L468*Settings!$C$10+V468*Settings!$C$11*0.5)/F468*16,0))</f>
        <v>92</v>
      </c>
      <c r="AB468" s="70">
        <f>IF(F468&lt;Settings!$H$3,"",AA468*Settings!$F$3)</f>
        <v>465.75</v>
      </c>
      <c r="AC468" s="67"/>
      <c r="AD468" s="67"/>
      <c r="AE468" s="67"/>
      <c r="AF468" s="67">
        <f>IF(F468&lt;Settings!$H$3,"",RANK(AA468,$AA$409:$AA$508,0)+COUNTIF($AA$409:AA468,AA468)-1)</f>
        <v>57</v>
      </c>
      <c r="AG468" s="68"/>
    </row>
    <row r="469" spans="1:33" ht="15" thickBot="1" x14ac:dyDescent="0.4">
      <c r="A469" s="66"/>
      <c r="B469" s="2" t="s">
        <v>314</v>
      </c>
      <c r="C469" s="2" t="s">
        <v>6</v>
      </c>
      <c r="D469" s="67" t="s">
        <v>167</v>
      </c>
      <c r="E469" s="67">
        <v>29</v>
      </c>
      <c r="F469" s="67">
        <v>11</v>
      </c>
      <c r="G469" s="67">
        <v>0</v>
      </c>
      <c r="H469" s="67">
        <v>0</v>
      </c>
      <c r="I469" s="67">
        <v>0</v>
      </c>
      <c r="J469" s="67">
        <v>0</v>
      </c>
      <c r="K469" s="67">
        <v>0</v>
      </c>
      <c r="L469" s="67">
        <v>0</v>
      </c>
      <c r="M469" s="67">
        <v>37</v>
      </c>
      <c r="N469" s="67">
        <v>138</v>
      </c>
      <c r="O469" s="67">
        <v>3.73</v>
      </c>
      <c r="P469" s="67">
        <v>0</v>
      </c>
      <c r="Q469" s="67">
        <v>58</v>
      </c>
      <c r="R469" s="67">
        <v>42</v>
      </c>
      <c r="S469" s="67">
        <v>378</v>
      </c>
      <c r="T469" s="67">
        <v>9</v>
      </c>
      <c r="U469" s="67">
        <v>0</v>
      </c>
      <c r="V469" s="67">
        <v>1</v>
      </c>
      <c r="W469" s="67">
        <v>0</v>
      </c>
      <c r="X469" s="67">
        <v>0</v>
      </c>
      <c r="Y469" s="67"/>
      <c r="Z469" s="67"/>
      <c r="AA469" s="67">
        <f>IF(F469&lt;Settings!$H$3,"",ROUND((J469*Settings!$C$3+K469*Settings!$C$4+N469*Settings!$C$5+P469*Settings!$C$6+R469*Settings!$C$7+S469*Settings!$C$8+U469*Settings!$C$9+L469*Settings!$C$10+V469*Settings!$C$11*0.5)/F469*16,0))</f>
        <v>135</v>
      </c>
      <c r="AB469" s="70">
        <f>IF(F469&lt;Settings!$H$3,"",AA469*Settings!$F$3)</f>
        <v>683.4375</v>
      </c>
      <c r="AC469" s="67"/>
      <c r="AD469" s="67"/>
      <c r="AE469" s="67"/>
      <c r="AF469" s="67">
        <f>IF(F469&lt;Settings!$H$3,"",RANK(AA469,$AA$409:$AA$508,0)+COUNTIF($AA$409:AA469,AA469)-1)</f>
        <v>45</v>
      </c>
      <c r="AG469" s="68"/>
    </row>
    <row r="470" spans="1:33" ht="15" thickBot="1" x14ac:dyDescent="0.4">
      <c r="A470" s="66"/>
      <c r="B470" s="2" t="s">
        <v>903</v>
      </c>
      <c r="C470" s="2" t="s">
        <v>6</v>
      </c>
      <c r="D470" s="67" t="s">
        <v>167</v>
      </c>
      <c r="E470" s="67">
        <v>22</v>
      </c>
      <c r="F470" s="67">
        <v>5</v>
      </c>
      <c r="G470" s="67">
        <v>1</v>
      </c>
      <c r="H470" s="67">
        <v>0</v>
      </c>
      <c r="I470" s="67">
        <v>0</v>
      </c>
      <c r="J470" s="67">
        <v>0</v>
      </c>
      <c r="K470" s="67">
        <v>0</v>
      </c>
      <c r="L470" s="67">
        <v>0</v>
      </c>
      <c r="M470" s="67">
        <v>42</v>
      </c>
      <c r="N470" s="67">
        <v>245</v>
      </c>
      <c r="O470" s="67">
        <v>5.83</v>
      </c>
      <c r="P470" s="67">
        <v>2</v>
      </c>
      <c r="Q470" s="67">
        <v>9</v>
      </c>
      <c r="R470" s="67">
        <v>7</v>
      </c>
      <c r="S470" s="67">
        <v>79</v>
      </c>
      <c r="T470" s="67">
        <v>11.29</v>
      </c>
      <c r="U470" s="67">
        <v>1</v>
      </c>
      <c r="V470" s="67">
        <v>0</v>
      </c>
      <c r="W470" s="67">
        <v>0</v>
      </c>
      <c r="X470" s="67">
        <v>3</v>
      </c>
      <c r="Y470" s="67"/>
      <c r="Z470" s="67"/>
      <c r="AA470" s="67" t="str">
        <f>IF(F470&lt;Settings!$H$3,"",ROUND((J470*Settings!$C$3+K470*Settings!$C$4+N470*Settings!$C$5+P470*Settings!$C$6+R470*Settings!$C$7+S470*Settings!$C$8+U470*Settings!$C$9+L470*Settings!$C$10+V470*Settings!$C$11*0.5)/F470*16,0))</f>
        <v/>
      </c>
      <c r="AB470" s="70" t="str">
        <f>IF(F470&lt;Settings!$H$3,"",AA470*Settings!$F$3)</f>
        <v/>
      </c>
      <c r="AC470" s="67"/>
      <c r="AD470" s="67"/>
      <c r="AE470" s="67"/>
      <c r="AF470" s="67" t="str">
        <f>IF(F470&lt;Settings!$H$3,"",RANK(AA470,$AA$409:$AA$508,0)+COUNTIF($AA$409:AA470,AA470)-1)</f>
        <v/>
      </c>
      <c r="AG470" s="68"/>
    </row>
    <row r="471" spans="1:33" ht="15" thickBot="1" x14ac:dyDescent="0.4">
      <c r="A471" s="66"/>
      <c r="B471" s="2" t="s">
        <v>603</v>
      </c>
      <c r="C471" s="2" t="s">
        <v>26</v>
      </c>
      <c r="D471" s="67" t="s">
        <v>167</v>
      </c>
      <c r="E471" s="67">
        <v>26</v>
      </c>
      <c r="F471" s="67">
        <v>16</v>
      </c>
      <c r="G471" s="67">
        <v>3</v>
      </c>
      <c r="H471" s="67">
        <v>0</v>
      </c>
      <c r="I471" s="67">
        <v>0</v>
      </c>
      <c r="J471" s="67">
        <v>0</v>
      </c>
      <c r="K471" s="67">
        <v>0</v>
      </c>
      <c r="L471" s="67">
        <v>0</v>
      </c>
      <c r="M471" s="67">
        <v>38</v>
      </c>
      <c r="N471" s="67">
        <v>205</v>
      </c>
      <c r="O471" s="67">
        <v>5.39</v>
      </c>
      <c r="P471" s="67">
        <v>0</v>
      </c>
      <c r="Q471" s="67">
        <v>42</v>
      </c>
      <c r="R471" s="67">
        <v>34</v>
      </c>
      <c r="S471" s="67">
        <v>233</v>
      </c>
      <c r="T471" s="67">
        <v>6.85</v>
      </c>
      <c r="U471" s="67">
        <v>1</v>
      </c>
      <c r="V471" s="67">
        <v>0</v>
      </c>
      <c r="W471" s="67">
        <v>0</v>
      </c>
      <c r="X471" s="67">
        <v>1</v>
      </c>
      <c r="Y471" s="67"/>
      <c r="Z471" s="67"/>
      <c r="AA471" s="67">
        <f>IF(F471&lt;Settings!$H$3,"",ROUND((J471*Settings!$C$3+K471*Settings!$C$4+N471*Settings!$C$5+P471*Settings!$C$6+R471*Settings!$C$7+S471*Settings!$C$8+U471*Settings!$C$9+L471*Settings!$C$10+V471*Settings!$C$11*0.5)/F471*16,0))</f>
        <v>84</v>
      </c>
      <c r="AB471" s="70">
        <f>IF(F471&lt;Settings!$H$3,"",AA471*Settings!$F$3)</f>
        <v>425.25</v>
      </c>
      <c r="AC471" s="67"/>
      <c r="AD471" s="67"/>
      <c r="AE471" s="67"/>
      <c r="AF471" s="67">
        <f>IF(F471&lt;Settings!$H$3,"",RANK(AA471,$AA$409:$AA$508,0)+COUNTIF($AA$409:AA471,AA471)-1)</f>
        <v>60</v>
      </c>
      <c r="AG471" s="68"/>
    </row>
    <row r="472" spans="1:33" ht="15" thickBot="1" x14ac:dyDescent="0.4">
      <c r="A472" s="66"/>
      <c r="B472" s="2" t="s">
        <v>904</v>
      </c>
      <c r="C472" s="2" t="s">
        <v>28</v>
      </c>
      <c r="D472" s="67" t="s">
        <v>167</v>
      </c>
      <c r="E472" s="67">
        <v>24</v>
      </c>
      <c r="F472" s="67">
        <v>16</v>
      </c>
      <c r="G472" s="67">
        <v>2</v>
      </c>
      <c r="H472" s="67">
        <v>0</v>
      </c>
      <c r="I472" s="67">
        <v>0</v>
      </c>
      <c r="J472" s="67">
        <v>0</v>
      </c>
      <c r="K472" s="67">
        <v>0</v>
      </c>
      <c r="L472" s="67">
        <v>0</v>
      </c>
      <c r="M472" s="67">
        <v>49</v>
      </c>
      <c r="N472" s="67">
        <v>273</v>
      </c>
      <c r="O472" s="67">
        <v>5.57</v>
      </c>
      <c r="P472" s="67">
        <v>3</v>
      </c>
      <c r="Q472" s="67">
        <v>4</v>
      </c>
      <c r="R472" s="67">
        <v>3</v>
      </c>
      <c r="S472" s="67">
        <v>17</v>
      </c>
      <c r="T472" s="67">
        <v>5.67</v>
      </c>
      <c r="U472" s="67">
        <v>0</v>
      </c>
      <c r="V472" s="67">
        <v>0</v>
      </c>
      <c r="W472" s="67">
        <v>0</v>
      </c>
      <c r="X472" s="67">
        <v>3</v>
      </c>
      <c r="Y472" s="67"/>
      <c r="Z472" s="67"/>
      <c r="AA472" s="67">
        <f>IF(F472&lt;Settings!$H$3,"",ROUND((J472*Settings!$C$3+K472*Settings!$C$4+N472*Settings!$C$5+P472*Settings!$C$6+R472*Settings!$C$7+S472*Settings!$C$8+U472*Settings!$C$9+L472*Settings!$C$10+V472*Settings!$C$11*0.5)/F472*16,0))</f>
        <v>50</v>
      </c>
      <c r="AB472" s="70">
        <f>IF(F472&lt;Settings!$H$3,"",AA472*Settings!$F$3)</f>
        <v>253.125</v>
      </c>
      <c r="AC472" s="67"/>
      <c r="AD472" s="67"/>
      <c r="AE472" s="67"/>
      <c r="AF472" s="67">
        <f>IF(F472&lt;Settings!$H$3,"",RANK(AA472,$AA$409:$AA$508,0)+COUNTIF($AA$409:AA472,AA472)-1)</f>
        <v>79</v>
      </c>
      <c r="AG472" s="68"/>
    </row>
    <row r="473" spans="1:33" ht="15" thickBot="1" x14ac:dyDescent="0.4">
      <c r="A473" s="66"/>
      <c r="B473" s="2" t="s">
        <v>207</v>
      </c>
      <c r="C473" s="2" t="s">
        <v>53</v>
      </c>
      <c r="D473" s="67" t="s">
        <v>167</v>
      </c>
      <c r="E473" s="67">
        <v>26</v>
      </c>
      <c r="F473" s="67">
        <v>16</v>
      </c>
      <c r="G473" s="67">
        <v>0</v>
      </c>
      <c r="H473" s="67">
        <v>0</v>
      </c>
      <c r="I473" s="67">
        <v>0</v>
      </c>
      <c r="J473" s="67">
        <v>0</v>
      </c>
      <c r="K473" s="67">
        <v>0</v>
      </c>
      <c r="L473" s="67">
        <v>0</v>
      </c>
      <c r="M473" s="67">
        <v>39</v>
      </c>
      <c r="N473" s="67">
        <v>145</v>
      </c>
      <c r="O473" s="67">
        <v>3.72</v>
      </c>
      <c r="P473" s="67">
        <v>0</v>
      </c>
      <c r="Q473" s="67">
        <v>43</v>
      </c>
      <c r="R473" s="67">
        <v>36</v>
      </c>
      <c r="S473" s="67">
        <v>323</v>
      </c>
      <c r="T473" s="67">
        <v>8.9700000000000006</v>
      </c>
      <c r="U473" s="67">
        <v>0</v>
      </c>
      <c r="V473" s="67">
        <v>2</v>
      </c>
      <c r="W473" s="67">
        <v>0</v>
      </c>
      <c r="X473" s="67">
        <v>0</v>
      </c>
      <c r="Y473" s="67"/>
      <c r="Z473" s="67"/>
      <c r="AA473" s="67">
        <f>IF(F473&lt;Settings!$H$3,"",ROUND((J473*Settings!$C$3+K473*Settings!$C$4+N473*Settings!$C$5+P473*Settings!$C$6+R473*Settings!$C$7+S473*Settings!$C$8+U473*Settings!$C$9+L473*Settings!$C$10+V473*Settings!$C$11*0.5)/F473*16,0))</f>
        <v>81</v>
      </c>
      <c r="AB473" s="70">
        <f>IF(F473&lt;Settings!$H$3,"",AA473*Settings!$F$3)</f>
        <v>410.0625</v>
      </c>
      <c r="AC473" s="67"/>
      <c r="AD473" s="67"/>
      <c r="AE473" s="67"/>
      <c r="AF473" s="67">
        <f>IF(F473&lt;Settings!$H$3,"",RANK(AA473,$AA$409:$AA$508,0)+COUNTIF($AA$409:AA473,AA473)-1)</f>
        <v>61</v>
      </c>
      <c r="AG473" s="68"/>
    </row>
    <row r="474" spans="1:33" ht="15" thickBot="1" x14ac:dyDescent="0.4">
      <c r="A474" s="66"/>
      <c r="B474" s="2" t="s">
        <v>247</v>
      </c>
      <c r="C474" s="2" t="s">
        <v>94</v>
      </c>
      <c r="D474" s="67" t="s">
        <v>167</v>
      </c>
      <c r="E474" s="67">
        <v>25</v>
      </c>
      <c r="F474" s="67">
        <v>14</v>
      </c>
      <c r="G474" s="67">
        <v>1</v>
      </c>
      <c r="H474" s="67">
        <v>0</v>
      </c>
      <c r="I474" s="67">
        <v>0</v>
      </c>
      <c r="J474" s="67">
        <v>0</v>
      </c>
      <c r="K474" s="67">
        <v>0</v>
      </c>
      <c r="L474" s="67">
        <v>0</v>
      </c>
      <c r="M474" s="67">
        <v>51</v>
      </c>
      <c r="N474" s="67">
        <v>307</v>
      </c>
      <c r="O474" s="67">
        <v>6.02</v>
      </c>
      <c r="P474" s="67">
        <v>2</v>
      </c>
      <c r="Q474" s="67">
        <v>11</v>
      </c>
      <c r="R474" s="67">
        <v>7</v>
      </c>
      <c r="S474" s="67">
        <v>43</v>
      </c>
      <c r="T474" s="67">
        <v>6.14</v>
      </c>
      <c r="U474" s="67">
        <v>0</v>
      </c>
      <c r="V474" s="67">
        <v>0</v>
      </c>
      <c r="W474" s="67">
        <v>0</v>
      </c>
      <c r="X474" s="67">
        <v>2</v>
      </c>
      <c r="Y474" s="67"/>
      <c r="Z474" s="67"/>
      <c r="AA474" s="67">
        <f>IF(F474&lt;Settings!$H$3,"",ROUND((J474*Settings!$C$3+K474*Settings!$C$4+N474*Settings!$C$5+P474*Settings!$C$6+R474*Settings!$C$7+S474*Settings!$C$8+U474*Settings!$C$9+L474*Settings!$C$10+V474*Settings!$C$11*0.5)/F474*16,0))</f>
        <v>62</v>
      </c>
      <c r="AB474" s="70">
        <f>IF(F474&lt;Settings!$H$3,"",AA474*Settings!$F$3)</f>
        <v>313.875</v>
      </c>
      <c r="AC474" s="67"/>
      <c r="AD474" s="67"/>
      <c r="AE474" s="67"/>
      <c r="AF474" s="67">
        <f>IF(F474&lt;Settings!$H$3,"",RANK(AA474,$AA$409:$AA$508,0)+COUNTIF($AA$409:AA474,AA474)-1)</f>
        <v>73</v>
      </c>
      <c r="AG474" s="68"/>
    </row>
    <row r="475" spans="1:33" ht="15" thickBot="1" x14ac:dyDescent="0.4">
      <c r="A475" s="66"/>
      <c r="B475" s="2" t="s">
        <v>905</v>
      </c>
      <c r="C475" s="2" t="s">
        <v>51</v>
      </c>
      <c r="D475" s="67" t="s">
        <v>167</v>
      </c>
      <c r="E475" s="67">
        <v>24</v>
      </c>
      <c r="F475" s="67">
        <v>15</v>
      </c>
      <c r="G475" s="67">
        <v>4</v>
      </c>
      <c r="H475" s="67">
        <v>0</v>
      </c>
      <c r="I475" s="67">
        <v>0</v>
      </c>
      <c r="J475" s="67">
        <v>0</v>
      </c>
      <c r="K475" s="67">
        <v>0</v>
      </c>
      <c r="L475" s="67">
        <v>0</v>
      </c>
      <c r="M475" s="67">
        <v>62</v>
      </c>
      <c r="N475" s="67">
        <v>168</v>
      </c>
      <c r="O475" s="67">
        <v>2.71</v>
      </c>
      <c r="P475" s="67">
        <v>1</v>
      </c>
      <c r="Q475" s="67">
        <v>30</v>
      </c>
      <c r="R475" s="67">
        <v>23</v>
      </c>
      <c r="S475" s="67">
        <v>204</v>
      </c>
      <c r="T475" s="67">
        <v>8.8699999999999992</v>
      </c>
      <c r="U475" s="67">
        <v>0</v>
      </c>
      <c r="V475" s="67">
        <v>0</v>
      </c>
      <c r="W475" s="67">
        <v>0</v>
      </c>
      <c r="X475" s="67">
        <v>1</v>
      </c>
      <c r="Y475" s="67">
        <v>1</v>
      </c>
      <c r="Z475" s="67"/>
      <c r="AA475" s="67">
        <f>IF(F475&lt;Settings!$H$3,"",ROUND((J475*Settings!$C$3+K475*Settings!$C$4+N475*Settings!$C$5+P475*Settings!$C$6+R475*Settings!$C$7+S475*Settings!$C$8+U475*Settings!$C$9+L475*Settings!$C$10+V475*Settings!$C$11*0.5)/F475*16,0))</f>
        <v>71</v>
      </c>
      <c r="AB475" s="70">
        <f>IF(F475&lt;Settings!$H$3,"",AA475*Settings!$F$3)</f>
        <v>359.4375</v>
      </c>
      <c r="AC475" s="67"/>
      <c r="AD475" s="67"/>
      <c r="AE475" s="67"/>
      <c r="AF475" s="67">
        <f>IF(F475&lt;Settings!$H$3,"",RANK(AA475,$AA$409:$AA$508,0)+COUNTIF($AA$409:AA475,AA475)-1)</f>
        <v>67</v>
      </c>
      <c r="AG475" s="68"/>
    </row>
    <row r="476" spans="1:33" ht="15" thickBot="1" x14ac:dyDescent="0.4">
      <c r="A476" s="66"/>
      <c r="B476" s="2" t="s">
        <v>208</v>
      </c>
      <c r="C476" s="2" t="s">
        <v>103</v>
      </c>
      <c r="D476" s="67" t="s">
        <v>167</v>
      </c>
      <c r="E476" s="67">
        <v>24</v>
      </c>
      <c r="F476" s="67">
        <v>10</v>
      </c>
      <c r="G476" s="67">
        <v>0</v>
      </c>
      <c r="H476" s="67">
        <v>0</v>
      </c>
      <c r="I476" s="67">
        <v>0</v>
      </c>
      <c r="J476" s="67">
        <v>0</v>
      </c>
      <c r="K476" s="67">
        <v>0</v>
      </c>
      <c r="L476" s="67">
        <v>0</v>
      </c>
      <c r="M476" s="67">
        <v>27</v>
      </c>
      <c r="N476" s="67">
        <v>105</v>
      </c>
      <c r="O476" s="67">
        <v>3.89</v>
      </c>
      <c r="P476" s="67">
        <v>4</v>
      </c>
      <c r="Q476" s="67">
        <v>5</v>
      </c>
      <c r="R476" s="67">
        <v>3</v>
      </c>
      <c r="S476" s="67">
        <v>34</v>
      </c>
      <c r="T476" s="67">
        <v>11.33</v>
      </c>
      <c r="U476" s="67">
        <v>1</v>
      </c>
      <c r="V476" s="67">
        <v>0</v>
      </c>
      <c r="W476" s="67">
        <v>0</v>
      </c>
      <c r="X476" s="67">
        <v>5</v>
      </c>
      <c r="Y476" s="67"/>
      <c r="Z476" s="67"/>
      <c r="AA476" s="67">
        <f>IF(F476&lt;Settings!$H$3,"",ROUND((J476*Settings!$C$3+K476*Settings!$C$4+N476*Settings!$C$5+P476*Settings!$C$6+R476*Settings!$C$7+S476*Settings!$C$8+U476*Settings!$C$9+L476*Settings!$C$10+V476*Settings!$C$11*0.5)/F476*16,0))</f>
        <v>75</v>
      </c>
      <c r="AB476" s="70">
        <f>IF(F476&lt;Settings!$H$3,"",AA476*Settings!$F$3)</f>
        <v>379.6875</v>
      </c>
      <c r="AC476" s="67"/>
      <c r="AD476" s="67"/>
      <c r="AE476" s="67"/>
      <c r="AF476" s="67">
        <f>IF(F476&lt;Settings!$H$3,"",RANK(AA476,$AA$409:$AA$508,0)+COUNTIF($AA$409:AA476,AA476)-1)</f>
        <v>63</v>
      </c>
      <c r="AG476" s="68"/>
    </row>
    <row r="477" spans="1:33" ht="15" thickBot="1" x14ac:dyDescent="0.4">
      <c r="A477" s="66"/>
      <c r="B477" s="2" t="s">
        <v>323</v>
      </c>
      <c r="C477" s="2" t="s">
        <v>1</v>
      </c>
      <c r="D477" s="67" t="s">
        <v>167</v>
      </c>
      <c r="E477" s="67">
        <v>29</v>
      </c>
      <c r="F477" s="67">
        <v>15</v>
      </c>
      <c r="G477" s="67">
        <v>2</v>
      </c>
      <c r="H477" s="67">
        <v>0</v>
      </c>
      <c r="I477" s="67">
        <v>0</v>
      </c>
      <c r="J477" s="67">
        <v>0</v>
      </c>
      <c r="K477" s="67">
        <v>0</v>
      </c>
      <c r="L477" s="67">
        <v>0</v>
      </c>
      <c r="M477" s="67">
        <v>15</v>
      </c>
      <c r="N477" s="67">
        <v>68</v>
      </c>
      <c r="O477" s="67">
        <v>4.53</v>
      </c>
      <c r="P477" s="67">
        <v>3</v>
      </c>
      <c r="Q477" s="67">
        <v>11</v>
      </c>
      <c r="R477" s="67">
        <v>9</v>
      </c>
      <c r="S477" s="67">
        <v>111</v>
      </c>
      <c r="T477" s="67">
        <v>12.33</v>
      </c>
      <c r="U477" s="67">
        <v>1</v>
      </c>
      <c r="V477" s="67">
        <v>0</v>
      </c>
      <c r="W477" s="67">
        <v>0</v>
      </c>
      <c r="X477" s="67">
        <v>4</v>
      </c>
      <c r="Y477" s="67"/>
      <c r="Z477" s="67"/>
      <c r="AA477" s="67">
        <f>IF(F477&lt;Settings!$H$3,"",ROUND((J477*Settings!$C$3+K477*Settings!$C$4+N477*Settings!$C$5+P477*Settings!$C$6+R477*Settings!$C$7+S477*Settings!$C$8+U477*Settings!$C$9+L477*Settings!$C$10+V477*Settings!$C$11*0.5)/F477*16,0))</f>
        <v>54</v>
      </c>
      <c r="AB477" s="70">
        <f>IF(F477&lt;Settings!$H$3,"",AA477*Settings!$F$3)</f>
        <v>273.375</v>
      </c>
      <c r="AC477" s="67"/>
      <c r="AD477" s="67"/>
      <c r="AE477" s="67"/>
      <c r="AF477" s="67">
        <f>IF(F477&lt;Settings!$H$3,"",RANK(AA477,$AA$409:$AA$508,0)+COUNTIF($AA$409:AA477,AA477)-1)</f>
        <v>76</v>
      </c>
      <c r="AG477" s="68"/>
    </row>
    <row r="478" spans="1:33" ht="15" thickBot="1" x14ac:dyDescent="0.4">
      <c r="A478" s="66"/>
      <c r="B478" s="2" t="s">
        <v>906</v>
      </c>
      <c r="C478" s="2" t="s">
        <v>45</v>
      </c>
      <c r="D478" s="67" t="s">
        <v>167</v>
      </c>
      <c r="E478" s="67">
        <v>22</v>
      </c>
      <c r="F478" s="67">
        <v>16</v>
      </c>
      <c r="G478" s="67">
        <v>0</v>
      </c>
      <c r="H478" s="67">
        <v>0</v>
      </c>
      <c r="I478" s="67">
        <v>0</v>
      </c>
      <c r="J478" s="67">
        <v>0</v>
      </c>
      <c r="K478" s="67">
        <v>0</v>
      </c>
      <c r="L478" s="67">
        <v>0</v>
      </c>
      <c r="M478" s="67">
        <v>58</v>
      </c>
      <c r="N478" s="67">
        <v>225</v>
      </c>
      <c r="O478" s="67">
        <v>3.88</v>
      </c>
      <c r="P478" s="67">
        <v>2</v>
      </c>
      <c r="Q478" s="67">
        <v>15</v>
      </c>
      <c r="R478" s="67">
        <v>8</v>
      </c>
      <c r="S478" s="67">
        <v>70</v>
      </c>
      <c r="T478" s="67">
        <v>8.75</v>
      </c>
      <c r="U478" s="67">
        <v>0</v>
      </c>
      <c r="V478" s="67">
        <v>0</v>
      </c>
      <c r="W478" s="67">
        <v>0</v>
      </c>
      <c r="X478" s="67">
        <v>2</v>
      </c>
      <c r="Y478" s="67"/>
      <c r="Z478" s="67"/>
      <c r="AA478" s="67">
        <f>IF(F478&lt;Settings!$H$3,"",ROUND((J478*Settings!$C$3+K478*Settings!$C$4+N478*Settings!$C$5+P478*Settings!$C$6+R478*Settings!$C$7+S478*Settings!$C$8+U478*Settings!$C$9+L478*Settings!$C$10+V478*Settings!$C$11*0.5)/F478*16,0))</f>
        <v>50</v>
      </c>
      <c r="AB478" s="70">
        <f>IF(F478&lt;Settings!$H$3,"",AA478*Settings!$F$3)</f>
        <v>253.125</v>
      </c>
      <c r="AC478" s="67"/>
      <c r="AD478" s="67"/>
      <c r="AE478" s="67"/>
      <c r="AF478" s="67">
        <f>IF(F478&lt;Settings!$H$3,"",RANK(AA478,$AA$409:$AA$508,0)+COUNTIF($AA$409:AA478,AA478)-1)</f>
        <v>80</v>
      </c>
      <c r="AG478" s="68"/>
    </row>
    <row r="479" spans="1:33" ht="15" thickBot="1" x14ac:dyDescent="0.4">
      <c r="A479" s="66"/>
      <c r="B479" s="2" t="s">
        <v>907</v>
      </c>
      <c r="C479" s="2" t="s">
        <v>26</v>
      </c>
      <c r="D479" s="67" t="s">
        <v>167</v>
      </c>
      <c r="E479" s="67">
        <v>23</v>
      </c>
      <c r="F479" s="67">
        <v>6</v>
      </c>
      <c r="G479" s="67">
        <v>5</v>
      </c>
      <c r="H479" s="67">
        <v>0</v>
      </c>
      <c r="I479" s="67">
        <v>0</v>
      </c>
      <c r="J479" s="67">
        <v>0</v>
      </c>
      <c r="K479" s="67">
        <v>0</v>
      </c>
      <c r="L479" s="67">
        <v>0</v>
      </c>
      <c r="M479" s="67">
        <v>89</v>
      </c>
      <c r="N479" s="67">
        <v>377</v>
      </c>
      <c r="O479" s="67">
        <v>4.24</v>
      </c>
      <c r="P479" s="67">
        <v>1</v>
      </c>
      <c r="Q479" s="67">
        <v>4</v>
      </c>
      <c r="R479" s="67">
        <v>1</v>
      </c>
      <c r="S479" s="67">
        <v>5</v>
      </c>
      <c r="T479" s="67">
        <v>5</v>
      </c>
      <c r="U479" s="67">
        <v>0</v>
      </c>
      <c r="V479" s="67">
        <v>1</v>
      </c>
      <c r="W479" s="67">
        <v>1</v>
      </c>
      <c r="X479" s="67">
        <v>1</v>
      </c>
      <c r="Y479" s="67"/>
      <c r="Z479" s="67"/>
      <c r="AA479" s="67" t="str">
        <f>IF(F479&lt;Settings!$H$3,"",ROUND((J479*Settings!$C$3+K479*Settings!$C$4+N479*Settings!$C$5+P479*Settings!$C$6+R479*Settings!$C$7+S479*Settings!$C$8+U479*Settings!$C$9+L479*Settings!$C$10+V479*Settings!$C$11*0.5)/F479*16,0))</f>
        <v/>
      </c>
      <c r="AB479" s="70" t="str">
        <f>IF(F479&lt;Settings!$H$3,"",AA479*Settings!$F$3)</f>
        <v/>
      </c>
      <c r="AC479" s="67"/>
      <c r="AD479" s="67"/>
      <c r="AE479" s="67"/>
      <c r="AF479" s="67" t="str">
        <f>IF(F479&lt;Settings!$H$3,"",RANK(AA479,$AA$409:$AA$508,0)+COUNTIF($AA$409:AA479,AA479)-1)</f>
        <v/>
      </c>
      <c r="AG479" s="68"/>
    </row>
    <row r="480" spans="1:33" ht="15" thickBot="1" x14ac:dyDescent="0.4">
      <c r="A480" s="66"/>
      <c r="B480" s="2" t="s">
        <v>303</v>
      </c>
      <c r="C480" s="2" t="s">
        <v>10</v>
      </c>
      <c r="D480" s="67" t="s">
        <v>167</v>
      </c>
      <c r="E480" s="67">
        <v>29</v>
      </c>
      <c r="F480" s="67">
        <v>16</v>
      </c>
      <c r="G480" s="67">
        <v>1</v>
      </c>
      <c r="H480" s="67">
        <v>0</v>
      </c>
      <c r="I480" s="67">
        <v>0</v>
      </c>
      <c r="J480" s="67">
        <v>0</v>
      </c>
      <c r="K480" s="67">
        <v>0</v>
      </c>
      <c r="L480" s="67">
        <v>0</v>
      </c>
      <c r="M480" s="67">
        <v>54</v>
      </c>
      <c r="N480" s="67">
        <v>209</v>
      </c>
      <c r="O480" s="67">
        <v>3.87</v>
      </c>
      <c r="P480" s="67">
        <v>0</v>
      </c>
      <c r="Q480" s="67">
        <v>32</v>
      </c>
      <c r="R480" s="67">
        <v>25</v>
      </c>
      <c r="S480" s="67">
        <v>164</v>
      </c>
      <c r="T480" s="67">
        <v>6.56</v>
      </c>
      <c r="U480" s="67">
        <v>1</v>
      </c>
      <c r="V480" s="67">
        <v>1</v>
      </c>
      <c r="W480" s="67">
        <v>1</v>
      </c>
      <c r="X480" s="67">
        <v>1</v>
      </c>
      <c r="Y480" s="67"/>
      <c r="Z480" s="67"/>
      <c r="AA480" s="67">
        <f>IF(F480&lt;Settings!$H$3,"",ROUND((J480*Settings!$C$3+K480*Settings!$C$4+N480*Settings!$C$5+P480*Settings!$C$6+R480*Settings!$C$7+S480*Settings!$C$8+U480*Settings!$C$9+L480*Settings!$C$10+V480*Settings!$C$11*0.5)/F480*16,0))</f>
        <v>67</v>
      </c>
      <c r="AB480" s="70">
        <f>IF(F480&lt;Settings!$H$3,"",AA480*Settings!$F$3)</f>
        <v>339.1875</v>
      </c>
      <c r="AC480" s="67"/>
      <c r="AD480" s="67"/>
      <c r="AE480" s="67"/>
      <c r="AF480" s="67">
        <f>IF(F480&lt;Settings!$H$3,"",RANK(AA480,$AA$409:$AA$508,0)+COUNTIF($AA$409:AA480,AA480)-1)</f>
        <v>71</v>
      </c>
      <c r="AG480" s="68"/>
    </row>
    <row r="481" spans="1:33" ht="15" thickBot="1" x14ac:dyDescent="0.4">
      <c r="A481" s="66"/>
      <c r="B481" s="2" t="s">
        <v>908</v>
      </c>
      <c r="C481" s="2" t="s">
        <v>49</v>
      </c>
      <c r="D481" s="67" t="s">
        <v>167</v>
      </c>
      <c r="E481" s="67">
        <v>25</v>
      </c>
      <c r="F481" s="67">
        <v>16</v>
      </c>
      <c r="G481" s="67">
        <v>0</v>
      </c>
      <c r="H481" s="67">
        <v>0</v>
      </c>
      <c r="I481" s="67">
        <v>0</v>
      </c>
      <c r="J481" s="67">
        <v>0</v>
      </c>
      <c r="K481" s="67">
        <v>0</v>
      </c>
      <c r="L481" s="67">
        <v>0</v>
      </c>
      <c r="M481" s="67">
        <v>11</v>
      </c>
      <c r="N481" s="67">
        <v>17</v>
      </c>
      <c r="O481" s="67">
        <v>1.55</v>
      </c>
      <c r="P481" s="67">
        <v>2</v>
      </c>
      <c r="Q481" s="67">
        <v>46</v>
      </c>
      <c r="R481" s="67">
        <v>35</v>
      </c>
      <c r="S481" s="67">
        <v>286</v>
      </c>
      <c r="T481" s="67">
        <v>8.17</v>
      </c>
      <c r="U481" s="67">
        <v>0</v>
      </c>
      <c r="V481" s="67">
        <v>2</v>
      </c>
      <c r="W481" s="67">
        <v>1</v>
      </c>
      <c r="X481" s="67">
        <v>2</v>
      </c>
      <c r="Y481" s="67"/>
      <c r="Z481" s="67"/>
      <c r="AA481" s="67">
        <f>IF(F481&lt;Settings!$H$3,"",ROUND((J481*Settings!$C$3+K481*Settings!$C$4+N481*Settings!$C$5+P481*Settings!$C$6+R481*Settings!$C$7+S481*Settings!$C$8+U481*Settings!$C$9+L481*Settings!$C$10+V481*Settings!$C$11*0.5)/F481*16,0))</f>
        <v>75</v>
      </c>
      <c r="AB481" s="70">
        <f>IF(F481&lt;Settings!$H$3,"",AA481*Settings!$F$3)</f>
        <v>379.6875</v>
      </c>
      <c r="AC481" s="67"/>
      <c r="AD481" s="67"/>
      <c r="AE481" s="67"/>
      <c r="AF481" s="67">
        <f>IF(F481&lt;Settings!$H$3,"",RANK(AA481,$AA$409:$AA$508,0)+COUNTIF($AA$409:AA481,AA481)-1)</f>
        <v>64</v>
      </c>
      <c r="AG481" s="68"/>
    </row>
    <row r="482" spans="1:33" ht="15" thickBot="1" x14ac:dyDescent="0.4">
      <c r="A482" s="66"/>
      <c r="B482" s="2" t="s">
        <v>321</v>
      </c>
      <c r="C482" s="2" t="s">
        <v>51</v>
      </c>
      <c r="D482" s="67" t="s">
        <v>167</v>
      </c>
      <c r="E482" s="67">
        <v>24</v>
      </c>
      <c r="F482" s="67">
        <v>12</v>
      </c>
      <c r="G482" s="67">
        <v>6</v>
      </c>
      <c r="H482" s="67">
        <v>0</v>
      </c>
      <c r="I482" s="67">
        <v>0</v>
      </c>
      <c r="J482" s="67">
        <v>0</v>
      </c>
      <c r="K482" s="67">
        <v>0</v>
      </c>
      <c r="L482" s="67">
        <v>0</v>
      </c>
      <c r="M482" s="67">
        <v>74</v>
      </c>
      <c r="N482" s="67">
        <v>135</v>
      </c>
      <c r="O482" s="67">
        <v>1.82</v>
      </c>
      <c r="P482" s="67">
        <v>3</v>
      </c>
      <c r="Q482" s="67">
        <v>24</v>
      </c>
      <c r="R482" s="67">
        <v>14</v>
      </c>
      <c r="S482" s="67">
        <v>63</v>
      </c>
      <c r="T482" s="67">
        <v>4.5</v>
      </c>
      <c r="U482" s="67">
        <v>0</v>
      </c>
      <c r="V482" s="67">
        <v>0</v>
      </c>
      <c r="W482" s="67">
        <v>0</v>
      </c>
      <c r="X482" s="67">
        <v>3</v>
      </c>
      <c r="Y482" s="67"/>
      <c r="Z482" s="67"/>
      <c r="AA482" s="67">
        <f>IF(F482&lt;Settings!$H$3,"",ROUND((J482*Settings!$C$3+K482*Settings!$C$4+N482*Settings!$C$5+P482*Settings!$C$6+R482*Settings!$C$7+S482*Settings!$C$8+U482*Settings!$C$9+L482*Settings!$C$10+V482*Settings!$C$11*0.5)/F482*16,0))</f>
        <v>69</v>
      </c>
      <c r="AB482" s="70">
        <f>IF(F482&lt;Settings!$H$3,"",AA482*Settings!$F$3)</f>
        <v>349.3125</v>
      </c>
      <c r="AC482" s="67"/>
      <c r="AD482" s="67"/>
      <c r="AE482" s="67"/>
      <c r="AF482" s="67">
        <f>IF(F482&lt;Settings!$H$3,"",RANK(AA482,$AA$409:$AA$508,0)+COUNTIF($AA$409:AA482,AA482)-1)</f>
        <v>68</v>
      </c>
      <c r="AG482" s="68"/>
    </row>
    <row r="483" spans="1:33" ht="15" thickBot="1" x14ac:dyDescent="0.4">
      <c r="A483" s="66"/>
      <c r="B483" s="2" t="s">
        <v>505</v>
      </c>
      <c r="C483" s="2" t="s">
        <v>12</v>
      </c>
      <c r="D483" s="67" t="s">
        <v>167</v>
      </c>
      <c r="E483" s="67">
        <v>28</v>
      </c>
      <c r="F483" s="67">
        <v>16</v>
      </c>
      <c r="G483" s="67">
        <v>2</v>
      </c>
      <c r="H483" s="67">
        <v>0</v>
      </c>
      <c r="I483" s="67">
        <v>0</v>
      </c>
      <c r="J483" s="67">
        <v>0</v>
      </c>
      <c r="K483" s="67">
        <v>0</v>
      </c>
      <c r="L483" s="67">
        <v>0</v>
      </c>
      <c r="M483" s="67">
        <v>53</v>
      </c>
      <c r="N483" s="67">
        <v>170</v>
      </c>
      <c r="O483" s="67">
        <v>3.21</v>
      </c>
      <c r="P483" s="67">
        <v>0</v>
      </c>
      <c r="Q483" s="67">
        <v>43</v>
      </c>
      <c r="R483" s="67">
        <v>30</v>
      </c>
      <c r="S483" s="67">
        <v>234</v>
      </c>
      <c r="T483" s="67">
        <v>7.8</v>
      </c>
      <c r="U483" s="67">
        <v>0</v>
      </c>
      <c r="V483" s="67">
        <v>2</v>
      </c>
      <c r="W483" s="67">
        <v>1</v>
      </c>
      <c r="X483" s="67">
        <v>0</v>
      </c>
      <c r="Y483" s="67"/>
      <c r="Z483" s="67"/>
      <c r="AA483" s="67">
        <f>IF(F483&lt;Settings!$H$3,"",ROUND((J483*Settings!$C$3+K483*Settings!$C$4+N483*Settings!$C$5+P483*Settings!$C$6+R483*Settings!$C$7+S483*Settings!$C$8+U483*Settings!$C$9+L483*Settings!$C$10+V483*Settings!$C$11*0.5)/F483*16,0))</f>
        <v>68</v>
      </c>
      <c r="AB483" s="70">
        <f>IF(F483&lt;Settings!$H$3,"",AA483*Settings!$F$3)</f>
        <v>344.25</v>
      </c>
      <c r="AC483" s="67"/>
      <c r="AD483" s="67"/>
      <c r="AE483" s="67"/>
      <c r="AF483" s="67">
        <f>IF(F483&lt;Settings!$H$3,"",RANK(AA483,$AA$409:$AA$508,0)+COUNTIF($AA$409:AA483,AA483)-1)</f>
        <v>70</v>
      </c>
      <c r="AG483" s="68"/>
    </row>
    <row r="484" spans="1:33" ht="15" thickBot="1" x14ac:dyDescent="0.4">
      <c r="A484" s="66"/>
      <c r="B484" s="2" t="s">
        <v>909</v>
      </c>
      <c r="C484" s="2" t="s">
        <v>30</v>
      </c>
      <c r="D484" s="67" t="s">
        <v>167</v>
      </c>
      <c r="E484" s="67">
        <v>23</v>
      </c>
      <c r="F484" s="67">
        <v>16</v>
      </c>
      <c r="G484" s="67">
        <v>1</v>
      </c>
      <c r="H484" s="67">
        <v>0</v>
      </c>
      <c r="I484" s="67">
        <v>0</v>
      </c>
      <c r="J484" s="67">
        <v>0</v>
      </c>
      <c r="K484" s="67">
        <v>0</v>
      </c>
      <c r="L484" s="67">
        <v>0</v>
      </c>
      <c r="M484" s="67">
        <v>35</v>
      </c>
      <c r="N484" s="67">
        <v>108</v>
      </c>
      <c r="O484" s="67">
        <v>3.09</v>
      </c>
      <c r="P484" s="67">
        <v>0</v>
      </c>
      <c r="Q484" s="67">
        <v>24</v>
      </c>
      <c r="R484" s="67">
        <v>14</v>
      </c>
      <c r="S484" s="67">
        <v>144</v>
      </c>
      <c r="T484" s="67">
        <v>10.29</v>
      </c>
      <c r="U484" s="67">
        <v>2</v>
      </c>
      <c r="V484" s="67">
        <v>0</v>
      </c>
      <c r="W484" s="67">
        <v>0</v>
      </c>
      <c r="X484" s="67">
        <v>2</v>
      </c>
      <c r="Y484" s="67"/>
      <c r="Z484" s="67"/>
      <c r="AA484" s="67">
        <f>IF(F484&lt;Settings!$H$3,"",ROUND((J484*Settings!$C$3+K484*Settings!$C$4+N484*Settings!$C$5+P484*Settings!$C$6+R484*Settings!$C$7+S484*Settings!$C$8+U484*Settings!$C$9+L484*Settings!$C$10+V484*Settings!$C$11*0.5)/F484*16,0))</f>
        <v>51</v>
      </c>
      <c r="AB484" s="70">
        <f>IF(F484&lt;Settings!$H$3,"",AA484*Settings!$F$3)</f>
        <v>258.1875</v>
      </c>
      <c r="AC484" s="67"/>
      <c r="AD484" s="67"/>
      <c r="AE484" s="67"/>
      <c r="AF484" s="67">
        <f>IF(F484&lt;Settings!$H$3,"",RANK(AA484,$AA$409:$AA$508,0)+COUNTIF($AA$409:AA484,AA484)-1)</f>
        <v>78</v>
      </c>
      <c r="AG484" s="68"/>
    </row>
    <row r="485" spans="1:33" ht="15" thickBot="1" x14ac:dyDescent="0.4">
      <c r="A485" s="66"/>
      <c r="B485" s="2" t="s">
        <v>250</v>
      </c>
      <c r="C485" s="2" t="s">
        <v>111</v>
      </c>
      <c r="D485" s="67" t="s">
        <v>167</v>
      </c>
      <c r="E485" s="67">
        <v>25</v>
      </c>
      <c r="F485" s="67">
        <v>10</v>
      </c>
      <c r="G485" s="67">
        <v>2</v>
      </c>
      <c r="H485" s="67">
        <v>0</v>
      </c>
      <c r="I485" s="67">
        <v>0</v>
      </c>
      <c r="J485" s="67">
        <v>0</v>
      </c>
      <c r="K485" s="67">
        <v>0</v>
      </c>
      <c r="L485" s="67">
        <v>0</v>
      </c>
      <c r="M485" s="67">
        <v>29</v>
      </c>
      <c r="N485" s="67">
        <v>110</v>
      </c>
      <c r="O485" s="67">
        <v>3.79</v>
      </c>
      <c r="P485" s="67">
        <v>2</v>
      </c>
      <c r="Q485" s="67">
        <v>15</v>
      </c>
      <c r="R485" s="67">
        <v>11</v>
      </c>
      <c r="S485" s="67">
        <v>102</v>
      </c>
      <c r="T485" s="67">
        <v>9.27</v>
      </c>
      <c r="U485" s="67">
        <v>1</v>
      </c>
      <c r="V485" s="67">
        <v>1</v>
      </c>
      <c r="W485" s="67">
        <v>1</v>
      </c>
      <c r="X485" s="67">
        <v>3</v>
      </c>
      <c r="Y485" s="67"/>
      <c r="Z485" s="67"/>
      <c r="AA485" s="67">
        <f>IF(F485&lt;Settings!$H$3,"",ROUND((J485*Settings!$C$3+K485*Settings!$C$4+N485*Settings!$C$5+P485*Settings!$C$6+R485*Settings!$C$7+S485*Settings!$C$8+U485*Settings!$C$9+L485*Settings!$C$10+V485*Settings!$C$11*0.5)/F485*16,0))</f>
        <v>79</v>
      </c>
      <c r="AB485" s="70">
        <f>IF(F485&lt;Settings!$H$3,"",AA485*Settings!$F$3)</f>
        <v>399.9375</v>
      </c>
      <c r="AC485" s="67"/>
      <c r="AD485" s="67"/>
      <c r="AE485" s="67"/>
      <c r="AF485" s="67">
        <f>IF(F485&lt;Settings!$H$3,"",RANK(AA485,$AA$409:$AA$508,0)+COUNTIF($AA$409:AA485,AA485)-1)</f>
        <v>62</v>
      </c>
      <c r="AG485" s="68"/>
    </row>
    <row r="486" spans="1:33" ht="15" thickBot="1" x14ac:dyDescent="0.4">
      <c r="A486" s="66"/>
      <c r="B486" s="2" t="s">
        <v>910</v>
      </c>
      <c r="C486" s="2" t="s">
        <v>26</v>
      </c>
      <c r="D486" s="67" t="s">
        <v>167</v>
      </c>
      <c r="E486" s="67">
        <v>22</v>
      </c>
      <c r="F486" s="67">
        <v>16</v>
      </c>
      <c r="G486" s="67">
        <v>1</v>
      </c>
      <c r="H486" s="67">
        <v>0</v>
      </c>
      <c r="I486" s="67">
        <v>0</v>
      </c>
      <c r="J486" s="67">
        <v>0</v>
      </c>
      <c r="K486" s="67">
        <v>0</v>
      </c>
      <c r="L486" s="67">
        <v>0</v>
      </c>
      <c r="M486" s="67">
        <v>63</v>
      </c>
      <c r="N486" s="67">
        <v>273</v>
      </c>
      <c r="O486" s="67">
        <v>4.33</v>
      </c>
      <c r="P486" s="67">
        <v>0</v>
      </c>
      <c r="Q486" s="67">
        <v>31</v>
      </c>
      <c r="R486" s="67">
        <v>24</v>
      </c>
      <c r="S486" s="67">
        <v>109</v>
      </c>
      <c r="T486" s="67">
        <v>4.54</v>
      </c>
      <c r="U486" s="67">
        <v>0</v>
      </c>
      <c r="V486" s="67">
        <v>1</v>
      </c>
      <c r="W486" s="67">
        <v>1</v>
      </c>
      <c r="X486" s="67">
        <v>0</v>
      </c>
      <c r="Y486" s="67"/>
      <c r="Z486" s="67"/>
      <c r="AA486" s="67">
        <f>IF(F486&lt;Settings!$H$3,"",ROUND((J486*Settings!$C$3+K486*Settings!$C$4+N486*Settings!$C$5+P486*Settings!$C$6+R486*Settings!$C$7+S486*Settings!$C$8+U486*Settings!$C$9+L486*Settings!$C$10+V486*Settings!$C$11*0.5)/F486*16,0))</f>
        <v>61</v>
      </c>
      <c r="AB486" s="70">
        <f>IF(F486&lt;Settings!$H$3,"",AA486*Settings!$F$3)</f>
        <v>308.8125</v>
      </c>
      <c r="AC486" s="67"/>
      <c r="AD486" s="67"/>
      <c r="AE486" s="67"/>
      <c r="AF486" s="67">
        <f>IF(F486&lt;Settings!$H$3,"",RANK(AA486,$AA$409:$AA$508,0)+COUNTIF($AA$409:AA486,AA486)-1)</f>
        <v>74</v>
      </c>
      <c r="AG486" s="68"/>
    </row>
    <row r="487" spans="1:33" ht="15" thickBot="1" x14ac:dyDescent="0.4">
      <c r="A487" s="66"/>
      <c r="B487" s="2" t="s">
        <v>911</v>
      </c>
      <c r="C487" s="2" t="s">
        <v>94</v>
      </c>
      <c r="D487" s="67" t="s">
        <v>167</v>
      </c>
      <c r="E487" s="67">
        <v>25</v>
      </c>
      <c r="F487" s="67">
        <v>9</v>
      </c>
      <c r="G487" s="67">
        <v>1</v>
      </c>
      <c r="H487" s="67">
        <v>0</v>
      </c>
      <c r="I487" s="67">
        <v>0</v>
      </c>
      <c r="J487" s="67">
        <v>0</v>
      </c>
      <c r="K487" s="67">
        <v>0</v>
      </c>
      <c r="L487" s="67">
        <v>0</v>
      </c>
      <c r="M487" s="67">
        <v>49</v>
      </c>
      <c r="N487" s="67">
        <v>235</v>
      </c>
      <c r="O487" s="67">
        <v>4.8</v>
      </c>
      <c r="P487" s="67">
        <v>1</v>
      </c>
      <c r="Q487" s="67">
        <v>5</v>
      </c>
      <c r="R487" s="67">
        <v>5</v>
      </c>
      <c r="S487" s="67">
        <v>59</v>
      </c>
      <c r="T487" s="67">
        <v>11.8</v>
      </c>
      <c r="U487" s="67">
        <v>0</v>
      </c>
      <c r="V487" s="67">
        <v>0</v>
      </c>
      <c r="W487" s="67">
        <v>0</v>
      </c>
      <c r="X487" s="67">
        <v>1</v>
      </c>
      <c r="Y487" s="67"/>
      <c r="Z487" s="67"/>
      <c r="AA487" s="67">
        <f>IF(F487&lt;Settings!$H$3,"",ROUND((J487*Settings!$C$3+K487*Settings!$C$4+N487*Settings!$C$5+P487*Settings!$C$6+R487*Settings!$C$7+S487*Settings!$C$8+U487*Settings!$C$9+L487*Settings!$C$10+V487*Settings!$C$11*0.5)/F487*16,0))</f>
        <v>72</v>
      </c>
      <c r="AB487" s="70">
        <f>IF(F487&lt;Settings!$H$3,"",AA487*Settings!$F$3)</f>
        <v>364.5</v>
      </c>
      <c r="AC487" s="67"/>
      <c r="AD487" s="67"/>
      <c r="AE487" s="67"/>
      <c r="AF487" s="67">
        <f>IF(F487&lt;Settings!$H$3,"",RANK(AA487,$AA$409:$AA$508,0)+COUNTIF($AA$409:AA487,AA487)-1)</f>
        <v>66</v>
      </c>
      <c r="AG487" s="68"/>
    </row>
    <row r="488" spans="1:33" ht="15" thickBot="1" x14ac:dyDescent="0.4">
      <c r="A488" s="66"/>
      <c r="B488" s="2" t="s">
        <v>248</v>
      </c>
      <c r="C488" s="2" t="s">
        <v>103</v>
      </c>
      <c r="D488" s="67" t="s">
        <v>167</v>
      </c>
      <c r="E488" s="67">
        <v>28</v>
      </c>
      <c r="F488" s="67">
        <v>12</v>
      </c>
      <c r="G488" s="67">
        <v>12</v>
      </c>
      <c r="H488" s="67">
        <v>0</v>
      </c>
      <c r="I488" s="67">
        <v>0</v>
      </c>
      <c r="J488" s="67">
        <v>0</v>
      </c>
      <c r="K488" s="67">
        <v>0</v>
      </c>
      <c r="L488" s="67">
        <v>0</v>
      </c>
      <c r="M488" s="67">
        <v>3</v>
      </c>
      <c r="N488" s="67">
        <v>7</v>
      </c>
      <c r="O488" s="67">
        <v>2.33</v>
      </c>
      <c r="P488" s="67">
        <v>0</v>
      </c>
      <c r="Q488" s="67">
        <v>24</v>
      </c>
      <c r="R488" s="67">
        <v>20</v>
      </c>
      <c r="S488" s="67">
        <v>239</v>
      </c>
      <c r="T488" s="67">
        <v>11.95</v>
      </c>
      <c r="U488" s="67">
        <v>1</v>
      </c>
      <c r="V488" s="67">
        <v>0</v>
      </c>
      <c r="W488" s="67">
        <v>0</v>
      </c>
      <c r="X488" s="67">
        <v>1</v>
      </c>
      <c r="Y488" s="67"/>
      <c r="Z488" s="67"/>
      <c r="AA488" s="67">
        <f>IF(F488&lt;Settings!$H$3,"",ROUND((J488*Settings!$C$3+K488*Settings!$C$4+N488*Settings!$C$5+P488*Settings!$C$6+R488*Settings!$C$7+S488*Settings!$C$8+U488*Settings!$C$9+L488*Settings!$C$10+V488*Settings!$C$11*0.5)/F488*16,0))</f>
        <v>67</v>
      </c>
      <c r="AB488" s="70">
        <f>IF(F488&lt;Settings!$H$3,"",AA488*Settings!$F$3)</f>
        <v>339.1875</v>
      </c>
      <c r="AC488" s="67"/>
      <c r="AD488" s="67"/>
      <c r="AE488" s="67"/>
      <c r="AF488" s="67">
        <f>IF(F488&lt;Settings!$H$3,"",RANK(AA488,$AA$409:$AA$508,0)+COUNTIF($AA$409:AA488,AA488)-1)</f>
        <v>72</v>
      </c>
      <c r="AG488" s="68"/>
    </row>
    <row r="489" spans="1:33" ht="15" thickBot="1" x14ac:dyDescent="0.4">
      <c r="A489" s="66"/>
      <c r="B489" s="2" t="s">
        <v>912</v>
      </c>
      <c r="C489" s="2" t="s">
        <v>36</v>
      </c>
      <c r="D489" s="67" t="s">
        <v>167</v>
      </c>
      <c r="E489" s="67">
        <v>23</v>
      </c>
      <c r="F489" s="67">
        <v>8</v>
      </c>
      <c r="G489" s="67">
        <v>0</v>
      </c>
      <c r="H489" s="67">
        <v>0</v>
      </c>
      <c r="I489" s="67">
        <v>0</v>
      </c>
      <c r="J489" s="67">
        <v>0</v>
      </c>
      <c r="K489" s="67">
        <v>0</v>
      </c>
      <c r="L489" s="67">
        <v>0</v>
      </c>
      <c r="M489" s="67">
        <v>22</v>
      </c>
      <c r="N489" s="67">
        <v>50</v>
      </c>
      <c r="O489" s="67">
        <v>2.27</v>
      </c>
      <c r="P489" s="67">
        <v>4</v>
      </c>
      <c r="Q489" s="67">
        <v>2</v>
      </c>
      <c r="R489" s="67">
        <v>1</v>
      </c>
      <c r="S489" s="67">
        <v>7</v>
      </c>
      <c r="T489" s="67">
        <v>7</v>
      </c>
      <c r="U489" s="67">
        <v>0</v>
      </c>
      <c r="V489" s="67">
        <v>1</v>
      </c>
      <c r="W489" s="67">
        <v>0</v>
      </c>
      <c r="X489" s="67">
        <v>4</v>
      </c>
      <c r="Y489" s="67"/>
      <c r="Z489" s="67"/>
      <c r="AA489" s="67">
        <f>IF(F489&lt;Settings!$H$3,"",ROUND((J489*Settings!$C$3+K489*Settings!$C$4+N489*Settings!$C$5+P489*Settings!$C$6+R489*Settings!$C$7+S489*Settings!$C$8+U489*Settings!$C$9+L489*Settings!$C$10+V489*Settings!$C$11*0.5)/F489*16,0))</f>
        <v>59</v>
      </c>
      <c r="AB489" s="70">
        <f>IF(F489&lt;Settings!$H$3,"",AA489*Settings!$F$3)</f>
        <v>298.6875</v>
      </c>
      <c r="AC489" s="67"/>
      <c r="AD489" s="67"/>
      <c r="AE489" s="67"/>
      <c r="AF489" s="67">
        <f>IF(F489&lt;Settings!$H$3,"",RANK(AA489,$AA$409:$AA$508,0)+COUNTIF($AA$409:AA489,AA489)-1)</f>
        <v>75</v>
      </c>
      <c r="AG489" s="68"/>
    </row>
    <row r="490" spans="1:33" ht="15" thickBot="1" x14ac:dyDescent="0.4">
      <c r="A490" s="66"/>
      <c r="B490" s="2" t="s">
        <v>913</v>
      </c>
      <c r="C490" s="2" t="s">
        <v>51</v>
      </c>
      <c r="D490" s="67" t="s">
        <v>167</v>
      </c>
      <c r="E490" s="67">
        <v>22</v>
      </c>
      <c r="F490" s="67">
        <v>7</v>
      </c>
      <c r="G490" s="67">
        <v>4</v>
      </c>
      <c r="H490" s="67">
        <v>0</v>
      </c>
      <c r="I490" s="67">
        <v>0</v>
      </c>
      <c r="J490" s="67">
        <v>0</v>
      </c>
      <c r="K490" s="67">
        <v>0</v>
      </c>
      <c r="L490" s="67">
        <v>0</v>
      </c>
      <c r="M490" s="67">
        <v>53</v>
      </c>
      <c r="N490" s="67">
        <v>201</v>
      </c>
      <c r="O490" s="67">
        <v>3.79</v>
      </c>
      <c r="P490" s="67">
        <v>0</v>
      </c>
      <c r="Q490" s="67">
        <v>21</v>
      </c>
      <c r="R490" s="67">
        <v>15</v>
      </c>
      <c r="S490" s="67">
        <v>89</v>
      </c>
      <c r="T490" s="67">
        <v>5.93</v>
      </c>
      <c r="U490" s="67">
        <v>0</v>
      </c>
      <c r="V490" s="67">
        <v>1</v>
      </c>
      <c r="W490" s="67">
        <v>1</v>
      </c>
      <c r="X490" s="67">
        <v>0</v>
      </c>
      <c r="Y490" s="67"/>
      <c r="Z490" s="67"/>
      <c r="AA490" s="67" t="str">
        <f>IF(F490&lt;Settings!$H$3,"",ROUND((J490*Settings!$C$3+K490*Settings!$C$4+N490*Settings!$C$5+P490*Settings!$C$6+R490*Settings!$C$7+S490*Settings!$C$8+U490*Settings!$C$9+L490*Settings!$C$10+V490*Settings!$C$11*0.5)/F490*16,0))</f>
        <v/>
      </c>
      <c r="AB490" s="70" t="str">
        <f>IF(F490&lt;Settings!$H$3,"",AA490*Settings!$F$3)</f>
        <v/>
      </c>
      <c r="AC490" s="67"/>
      <c r="AD490" s="67"/>
      <c r="AE490" s="67"/>
      <c r="AF490" s="67" t="str">
        <f>IF(F490&lt;Settings!$H$3,"",RANK(AA490,$AA$409:$AA$508,0)+COUNTIF($AA$409:AA490,AA490)-1)</f>
        <v/>
      </c>
      <c r="AG490" s="68"/>
    </row>
    <row r="491" spans="1:33" ht="15" thickBot="1" x14ac:dyDescent="0.4">
      <c r="A491" s="66"/>
      <c r="B491" s="2" t="s">
        <v>914</v>
      </c>
      <c r="C491" s="2" t="s">
        <v>4</v>
      </c>
      <c r="D491" s="67" t="s">
        <v>167</v>
      </c>
      <c r="E491" s="67">
        <v>24</v>
      </c>
      <c r="F491" s="67">
        <v>14</v>
      </c>
      <c r="G491" s="67">
        <v>0</v>
      </c>
      <c r="H491" s="67">
        <v>0</v>
      </c>
      <c r="I491" s="67">
        <v>0</v>
      </c>
      <c r="J491" s="67">
        <v>0</v>
      </c>
      <c r="K491" s="67">
        <v>0</v>
      </c>
      <c r="L491" s="67">
        <v>0</v>
      </c>
      <c r="M491" s="67">
        <v>13</v>
      </c>
      <c r="N491" s="67">
        <v>49</v>
      </c>
      <c r="O491" s="67">
        <v>3.77</v>
      </c>
      <c r="P491" s="67">
        <v>2</v>
      </c>
      <c r="Q491" s="67">
        <v>15</v>
      </c>
      <c r="R491" s="67">
        <v>12</v>
      </c>
      <c r="S491" s="67">
        <v>92</v>
      </c>
      <c r="T491" s="67">
        <v>7.67</v>
      </c>
      <c r="U491" s="67">
        <v>0</v>
      </c>
      <c r="V491" s="67">
        <v>2</v>
      </c>
      <c r="W491" s="67">
        <v>0</v>
      </c>
      <c r="X491" s="67">
        <v>2</v>
      </c>
      <c r="Y491" s="67"/>
      <c r="Z491" s="67"/>
      <c r="AA491" s="67">
        <f>IF(F491&lt;Settings!$H$3,"",ROUND((J491*Settings!$C$3+K491*Settings!$C$4+N491*Settings!$C$5+P491*Settings!$C$6+R491*Settings!$C$7+S491*Settings!$C$8+U491*Settings!$C$9+L491*Settings!$C$10+V491*Settings!$C$11*0.5)/F491*16,0))</f>
        <v>41</v>
      </c>
      <c r="AB491" s="70">
        <f>IF(F491&lt;Settings!$H$3,"",AA491*Settings!$F$3)</f>
        <v>207.5625</v>
      </c>
      <c r="AC491" s="67"/>
      <c r="AD491" s="67"/>
      <c r="AE491" s="67"/>
      <c r="AF491" s="67">
        <f>IF(F491&lt;Settings!$H$3,"",RANK(AA491,$AA$409:$AA$508,0)+COUNTIF($AA$409:AA491,AA491)-1)</f>
        <v>82</v>
      </c>
      <c r="AG491" s="68"/>
    </row>
    <row r="492" spans="1:33" ht="15" thickBot="1" x14ac:dyDescent="0.4">
      <c r="A492" s="66"/>
      <c r="B492" s="2" t="s">
        <v>245</v>
      </c>
      <c r="C492" s="2" t="s">
        <v>125</v>
      </c>
      <c r="D492" s="67" t="s">
        <v>167</v>
      </c>
      <c r="E492" s="67">
        <v>31</v>
      </c>
      <c r="F492" s="67">
        <v>13</v>
      </c>
      <c r="G492" s="67">
        <v>1</v>
      </c>
      <c r="H492" s="67">
        <v>0</v>
      </c>
      <c r="I492" s="67">
        <v>1</v>
      </c>
      <c r="J492" s="67">
        <v>0</v>
      </c>
      <c r="K492" s="67">
        <v>0</v>
      </c>
      <c r="L492" s="67">
        <v>0</v>
      </c>
      <c r="M492" s="67">
        <v>59</v>
      </c>
      <c r="N492" s="67">
        <v>229</v>
      </c>
      <c r="O492" s="67">
        <v>3.88</v>
      </c>
      <c r="P492" s="67">
        <v>0</v>
      </c>
      <c r="Q492" s="67">
        <v>12</v>
      </c>
      <c r="R492" s="67">
        <v>7</v>
      </c>
      <c r="S492" s="67">
        <v>33</v>
      </c>
      <c r="T492" s="67">
        <v>4.71</v>
      </c>
      <c r="U492" s="67">
        <v>0</v>
      </c>
      <c r="V492" s="67">
        <v>0</v>
      </c>
      <c r="W492" s="67">
        <v>0</v>
      </c>
      <c r="X492" s="67">
        <v>0</v>
      </c>
      <c r="Y492" s="67"/>
      <c r="Z492" s="67"/>
      <c r="AA492" s="67">
        <f>IF(F492&lt;Settings!$H$3,"",ROUND((J492*Settings!$C$3+K492*Settings!$C$4+N492*Settings!$C$5+P492*Settings!$C$6+R492*Settings!$C$7+S492*Settings!$C$8+U492*Settings!$C$9+L492*Settings!$C$10+V492*Settings!$C$11*0.5)/F492*16,0))</f>
        <v>41</v>
      </c>
      <c r="AB492" s="70">
        <f>IF(F492&lt;Settings!$H$3,"",AA492*Settings!$F$3)</f>
        <v>207.5625</v>
      </c>
      <c r="AC492" s="67"/>
      <c r="AD492" s="67"/>
      <c r="AE492" s="67"/>
      <c r="AF492" s="67">
        <f>IF(F492&lt;Settings!$H$3,"",RANK(AA492,$AA$409:$AA$508,0)+COUNTIF($AA$409:AA492,AA492)-1)</f>
        <v>83</v>
      </c>
      <c r="AG492" s="68"/>
    </row>
    <row r="493" spans="1:33" ht="15" thickBot="1" x14ac:dyDescent="0.4">
      <c r="A493" s="66"/>
      <c r="B493" s="2" t="s">
        <v>310</v>
      </c>
      <c r="C493" s="2" t="s">
        <v>36</v>
      </c>
      <c r="D493" s="67" t="s">
        <v>167</v>
      </c>
      <c r="E493" s="67">
        <v>24</v>
      </c>
      <c r="F493" s="67">
        <v>7</v>
      </c>
      <c r="G493" s="67">
        <v>0</v>
      </c>
      <c r="H493" s="67">
        <v>0</v>
      </c>
      <c r="I493" s="67">
        <v>0</v>
      </c>
      <c r="J493" s="67">
        <v>0</v>
      </c>
      <c r="K493" s="67">
        <v>0</v>
      </c>
      <c r="L493" s="67">
        <v>0</v>
      </c>
      <c r="M493" s="67">
        <v>22</v>
      </c>
      <c r="N493" s="67">
        <v>106</v>
      </c>
      <c r="O493" s="67">
        <v>4.82</v>
      </c>
      <c r="P493" s="67">
        <v>1</v>
      </c>
      <c r="Q493" s="67">
        <v>14</v>
      </c>
      <c r="R493" s="67">
        <v>11</v>
      </c>
      <c r="S493" s="67">
        <v>87</v>
      </c>
      <c r="T493" s="67">
        <v>7.91</v>
      </c>
      <c r="U493" s="67">
        <v>0</v>
      </c>
      <c r="V493" s="67">
        <v>0</v>
      </c>
      <c r="W493" s="67">
        <v>0</v>
      </c>
      <c r="X493" s="67">
        <v>1</v>
      </c>
      <c r="Y493" s="67"/>
      <c r="Z493" s="67"/>
      <c r="AA493" s="67" t="str">
        <f>IF(F493&lt;Settings!$H$3,"",ROUND((J493*Settings!$C$3+K493*Settings!$C$4+N493*Settings!$C$5+P493*Settings!$C$6+R493*Settings!$C$7+S493*Settings!$C$8+U493*Settings!$C$9+L493*Settings!$C$10+V493*Settings!$C$11*0.5)/F493*16,0))</f>
        <v/>
      </c>
      <c r="AB493" s="70" t="str">
        <f>IF(F493&lt;Settings!$H$3,"",AA493*Settings!$F$3)</f>
        <v/>
      </c>
      <c r="AC493" s="67"/>
      <c r="AD493" s="67"/>
      <c r="AE493" s="67"/>
      <c r="AF493" s="67" t="str">
        <f>IF(F493&lt;Settings!$H$3,"",RANK(AA493,$AA$409:$AA$508,0)+COUNTIF($AA$409:AA493,AA493)-1)</f>
        <v/>
      </c>
      <c r="AG493" s="68"/>
    </row>
    <row r="494" spans="1:33" ht="15" thickBot="1" x14ac:dyDescent="0.4">
      <c r="A494" s="66"/>
      <c r="B494" s="2" t="s">
        <v>329</v>
      </c>
      <c r="C494" s="2" t="s">
        <v>28</v>
      </c>
      <c r="D494" s="67" t="s">
        <v>167</v>
      </c>
      <c r="E494" s="67">
        <v>26</v>
      </c>
      <c r="F494" s="67">
        <v>16</v>
      </c>
      <c r="G494" s="67">
        <v>0</v>
      </c>
      <c r="H494" s="67">
        <v>0</v>
      </c>
      <c r="I494" s="67">
        <v>0</v>
      </c>
      <c r="J494" s="67">
        <v>0</v>
      </c>
      <c r="K494" s="67">
        <v>0</v>
      </c>
      <c r="L494" s="67">
        <v>0</v>
      </c>
      <c r="M494" s="67">
        <v>23</v>
      </c>
      <c r="N494" s="67">
        <v>115</v>
      </c>
      <c r="O494" s="67">
        <v>5</v>
      </c>
      <c r="P494" s="67">
        <v>0</v>
      </c>
      <c r="Q494" s="67">
        <v>21</v>
      </c>
      <c r="R494" s="67">
        <v>15</v>
      </c>
      <c r="S494" s="67">
        <v>88</v>
      </c>
      <c r="T494" s="67">
        <v>5.87</v>
      </c>
      <c r="U494" s="67">
        <v>1</v>
      </c>
      <c r="V494" s="67">
        <v>1</v>
      </c>
      <c r="W494" s="67">
        <v>1</v>
      </c>
      <c r="X494" s="67">
        <v>1</v>
      </c>
      <c r="Y494" s="67"/>
      <c r="Z494" s="67"/>
      <c r="AA494" s="67">
        <f>IF(F494&lt;Settings!$H$3,"",ROUND((J494*Settings!$C$3+K494*Settings!$C$4+N494*Settings!$C$5+P494*Settings!$C$6+R494*Settings!$C$7+S494*Settings!$C$8+U494*Settings!$C$9+L494*Settings!$C$10+V494*Settings!$C$11*0.5)/F494*16,0))</f>
        <v>40</v>
      </c>
      <c r="AB494" s="70">
        <f>IF(F494&lt;Settings!$H$3,"",AA494*Settings!$F$3)</f>
        <v>202.5</v>
      </c>
      <c r="AC494" s="67"/>
      <c r="AD494" s="67"/>
      <c r="AE494" s="67"/>
      <c r="AF494" s="67">
        <f>IF(F494&lt;Settings!$H$3,"",RANK(AA494,$AA$409:$AA$508,0)+COUNTIF($AA$409:AA494,AA494)-1)</f>
        <v>84</v>
      </c>
      <c r="AG494" s="68"/>
    </row>
    <row r="495" spans="1:33" ht="15" thickBot="1" x14ac:dyDescent="0.4">
      <c r="A495" s="66"/>
      <c r="B495" s="2" t="s">
        <v>915</v>
      </c>
      <c r="C495" s="2" t="s">
        <v>51</v>
      </c>
      <c r="D495" s="67" t="s">
        <v>167</v>
      </c>
      <c r="E495" s="67">
        <v>22</v>
      </c>
      <c r="F495" s="67">
        <v>7</v>
      </c>
      <c r="G495" s="67">
        <v>0</v>
      </c>
      <c r="H495" s="67">
        <v>0</v>
      </c>
      <c r="I495" s="67">
        <v>0</v>
      </c>
      <c r="J495" s="67">
        <v>0</v>
      </c>
      <c r="K495" s="67">
        <v>0</v>
      </c>
      <c r="L495" s="67">
        <v>0</v>
      </c>
      <c r="M495" s="67">
        <v>36</v>
      </c>
      <c r="N495" s="67">
        <v>133</v>
      </c>
      <c r="O495" s="67">
        <v>3.69</v>
      </c>
      <c r="P495" s="67">
        <v>1</v>
      </c>
      <c r="Q495" s="67">
        <v>12</v>
      </c>
      <c r="R495" s="67">
        <v>7</v>
      </c>
      <c r="S495" s="67">
        <v>51</v>
      </c>
      <c r="T495" s="67">
        <v>7.29</v>
      </c>
      <c r="U495" s="67">
        <v>0</v>
      </c>
      <c r="V495" s="67">
        <v>0</v>
      </c>
      <c r="W495" s="67">
        <v>0</v>
      </c>
      <c r="X495" s="67">
        <v>1</v>
      </c>
      <c r="Y495" s="67"/>
      <c r="Z495" s="67"/>
      <c r="AA495" s="67" t="str">
        <f>IF(F495&lt;Settings!$H$3,"",ROUND((J495*Settings!$C$3+K495*Settings!$C$4+N495*Settings!$C$5+P495*Settings!$C$6+R495*Settings!$C$7+S495*Settings!$C$8+U495*Settings!$C$9+L495*Settings!$C$10+V495*Settings!$C$11*0.5)/F495*16,0))</f>
        <v/>
      </c>
      <c r="AB495" s="70" t="str">
        <f>IF(F495&lt;Settings!$H$3,"",AA495*Settings!$F$3)</f>
        <v/>
      </c>
      <c r="AC495" s="67"/>
      <c r="AD495" s="67"/>
      <c r="AE495" s="67"/>
      <c r="AF495" s="67" t="str">
        <f>IF(F495&lt;Settings!$H$3,"",RANK(AA495,$AA$409:$AA$508,0)+COUNTIF($AA$409:AA495,AA495)-1)</f>
        <v/>
      </c>
      <c r="AG495" s="68"/>
    </row>
    <row r="496" spans="1:33" ht="15" thickBot="1" x14ac:dyDescent="0.4">
      <c r="A496" s="66"/>
      <c r="B496" s="2" t="s">
        <v>916</v>
      </c>
      <c r="C496" s="2" t="s">
        <v>8</v>
      </c>
      <c r="D496" s="67" t="s">
        <v>167</v>
      </c>
      <c r="E496" s="67">
        <v>23</v>
      </c>
      <c r="F496" s="67">
        <v>16</v>
      </c>
      <c r="G496" s="67">
        <v>0</v>
      </c>
      <c r="H496" s="67">
        <v>0</v>
      </c>
      <c r="I496" s="67">
        <v>0</v>
      </c>
      <c r="J496" s="67">
        <v>0</v>
      </c>
      <c r="K496" s="67">
        <v>0</v>
      </c>
      <c r="L496" s="67">
        <v>0</v>
      </c>
      <c r="M496" s="67">
        <v>16</v>
      </c>
      <c r="N496" s="67">
        <v>116</v>
      </c>
      <c r="O496" s="67">
        <v>7.25</v>
      </c>
      <c r="P496" s="67">
        <v>1</v>
      </c>
      <c r="Q496" s="67">
        <v>9</v>
      </c>
      <c r="R496" s="67">
        <v>6</v>
      </c>
      <c r="S496" s="67">
        <v>57</v>
      </c>
      <c r="T496" s="67">
        <v>9.5</v>
      </c>
      <c r="U496" s="67">
        <v>0</v>
      </c>
      <c r="V496" s="67">
        <v>0</v>
      </c>
      <c r="W496" s="67">
        <v>0</v>
      </c>
      <c r="X496" s="67">
        <v>1</v>
      </c>
      <c r="Y496" s="67"/>
      <c r="Z496" s="67"/>
      <c r="AA496" s="67">
        <f>IF(F496&lt;Settings!$H$3,"",ROUND((J496*Settings!$C$3+K496*Settings!$C$4+N496*Settings!$C$5+P496*Settings!$C$6+R496*Settings!$C$7+S496*Settings!$C$8+U496*Settings!$C$9+L496*Settings!$C$10+V496*Settings!$C$11*0.5)/F496*16,0))</f>
        <v>29</v>
      </c>
      <c r="AB496" s="70">
        <f>IF(F496&lt;Settings!$H$3,"",AA496*Settings!$F$3)</f>
        <v>146.8125</v>
      </c>
      <c r="AC496" s="67"/>
      <c r="AD496" s="67"/>
      <c r="AE496" s="67"/>
      <c r="AF496" s="67">
        <f>IF(F496&lt;Settings!$H$3,"",RANK(AA496,$AA$409:$AA$508,0)+COUNTIF($AA$409:AA496,AA496)-1)</f>
        <v>87</v>
      </c>
      <c r="AG496" s="68"/>
    </row>
    <row r="497" spans="1:33" ht="15" thickBot="1" x14ac:dyDescent="0.4">
      <c r="A497" s="66"/>
      <c r="B497" s="2" t="s">
        <v>917</v>
      </c>
      <c r="C497" s="2" t="s">
        <v>14</v>
      </c>
      <c r="D497" s="67" t="s">
        <v>167</v>
      </c>
      <c r="E497" s="67">
        <v>23</v>
      </c>
      <c r="F497" s="67">
        <v>12</v>
      </c>
      <c r="G497" s="67">
        <v>0</v>
      </c>
      <c r="H497" s="67">
        <v>0</v>
      </c>
      <c r="I497" s="67">
        <v>0</v>
      </c>
      <c r="J497" s="67">
        <v>0</v>
      </c>
      <c r="K497" s="67">
        <v>0</v>
      </c>
      <c r="L497" s="67">
        <v>0</v>
      </c>
      <c r="M497" s="67">
        <v>37</v>
      </c>
      <c r="N497" s="67">
        <v>128</v>
      </c>
      <c r="O497" s="67">
        <v>3.46</v>
      </c>
      <c r="P497" s="67">
        <v>1</v>
      </c>
      <c r="Q497" s="67">
        <v>10</v>
      </c>
      <c r="R497" s="67">
        <v>9</v>
      </c>
      <c r="S497" s="67">
        <v>43</v>
      </c>
      <c r="T497" s="67">
        <v>4.78</v>
      </c>
      <c r="U497" s="67">
        <v>0</v>
      </c>
      <c r="V497" s="67">
        <v>0</v>
      </c>
      <c r="W497" s="67">
        <v>0</v>
      </c>
      <c r="X497" s="67">
        <v>1</v>
      </c>
      <c r="Y497" s="67"/>
      <c r="Z497" s="67"/>
      <c r="AA497" s="67">
        <f>IF(F497&lt;Settings!$H$3,"",ROUND((J497*Settings!$C$3+K497*Settings!$C$4+N497*Settings!$C$5+P497*Settings!$C$6+R497*Settings!$C$7+S497*Settings!$C$8+U497*Settings!$C$9+L497*Settings!$C$10+V497*Settings!$C$11*0.5)/F497*16,0))</f>
        <v>43</v>
      </c>
      <c r="AB497" s="70">
        <f>IF(F497&lt;Settings!$H$3,"",AA497*Settings!$F$3)</f>
        <v>217.6875</v>
      </c>
      <c r="AC497" s="67"/>
      <c r="AD497" s="67"/>
      <c r="AE497" s="67"/>
      <c r="AF497" s="67">
        <f>IF(F497&lt;Settings!$H$3,"",RANK(AA497,$AA$409:$AA$508,0)+COUNTIF($AA$409:AA497,AA497)-1)</f>
        <v>81</v>
      </c>
      <c r="AG497" s="68"/>
    </row>
    <row r="498" spans="1:33" ht="15" thickBot="1" x14ac:dyDescent="0.4">
      <c r="A498" s="66"/>
      <c r="B498" s="2" t="s">
        <v>620</v>
      </c>
      <c r="C498" s="2" t="s">
        <v>116</v>
      </c>
      <c r="D498" s="67" t="s">
        <v>167</v>
      </c>
      <c r="E498" s="67">
        <v>24</v>
      </c>
      <c r="F498" s="67">
        <v>7</v>
      </c>
      <c r="G498" s="67">
        <v>0</v>
      </c>
      <c r="H498" s="67">
        <v>0</v>
      </c>
      <c r="I498" s="67">
        <v>0</v>
      </c>
      <c r="J498" s="67">
        <v>0</v>
      </c>
      <c r="K498" s="67">
        <v>0</v>
      </c>
      <c r="L498" s="67">
        <v>0</v>
      </c>
      <c r="M498" s="67">
        <v>29</v>
      </c>
      <c r="N498" s="67">
        <v>200</v>
      </c>
      <c r="O498" s="67">
        <v>6.9</v>
      </c>
      <c r="P498" s="67">
        <v>0</v>
      </c>
      <c r="Q498" s="67">
        <v>11</v>
      </c>
      <c r="R498" s="67">
        <v>9</v>
      </c>
      <c r="S498" s="67">
        <v>22</v>
      </c>
      <c r="T498" s="67">
        <v>2.44</v>
      </c>
      <c r="U498" s="67">
        <v>0</v>
      </c>
      <c r="V498" s="67">
        <v>0</v>
      </c>
      <c r="W498" s="67">
        <v>0</v>
      </c>
      <c r="X498" s="67">
        <v>0</v>
      </c>
      <c r="Y498" s="67"/>
      <c r="Z498" s="67"/>
      <c r="AA498" s="67" t="str">
        <f>IF(F498&lt;Settings!$H$3,"",ROUND((J498*Settings!$C$3+K498*Settings!$C$4+N498*Settings!$C$5+P498*Settings!$C$6+R498*Settings!$C$7+S498*Settings!$C$8+U498*Settings!$C$9+L498*Settings!$C$10+V498*Settings!$C$11*0.5)/F498*16,0))</f>
        <v/>
      </c>
      <c r="AB498" s="70" t="str">
        <f>IF(F498&lt;Settings!$H$3,"",AA498*Settings!$F$3)</f>
        <v/>
      </c>
      <c r="AC498" s="67"/>
      <c r="AD498" s="67"/>
      <c r="AE498" s="67"/>
      <c r="AF498" s="67" t="str">
        <f>IF(F498&lt;Settings!$H$3,"",RANK(AA498,$AA$409:$AA$508,0)+COUNTIF($AA$409:AA498,AA498)-1)</f>
        <v/>
      </c>
      <c r="AG498" s="68"/>
    </row>
    <row r="499" spans="1:33" ht="15" thickBot="1" x14ac:dyDescent="0.4">
      <c r="A499" s="66"/>
      <c r="B499" s="2" t="s">
        <v>918</v>
      </c>
      <c r="C499" s="2" t="s">
        <v>28</v>
      </c>
      <c r="D499" s="67" t="s">
        <v>167</v>
      </c>
      <c r="E499" s="67">
        <v>26</v>
      </c>
      <c r="F499" s="67">
        <v>16</v>
      </c>
      <c r="G499" s="67">
        <v>7</v>
      </c>
      <c r="H499" s="67">
        <v>0</v>
      </c>
      <c r="I499" s="67">
        <v>0</v>
      </c>
      <c r="J499" s="67">
        <v>0</v>
      </c>
      <c r="K499" s="67">
        <v>0</v>
      </c>
      <c r="L499" s="67">
        <v>0</v>
      </c>
      <c r="M499" s="67">
        <v>7</v>
      </c>
      <c r="N499" s="67">
        <v>17</v>
      </c>
      <c r="O499" s="67">
        <v>2.4300000000000002</v>
      </c>
      <c r="P499" s="67">
        <v>0</v>
      </c>
      <c r="Q499" s="67">
        <v>26</v>
      </c>
      <c r="R499" s="67">
        <v>17</v>
      </c>
      <c r="S499" s="67">
        <v>149</v>
      </c>
      <c r="T499" s="67">
        <v>8.76</v>
      </c>
      <c r="U499" s="67">
        <v>1</v>
      </c>
      <c r="V499" s="67">
        <v>1</v>
      </c>
      <c r="W499" s="67">
        <v>1</v>
      </c>
      <c r="X499" s="67">
        <v>1</v>
      </c>
      <c r="Y499" s="67"/>
      <c r="Z499" s="67"/>
      <c r="AA499" s="67">
        <f>IF(F499&lt;Settings!$H$3,"",ROUND((J499*Settings!$C$3+K499*Settings!$C$4+N499*Settings!$C$5+P499*Settings!$C$6+R499*Settings!$C$7+S499*Settings!$C$8+U499*Settings!$C$9+L499*Settings!$C$10+V499*Settings!$C$11*0.5)/F499*16,0))</f>
        <v>39</v>
      </c>
      <c r="AB499" s="70">
        <f>IF(F499&lt;Settings!$H$3,"",AA499*Settings!$F$3)</f>
        <v>197.4375</v>
      </c>
      <c r="AC499" s="67"/>
      <c r="AD499" s="67"/>
      <c r="AE499" s="67"/>
      <c r="AF499" s="67">
        <f>IF(F499&lt;Settings!$H$3,"",RANK(AA499,$AA$409:$AA$508,0)+COUNTIF($AA$409:AA499,AA499)-1)</f>
        <v>85</v>
      </c>
      <c r="AG499" s="68"/>
    </row>
    <row r="500" spans="1:33" ht="15" thickBot="1" x14ac:dyDescent="0.4">
      <c r="A500" s="66"/>
      <c r="B500" s="2" t="s">
        <v>233</v>
      </c>
      <c r="C500" s="2" t="s">
        <v>125</v>
      </c>
      <c r="D500" s="67" t="s">
        <v>167</v>
      </c>
      <c r="E500" s="67">
        <v>26</v>
      </c>
      <c r="F500" s="67">
        <v>16</v>
      </c>
      <c r="G500" s="67">
        <v>2</v>
      </c>
      <c r="H500" s="67">
        <v>0</v>
      </c>
      <c r="I500" s="67">
        <v>0</v>
      </c>
      <c r="J500" s="67">
        <v>0</v>
      </c>
      <c r="K500" s="67">
        <v>0</v>
      </c>
      <c r="L500" s="67">
        <v>0</v>
      </c>
      <c r="M500" s="67">
        <v>32</v>
      </c>
      <c r="N500" s="67">
        <v>103</v>
      </c>
      <c r="O500" s="67">
        <v>3.22</v>
      </c>
      <c r="P500" s="67">
        <v>0</v>
      </c>
      <c r="Q500" s="67">
        <v>17</v>
      </c>
      <c r="R500" s="67">
        <v>13</v>
      </c>
      <c r="S500" s="67">
        <v>90</v>
      </c>
      <c r="T500" s="67">
        <v>6.92</v>
      </c>
      <c r="U500" s="67">
        <v>0</v>
      </c>
      <c r="V500" s="67">
        <v>0</v>
      </c>
      <c r="W500" s="67">
        <v>0</v>
      </c>
      <c r="X500" s="67">
        <v>0</v>
      </c>
      <c r="Y500" s="67"/>
      <c r="Z500" s="67"/>
      <c r="AA500" s="67">
        <f>IF(F500&lt;Settings!$H$3,"",ROUND((J500*Settings!$C$3+K500*Settings!$C$4+N500*Settings!$C$5+P500*Settings!$C$6+R500*Settings!$C$7+S500*Settings!$C$8+U500*Settings!$C$9+L500*Settings!$C$10+V500*Settings!$C$11*0.5)/F500*16,0))</f>
        <v>32</v>
      </c>
      <c r="AB500" s="70">
        <f>IF(F500&lt;Settings!$H$3,"",AA500*Settings!$F$3)</f>
        <v>162</v>
      </c>
      <c r="AC500" s="67"/>
      <c r="AD500" s="67"/>
      <c r="AE500" s="67"/>
      <c r="AF500" s="67">
        <f>IF(F500&lt;Settings!$H$3,"",RANK(AA500,$AA$409:$AA$508,0)+COUNTIF($AA$409:AA500,AA500)-1)</f>
        <v>86</v>
      </c>
      <c r="AG500" s="68"/>
    </row>
    <row r="501" spans="1:33" ht="15" thickBot="1" x14ac:dyDescent="0.4">
      <c r="A501" s="66"/>
      <c r="B501" s="2" t="s">
        <v>582</v>
      </c>
      <c r="C501" s="2" t="s">
        <v>32</v>
      </c>
      <c r="D501" s="67" t="s">
        <v>167</v>
      </c>
      <c r="E501" s="67">
        <v>25</v>
      </c>
      <c r="F501" s="67">
        <v>9</v>
      </c>
      <c r="G501" s="67">
        <v>0</v>
      </c>
      <c r="H501" s="67">
        <v>0</v>
      </c>
      <c r="I501" s="67">
        <v>0</v>
      </c>
      <c r="J501" s="67">
        <v>0</v>
      </c>
      <c r="K501" s="67">
        <v>0</v>
      </c>
      <c r="L501" s="67">
        <v>0</v>
      </c>
      <c r="M501" s="67">
        <v>23</v>
      </c>
      <c r="N501" s="67">
        <v>72</v>
      </c>
      <c r="O501" s="67">
        <v>3.13</v>
      </c>
      <c r="P501" s="67">
        <v>1</v>
      </c>
      <c r="Q501" s="67">
        <v>12</v>
      </c>
      <c r="R501" s="67">
        <v>10</v>
      </c>
      <c r="S501" s="67">
        <v>76</v>
      </c>
      <c r="T501" s="67">
        <v>7.6</v>
      </c>
      <c r="U501" s="67">
        <v>0</v>
      </c>
      <c r="V501" s="67">
        <v>1</v>
      </c>
      <c r="W501" s="67">
        <v>1</v>
      </c>
      <c r="X501" s="67">
        <v>1</v>
      </c>
      <c r="Y501" s="67"/>
      <c r="Z501" s="67"/>
      <c r="AA501" s="67">
        <f>IF(F501&lt;Settings!$H$3,"",ROUND((J501*Settings!$C$3+K501*Settings!$C$4+N501*Settings!$C$5+P501*Settings!$C$6+R501*Settings!$C$7+S501*Settings!$C$8+U501*Settings!$C$9+L501*Settings!$C$10+V501*Settings!$C$11*0.5)/F501*16,0))</f>
        <v>53</v>
      </c>
      <c r="AB501" s="70">
        <f>IF(F501&lt;Settings!$H$3,"",AA501*Settings!$F$3)</f>
        <v>268.3125</v>
      </c>
      <c r="AC501" s="67"/>
      <c r="AD501" s="67"/>
      <c r="AE501" s="67"/>
      <c r="AF501" s="67">
        <f>IF(F501&lt;Settings!$H$3,"",RANK(AA501,$AA$409:$AA$508,0)+COUNTIF($AA$409:AA501,AA501)-1)</f>
        <v>77</v>
      </c>
      <c r="AG501" s="68"/>
    </row>
    <row r="502" spans="1:33" ht="15" thickBot="1" x14ac:dyDescent="0.4">
      <c r="A502" s="66"/>
      <c r="B502" s="2" t="s">
        <v>919</v>
      </c>
      <c r="C502" s="2" t="s">
        <v>105</v>
      </c>
      <c r="D502" s="67" t="s">
        <v>167</v>
      </c>
      <c r="E502" s="67">
        <v>22</v>
      </c>
      <c r="F502" s="67">
        <v>13</v>
      </c>
      <c r="G502" s="67">
        <v>0</v>
      </c>
      <c r="H502" s="67">
        <v>0</v>
      </c>
      <c r="I502" s="67">
        <v>0</v>
      </c>
      <c r="J502" s="67">
        <v>0</v>
      </c>
      <c r="K502" s="67">
        <v>0</v>
      </c>
      <c r="L502" s="67">
        <v>0</v>
      </c>
      <c r="M502" s="67">
        <v>39</v>
      </c>
      <c r="N502" s="67">
        <v>147</v>
      </c>
      <c r="O502" s="67">
        <v>3.77</v>
      </c>
      <c r="P502" s="67">
        <v>0</v>
      </c>
      <c r="Q502" s="67">
        <v>6</v>
      </c>
      <c r="R502" s="67">
        <v>4</v>
      </c>
      <c r="S502" s="67">
        <v>37</v>
      </c>
      <c r="T502" s="67">
        <v>9.25</v>
      </c>
      <c r="U502" s="67">
        <v>0</v>
      </c>
      <c r="V502" s="67">
        <v>0</v>
      </c>
      <c r="W502" s="67">
        <v>0</v>
      </c>
      <c r="X502" s="67">
        <v>0</v>
      </c>
      <c r="Y502" s="67"/>
      <c r="Z502" s="67"/>
      <c r="AA502" s="67">
        <f>IF(F502&lt;Settings!$H$3,"",ROUND((J502*Settings!$C$3+K502*Settings!$C$4+N502*Settings!$C$5+P502*Settings!$C$6+R502*Settings!$C$7+S502*Settings!$C$8+U502*Settings!$C$9+L502*Settings!$C$10+V502*Settings!$C$11*0.5)/F502*16,0))</f>
        <v>28</v>
      </c>
      <c r="AB502" s="70">
        <f>IF(F502&lt;Settings!$H$3,"",AA502*Settings!$F$3)</f>
        <v>141.75</v>
      </c>
      <c r="AC502" s="67"/>
      <c r="AD502" s="67"/>
      <c r="AE502" s="67"/>
      <c r="AF502" s="67">
        <f>IF(F502&lt;Settings!$H$3,"",RANK(AA502,$AA$409:$AA$508,0)+COUNTIF($AA$409:AA502,AA502)-1)</f>
        <v>89</v>
      </c>
      <c r="AG502" s="68"/>
    </row>
    <row r="503" spans="1:33" s="20" customFormat="1" ht="15" thickBot="1" x14ac:dyDescent="0.4">
      <c r="A503" s="26"/>
      <c r="B503" s="13" t="s">
        <v>920</v>
      </c>
      <c r="C503" s="13" t="s">
        <v>32</v>
      </c>
      <c r="D503" s="27" t="s">
        <v>167</v>
      </c>
      <c r="E503" s="27">
        <v>21</v>
      </c>
      <c r="F503" s="27">
        <v>16</v>
      </c>
      <c r="G503" s="27">
        <v>1</v>
      </c>
      <c r="H503" s="27">
        <v>0</v>
      </c>
      <c r="I503" s="27">
        <v>0</v>
      </c>
      <c r="J503" s="27">
        <v>0</v>
      </c>
      <c r="K503" s="27">
        <v>0</v>
      </c>
      <c r="L503" s="27">
        <v>0</v>
      </c>
      <c r="M503" s="27">
        <v>18</v>
      </c>
      <c r="N503" s="27">
        <v>114</v>
      </c>
      <c r="O503" s="27">
        <v>6.33</v>
      </c>
      <c r="P503" s="27">
        <v>0</v>
      </c>
      <c r="Q503" s="27">
        <v>13</v>
      </c>
      <c r="R503" s="27">
        <v>11</v>
      </c>
      <c r="S503" s="27">
        <v>56</v>
      </c>
      <c r="T503" s="27">
        <v>5.09</v>
      </c>
      <c r="U503" s="27">
        <v>0</v>
      </c>
      <c r="V503" s="27">
        <v>0</v>
      </c>
      <c r="W503" s="27">
        <v>0</v>
      </c>
      <c r="X503" s="27">
        <v>0</v>
      </c>
      <c r="Y503" s="27"/>
      <c r="Z503" s="27"/>
      <c r="AA503" s="67">
        <f>IF(F503&lt;Settings!$H$3,"",ROUND((J503*Settings!$C$3+K503*Settings!$C$4+N503*Settings!$C$5+P503*Settings!$C$6+R503*Settings!$C$7+S503*Settings!$C$8+U503*Settings!$C$9+L503*Settings!$C$10+V503*Settings!$C$11*0.5)/F503*16,0))</f>
        <v>28</v>
      </c>
      <c r="AB503" s="70">
        <f>IF(F503&lt;Settings!$H$3,"",AA503*Settings!$F$3)</f>
        <v>141.75</v>
      </c>
      <c r="AC503" s="27"/>
      <c r="AD503" s="27"/>
      <c r="AE503" s="27"/>
      <c r="AF503" s="67">
        <f>IF(F503&lt;Settings!$H$3,"",RANK(AA503,$AA$409:$AA$508,0)+COUNTIF($AA$409:AA503,AA503)-1)</f>
        <v>90</v>
      </c>
      <c r="AG503" s="28"/>
    </row>
    <row r="504" spans="1:33" ht="15" thickBot="1" x14ac:dyDescent="0.4">
      <c r="A504" s="66"/>
      <c r="B504" s="2" t="s">
        <v>301</v>
      </c>
      <c r="C504" s="2" t="s">
        <v>38</v>
      </c>
      <c r="D504" s="67" t="s">
        <v>167</v>
      </c>
      <c r="E504" s="67">
        <v>26</v>
      </c>
      <c r="F504" s="67">
        <v>6</v>
      </c>
      <c r="G504" s="67">
        <v>0</v>
      </c>
      <c r="H504" s="67">
        <v>0</v>
      </c>
      <c r="I504" s="67">
        <v>0</v>
      </c>
      <c r="J504" s="67">
        <v>0</v>
      </c>
      <c r="K504" s="67">
        <v>0</v>
      </c>
      <c r="L504" s="67">
        <v>0</v>
      </c>
      <c r="M504" s="67">
        <v>17</v>
      </c>
      <c r="N504" s="67">
        <v>63</v>
      </c>
      <c r="O504" s="67">
        <v>3.71</v>
      </c>
      <c r="P504" s="67">
        <v>0</v>
      </c>
      <c r="Q504" s="67">
        <v>15</v>
      </c>
      <c r="R504" s="67">
        <v>13</v>
      </c>
      <c r="S504" s="67">
        <v>124</v>
      </c>
      <c r="T504" s="67">
        <v>9.5399999999999991</v>
      </c>
      <c r="U504" s="67">
        <v>0</v>
      </c>
      <c r="V504" s="67">
        <v>1</v>
      </c>
      <c r="W504" s="67">
        <v>1</v>
      </c>
      <c r="X504" s="67">
        <v>0</v>
      </c>
      <c r="Y504" s="67"/>
      <c r="Z504" s="67"/>
      <c r="AA504" s="67" t="str">
        <f>IF(F504&lt;Settings!$H$3,"",ROUND((J504*Settings!$C$3+K504*Settings!$C$4+N504*Settings!$C$5+P504*Settings!$C$6+R504*Settings!$C$7+S504*Settings!$C$8+U504*Settings!$C$9+L504*Settings!$C$10+V504*Settings!$C$11*0.5)/F504*16,0))</f>
        <v/>
      </c>
      <c r="AB504" s="70" t="str">
        <f>IF(F504&lt;Settings!$H$3,"",AA504*Settings!$F$3)</f>
        <v/>
      </c>
      <c r="AC504" s="67"/>
      <c r="AD504" s="67"/>
      <c r="AE504" s="67"/>
      <c r="AF504" s="67" t="str">
        <f>IF(F504&lt;Settings!$H$3,"",RANK(AA504,$AA$409:$AA$508,0)+COUNTIF($AA$409:AA504,AA504)-1)</f>
        <v/>
      </c>
      <c r="AG504" s="68"/>
    </row>
    <row r="505" spans="1:33" ht="15" thickBot="1" x14ac:dyDescent="0.4">
      <c r="A505" s="66"/>
      <c r="B505" s="2" t="s">
        <v>921</v>
      </c>
      <c r="C505" s="2" t="s">
        <v>41</v>
      </c>
      <c r="D505" s="67" t="s">
        <v>167</v>
      </c>
      <c r="E505" s="67">
        <v>23</v>
      </c>
      <c r="F505" s="67">
        <v>16</v>
      </c>
      <c r="G505" s="67">
        <v>6</v>
      </c>
      <c r="H505" s="67">
        <v>1</v>
      </c>
      <c r="I505" s="67">
        <v>1</v>
      </c>
      <c r="J505" s="67">
        <v>6</v>
      </c>
      <c r="K505" s="67">
        <v>0</v>
      </c>
      <c r="L505" s="67">
        <v>0</v>
      </c>
      <c r="M505" s="67">
        <v>1</v>
      </c>
      <c r="N505" s="67">
        <v>3</v>
      </c>
      <c r="O505" s="67">
        <v>3</v>
      </c>
      <c r="P505" s="67">
        <v>0</v>
      </c>
      <c r="Q505" s="67">
        <v>12</v>
      </c>
      <c r="R505" s="67">
        <v>9</v>
      </c>
      <c r="S505" s="67">
        <v>90</v>
      </c>
      <c r="T505" s="67">
        <v>10</v>
      </c>
      <c r="U505" s="67">
        <v>1</v>
      </c>
      <c r="V505" s="67">
        <v>0</v>
      </c>
      <c r="W505" s="67">
        <v>0</v>
      </c>
      <c r="X505" s="67">
        <v>1</v>
      </c>
      <c r="Y505" s="67"/>
      <c r="Z505" s="67"/>
      <c r="AA505" s="67">
        <f>IF(F505&lt;Settings!$H$3,"",ROUND((J505*Settings!$C$3+K505*Settings!$C$4+N505*Settings!$C$5+P505*Settings!$C$6+R505*Settings!$C$7+S505*Settings!$C$8+U505*Settings!$C$9+L505*Settings!$C$10+V505*Settings!$C$11*0.5)/F505*16,0))</f>
        <v>25</v>
      </c>
      <c r="AB505" s="70">
        <f>IF(F505&lt;Settings!$H$3,"",AA505*Settings!$F$3)</f>
        <v>126.5625</v>
      </c>
      <c r="AC505" s="67"/>
      <c r="AD505" s="67"/>
      <c r="AE505" s="67"/>
      <c r="AF505" s="67">
        <f>IF(F505&lt;Settings!$H$3,"",RANK(AA505,$AA$409:$AA$508,0)+COUNTIF($AA$409:AA505,AA505)-1)</f>
        <v>91</v>
      </c>
      <c r="AG505" s="68"/>
    </row>
    <row r="506" spans="1:33" ht="15" thickBot="1" x14ac:dyDescent="0.4">
      <c r="A506" s="66"/>
      <c r="B506" s="2" t="s">
        <v>240</v>
      </c>
      <c r="C506" s="2" t="s">
        <v>6</v>
      </c>
      <c r="D506" s="67" t="s">
        <v>167</v>
      </c>
      <c r="E506" s="67">
        <v>25</v>
      </c>
      <c r="F506" s="67">
        <v>15</v>
      </c>
      <c r="G506" s="67">
        <v>0</v>
      </c>
      <c r="H506" s="67">
        <v>0</v>
      </c>
      <c r="I506" s="67">
        <v>0</v>
      </c>
      <c r="J506" s="67">
        <v>0</v>
      </c>
      <c r="K506" s="67">
        <v>0</v>
      </c>
      <c r="L506" s="67">
        <v>0</v>
      </c>
      <c r="M506" s="67">
        <v>22</v>
      </c>
      <c r="N506" s="67">
        <v>81</v>
      </c>
      <c r="O506" s="67">
        <v>3.68</v>
      </c>
      <c r="P506" s="67">
        <v>0</v>
      </c>
      <c r="Q506" s="67">
        <v>13</v>
      </c>
      <c r="R506" s="67">
        <v>9</v>
      </c>
      <c r="S506" s="67">
        <v>64</v>
      </c>
      <c r="T506" s="67">
        <v>7.11</v>
      </c>
      <c r="U506" s="67">
        <v>0</v>
      </c>
      <c r="V506" s="67">
        <v>0</v>
      </c>
      <c r="W506" s="67">
        <v>0</v>
      </c>
      <c r="X506" s="67">
        <v>0</v>
      </c>
      <c r="Y506" s="67"/>
      <c r="Z506" s="67"/>
      <c r="AA506" s="67">
        <f>IF(F506&lt;Settings!$H$3,"",ROUND((J506*Settings!$C$3+K506*Settings!$C$4+N506*Settings!$C$5+P506*Settings!$C$6+R506*Settings!$C$7+S506*Settings!$C$8+U506*Settings!$C$9+L506*Settings!$C$10+V506*Settings!$C$11*0.5)/F506*16,0))</f>
        <v>25</v>
      </c>
      <c r="AB506" s="70">
        <f>IF(F506&lt;Settings!$H$3,"",AA506*Settings!$F$3)</f>
        <v>126.5625</v>
      </c>
      <c r="AC506" s="67"/>
      <c r="AD506" s="67"/>
      <c r="AE506" s="67"/>
      <c r="AF506" s="67">
        <f>IF(F506&lt;Settings!$H$3,"",RANK(AA506,$AA$409:$AA$508,0)+COUNTIF($AA$409:AA506,AA506)-1)</f>
        <v>92</v>
      </c>
      <c r="AG506" s="68"/>
    </row>
    <row r="507" spans="1:33" ht="15" thickBot="1" x14ac:dyDescent="0.4">
      <c r="A507" s="66"/>
      <c r="B507" s="2" t="s">
        <v>922</v>
      </c>
      <c r="C507" s="2" t="s">
        <v>43</v>
      </c>
      <c r="D507" s="67" t="s">
        <v>167</v>
      </c>
      <c r="E507" s="67">
        <v>25</v>
      </c>
      <c r="F507" s="67">
        <v>11</v>
      </c>
      <c r="G507" s="67">
        <v>0</v>
      </c>
      <c r="H507" s="67">
        <v>0</v>
      </c>
      <c r="I507" s="67">
        <v>0</v>
      </c>
      <c r="J507" s="67">
        <v>0</v>
      </c>
      <c r="K507" s="67">
        <v>0</v>
      </c>
      <c r="L507" s="67">
        <v>0</v>
      </c>
      <c r="M507" s="67">
        <v>22</v>
      </c>
      <c r="N507" s="67">
        <v>92</v>
      </c>
      <c r="O507" s="67">
        <v>4.18</v>
      </c>
      <c r="P507" s="67">
        <v>0</v>
      </c>
      <c r="Q507" s="67">
        <v>7</v>
      </c>
      <c r="R507" s="67">
        <v>6</v>
      </c>
      <c r="S507" s="67">
        <v>48</v>
      </c>
      <c r="T507" s="67">
        <v>8</v>
      </c>
      <c r="U507" s="67">
        <v>0</v>
      </c>
      <c r="V507" s="67">
        <v>0</v>
      </c>
      <c r="W507" s="67">
        <v>0</v>
      </c>
      <c r="X507" s="67">
        <v>0</v>
      </c>
      <c r="Y507" s="67"/>
      <c r="Z507" s="67"/>
      <c r="AA507" s="67">
        <f>IF(F507&lt;Settings!$H$3,"",ROUND((J507*Settings!$C$3+K507*Settings!$C$4+N507*Settings!$C$5+P507*Settings!$C$6+R507*Settings!$C$7+S507*Settings!$C$8+U507*Settings!$C$9+L507*Settings!$C$10+V507*Settings!$C$11*0.5)/F507*16,0))</f>
        <v>29</v>
      </c>
      <c r="AB507" s="70">
        <f>IF(F507&lt;Settings!$H$3,"",AA507*Settings!$F$3)</f>
        <v>146.8125</v>
      </c>
      <c r="AC507" s="67"/>
      <c r="AD507" s="67"/>
      <c r="AE507" s="67"/>
      <c r="AF507" s="67">
        <f>IF(F507&lt;Settings!$H$3,"",RANK(AA507,$AA$409:$AA$508,0)+COUNTIF($AA$409:AA507,AA507)-1)</f>
        <v>88</v>
      </c>
      <c r="AG507" s="68"/>
    </row>
    <row r="508" spans="1:33" ht="15" thickBot="1" x14ac:dyDescent="0.4">
      <c r="A508" s="7"/>
      <c r="B508" s="3" t="s">
        <v>923</v>
      </c>
      <c r="C508" s="3" t="s">
        <v>26</v>
      </c>
      <c r="D508" s="8" t="s">
        <v>167</v>
      </c>
      <c r="E508" s="8">
        <v>24</v>
      </c>
      <c r="F508" s="8">
        <v>1</v>
      </c>
      <c r="G508" s="8">
        <v>1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10</v>
      </c>
      <c r="N508" s="8">
        <v>21</v>
      </c>
      <c r="O508" s="8">
        <v>2.1</v>
      </c>
      <c r="P508" s="8">
        <v>2</v>
      </c>
      <c r="Q508" s="8">
        <v>2</v>
      </c>
      <c r="R508" s="8">
        <v>2</v>
      </c>
      <c r="S508" s="8">
        <v>1</v>
      </c>
      <c r="T508" s="8">
        <v>0.5</v>
      </c>
      <c r="U508" s="8">
        <v>0</v>
      </c>
      <c r="V508" s="8">
        <v>0</v>
      </c>
      <c r="W508" s="8">
        <v>0</v>
      </c>
      <c r="X508" s="8">
        <v>2</v>
      </c>
      <c r="Y508" s="8"/>
      <c r="Z508" s="8"/>
      <c r="AA508" s="67" t="str">
        <f>IF(F508&lt;Settings!$H$3,"",ROUND((J508*Settings!$C$3+K508*Settings!$C$4+N508*Settings!$C$5+P508*Settings!$C$6+R508*Settings!$C$7+S508*Settings!$C$8+U508*Settings!$C$9+L508*Settings!$C$10+V508*Settings!$C$11*0.5)/F508*16,0))</f>
        <v/>
      </c>
      <c r="AB508" s="70" t="str">
        <f>IF(F508&lt;Settings!$H$3,"",AA508*Settings!$F$3)</f>
        <v/>
      </c>
      <c r="AC508" s="8"/>
      <c r="AD508" s="8"/>
      <c r="AE508" s="8"/>
      <c r="AF508" s="67" t="str">
        <f>IF(F508&lt;Settings!$H$3,"",RANK(AA508,$AA$409:$AA$508,0)+COUNTIF($AA$409:AA508,AA508)-1)</f>
        <v/>
      </c>
      <c r="AG508" s="65"/>
    </row>
  </sheetData>
  <mergeCells count="47"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  <mergeCell ref="Q1:U1"/>
    <mergeCell ref="AL2:AQ2"/>
    <mergeCell ref="AB2:AB3"/>
    <mergeCell ref="AC2:AC3"/>
    <mergeCell ref="AD2:AD3"/>
    <mergeCell ref="AE2:AE3"/>
    <mergeCell ref="AF2:AF3"/>
    <mergeCell ref="AG2:AG3"/>
    <mergeCell ref="AJ2:AJ3"/>
    <mergeCell ref="V2:V3"/>
    <mergeCell ref="W2:W3"/>
    <mergeCell ref="X2:X3"/>
    <mergeCell ref="Y2:Y3"/>
    <mergeCell ref="Z2:Z3"/>
    <mergeCell ref="AA2:AA3"/>
    <mergeCell ref="V1:W1"/>
    <mergeCell ref="A408:C408"/>
    <mergeCell ref="A105:C105"/>
    <mergeCell ref="A206:C206"/>
    <mergeCell ref="A307:C307"/>
    <mergeCell ref="AI2:AI3"/>
    <mergeCell ref="P2:P3"/>
    <mergeCell ref="Q2:Q3"/>
    <mergeCell ref="R2:R3"/>
    <mergeCell ref="S2:S3"/>
    <mergeCell ref="T2:T3"/>
    <mergeCell ref="U2:U3"/>
    <mergeCell ref="J2:J3"/>
    <mergeCell ref="K2:K3"/>
    <mergeCell ref="L2:L3"/>
    <mergeCell ref="M2:M3"/>
    <mergeCell ref="N2:N3"/>
  </mergeCells>
  <hyperlinks>
    <hyperlink ref="B4" r:id="rId1" display="https://www.pro-football-reference.com/players/F/FreeDe00.htm" xr:uid="{7532F037-7537-446E-B512-EAE3A2010890}"/>
    <hyperlink ref="C4" r:id="rId2" tooltip="Atlanta Falcons" display="https://www.pro-football-reference.com/teams/atl/2015.htm" xr:uid="{36F7D713-4134-44A5-9338-2113F4970B1E}"/>
    <hyperlink ref="B5" r:id="rId3" display="https://www.pro-football-reference.com/players/P/PeteAd01.htm" xr:uid="{FF4F2C4E-322E-4FB8-B7F6-5BD4E70B011A}"/>
    <hyperlink ref="C5" r:id="rId4" tooltip="Minnesota Vikings" display="https://www.pro-football-reference.com/teams/min/2015.htm" xr:uid="{57B656A1-31B8-416B-94E5-8265D2958A61}"/>
    <hyperlink ref="B6" r:id="rId5" display="https://www.pro-football-reference.com/players/M/MartDo00.htm" xr:uid="{E2919328-70FD-4C9F-BAA3-1B674EDC9B2E}"/>
    <hyperlink ref="C6" r:id="rId6" tooltip="Tampa Bay Buccaneers" display="https://www.pro-football-reference.com/teams/tam/2015.htm" xr:uid="{23C9A2EC-AFA7-43F9-B88F-392D06502718}"/>
    <hyperlink ref="B7" r:id="rId7" display="https://www.pro-football-reference.com/players/W/WillDe02.htm" xr:uid="{51A8DEA0-F3A7-4779-97F3-EFC3E9C88422}"/>
    <hyperlink ref="C7" r:id="rId8" tooltip="Pittsburgh Steelers" display="https://www.pro-football-reference.com/teams/pit/2015.htm" xr:uid="{CF743B5C-9F35-4467-8E55-242BEF1479BA}"/>
    <hyperlink ref="B8" r:id="rId9" display="https://www.pro-football-reference.com/players/G/GurlTo01.htm" xr:uid="{823CDA3A-136B-43B4-B8F6-77F243B901F1}"/>
    <hyperlink ref="C8" r:id="rId10" tooltip="St. Louis Rams" display="https://www.pro-football-reference.com/teams/ram/2015.htm" xr:uid="{E13C4CB5-9A15-4E77-B4F8-378100C9EFF0}"/>
    <hyperlink ref="B9" r:id="rId11" display="https://www.pro-football-reference.com/players/M/MillLa01.htm" xr:uid="{8E850C26-4104-499F-986E-ADC5758452F6}"/>
    <hyperlink ref="C9" r:id="rId12" tooltip="Miami Dolphins" display="https://www.pro-football-reference.com/teams/mia/2015.htm" xr:uid="{57A2B1B7-FB53-4B22-BA47-70FCD59F11B4}"/>
    <hyperlink ref="B10" r:id="rId13" display="https://www.pro-football-reference.com/players/J/JohnDa08.htm" xr:uid="{C8C9FB85-9ED1-4D51-A3AA-35FF7C651FDF}"/>
    <hyperlink ref="C10" r:id="rId14" tooltip="Arizona Cardinals" display="https://www.pro-football-reference.com/teams/crd/2015.htm" xr:uid="{3E69BCC0-A426-4C2C-905B-2D6A03D8DBFF}"/>
    <hyperlink ref="B11" r:id="rId15" display="https://www.pro-football-reference.com/players/F/FortMa00.htm" xr:uid="{81AC414C-BD94-45C3-B101-31204A38224E}"/>
    <hyperlink ref="C11" r:id="rId16" tooltip="Chicago Bears" display="https://www.pro-football-reference.com/teams/chi/2015.htm" xr:uid="{A8F9BDF6-43C9-43F4-BAA1-1D99D21998FC}"/>
    <hyperlink ref="B12" r:id="rId17" display="https://www.pro-football-reference.com/players/I/IvorCh00.htm" xr:uid="{00051CB9-6209-4AC7-8A23-E17692CED16F}"/>
    <hyperlink ref="C12" r:id="rId18" tooltip="New York Jets" display="https://www.pro-football-reference.com/teams/nyj/2015.htm" xr:uid="{E10E13ED-1B86-470A-B2E0-64D548475721}"/>
    <hyperlink ref="B13" r:id="rId19" display="https://www.pro-football-reference.com/players/M/MurrLa00.htm" xr:uid="{3DBF266E-B4BD-4874-AD25-28AF3CD2DEDF}"/>
    <hyperlink ref="C13" r:id="rId20" tooltip="Oakland Raiders" display="https://www.pro-football-reference.com/teams/rai/2015.htm" xr:uid="{12159013-4D3F-463D-9EF3-E07F7DCB12BD}"/>
    <hyperlink ref="B14" r:id="rId21" display="https://www.pro-football-reference.com/players/W/WoodDa02.htm" xr:uid="{0AE7A41D-D078-43E8-8DBA-FA8B5D9D9251}"/>
    <hyperlink ref="C14" r:id="rId22" tooltip="San Diego Chargers" display="https://www.pro-football-reference.com/teams/sdg/2015.htm" xr:uid="{CE567A71-8DEA-4403-9C1D-6F370051A787}"/>
    <hyperlink ref="B15" r:id="rId23" display="https://www.pro-football-reference.com/players/G/GoreFr00.htm" xr:uid="{21C35BD5-EA1C-4BC9-AFA1-08DABA636609}"/>
    <hyperlink ref="C15" r:id="rId24" tooltip="Indianapolis Colts" display="https://www.pro-football-reference.com/teams/clt/2015.htm" xr:uid="{D1020DE4-427E-40B1-925C-612B12CCC4C5}"/>
    <hyperlink ref="B16" r:id="rId25" display="https://www.pro-football-reference.com/players/H/HillJe01.htm" xr:uid="{8CA354D5-6FCD-4736-BD2A-2FA111AA15A2}"/>
    <hyperlink ref="C16" r:id="rId26" tooltip="Cincinnati Bengals" display="https://www.pro-football-reference.com/teams/cin/2015.htm" xr:uid="{760B9895-92AD-4AE1-A89D-B94B33346A97}"/>
    <hyperlink ref="B17" r:id="rId27" display="https://www.pro-football-reference.com/players/M/McFaDa00.htm" xr:uid="{592303CE-1D2D-4245-A8DC-BB35213952EC}"/>
    <hyperlink ref="C17" r:id="rId28" tooltip="Dallas Cowboys" display="https://www.pro-football-reference.com/teams/dal/2015.htm" xr:uid="{6D982E74-6274-466A-9BE2-494DD2519379}"/>
    <hyperlink ref="B18" r:id="rId29" display="https://www.pro-football-reference.com/players/I/IngrMa01.htm" xr:uid="{75BAF63F-0CF2-42EE-A1C5-476082AEB6B8}"/>
    <hyperlink ref="C18" r:id="rId30" tooltip="New Orleans Saints" display="https://www.pro-football-reference.com/teams/nor/2015.htm" xr:uid="{C655F7C0-D985-428F-BD41-0B15CA35DD88}"/>
    <hyperlink ref="B19" r:id="rId31" display="https://www.pro-football-reference.com/players/S/StewJo00.htm" xr:uid="{88F9F2B9-A221-482F-93CC-49EBF6A26A11}"/>
    <hyperlink ref="C19" r:id="rId32" tooltip="Carolina Panthers" display="https://www.pro-football-reference.com/teams/car/2015.htm" xr:uid="{D4D31D81-B142-4A5B-8CE1-735D322149F5}"/>
    <hyperlink ref="B20" r:id="rId33" display="https://www.pro-football-reference.com/players/M/McCoLe01.htm" xr:uid="{60DFE2E0-90EF-4906-88F7-F427C336029E}"/>
    <hyperlink ref="C20" r:id="rId34" tooltip="Buffalo Bills" display="https://www.pro-football-reference.com/teams/buf/2015.htm" xr:uid="{97BDCDE8-F6E9-44C0-8536-9A8C3D7E2786}"/>
    <hyperlink ref="B21" r:id="rId35" display="https://www.pro-football-reference.com/players/M/MurrDe00.htm" xr:uid="{5EA07E61-7230-4E28-AED5-6606D0201928}"/>
    <hyperlink ref="C21" r:id="rId36" tooltip="Philadelphia Eagles" display="https://www.pro-football-reference.com/teams/phi/2015.htm" xr:uid="{E654D410-729E-4F81-836F-B5BB2FB1C4E0}"/>
    <hyperlink ref="B22" r:id="rId37" display="https://www.pro-football-reference.com/players/H/HillRo00.htm" xr:uid="{53E8B0A0-5272-45E1-B4B2-DD6EEEB2B4BA}"/>
    <hyperlink ref="C22" r:id="rId38" tooltip="Denver Broncos" display="https://www.pro-football-reference.com/teams/den/2015.htm" xr:uid="{8AAE0A74-AE00-432E-9DE8-06657DD3F3D4}"/>
    <hyperlink ref="B23" r:id="rId39" display="https://www.pro-football-reference.com/players/J/JennRa00.htm" xr:uid="{C75DF5B0-6F8C-4350-A63D-A1499AEC1AC4}"/>
    <hyperlink ref="C23" r:id="rId40" tooltip="New York Giants" display="https://www.pro-football-reference.com/teams/nyg/2015.htm" xr:uid="{91A8FBF0-69E9-47EB-AC57-2210B0A76382}"/>
    <hyperlink ref="B24" r:id="rId41" display="https://www.pro-football-reference.com/players/B/BernGi00.htm" xr:uid="{0297A314-8628-44C5-900C-E427799096CD}"/>
    <hyperlink ref="C24" r:id="rId42" tooltip="Cincinnati Bengals" display="https://www.pro-football-reference.com/teams/cin/2015.htm" xr:uid="{1AC2BA2C-4551-440C-AD61-28D16DA8ABBD}"/>
    <hyperlink ref="B25" r:id="rId43" display="https://www.pro-football-reference.com/players/S/SimsCh00.htm" xr:uid="{1B720327-14B5-48E5-A401-D88243CDA5A3}"/>
    <hyperlink ref="C25" r:id="rId44" tooltip="Tampa Bay Buccaneers" display="https://www.pro-football-reference.com/teams/tam/2015.htm" xr:uid="{986974F7-AC27-4E4A-BB1F-A537B51A31F8}"/>
    <hyperlink ref="B26" r:id="rId45" display="https://www.pro-football-reference.com/players/L/LangJe00.htm" xr:uid="{A398E211-FE7A-4AA3-8D3F-9B0C8DCD820D}"/>
    <hyperlink ref="C26" r:id="rId46" tooltip="Chicago Bears" display="https://www.pro-football-reference.com/teams/chi/2015.htm" xr:uid="{F15C23D4-E7CA-47DE-B44B-C9CD32AD6FA2}"/>
    <hyperlink ref="B27" r:id="rId47" display="https://www.pro-football-reference.com/players/S/StarJa00.htm" xr:uid="{9F129E72-B324-4C4F-AA0E-11E6B55D925F}"/>
    <hyperlink ref="C27" r:id="rId48" tooltip="Green Bay Packers" display="https://www.pro-football-reference.com/teams/gnb/2015.htm" xr:uid="{BED88D24-7239-4C98-9D47-F696D96E84A6}"/>
    <hyperlink ref="B28" r:id="rId49" display="https://www.pro-football-reference.com/players/L/LacyEd00.htm" xr:uid="{2AFD0228-BCC0-4217-97BF-03F90068A69E}"/>
    <hyperlink ref="C28" r:id="rId50" tooltip="Green Bay Packers" display="https://www.pro-football-reference.com/teams/gnb/2015.htm" xr:uid="{812B1E3A-C26A-4658-BC0F-B293769E87FF}"/>
    <hyperlink ref="B29" r:id="rId51" display="https://www.pro-football-reference.com/players/R/RawlTh00.htm" xr:uid="{DA2518C4-73BF-465C-AB2E-E53452651D1D}"/>
    <hyperlink ref="C29" r:id="rId52" tooltip="Seattle Seahawks" display="https://www.pro-football-reference.com/teams/sea/2015.htm" xr:uid="{77FAF74D-9955-4790-8328-5D4D5746227A}"/>
    <hyperlink ref="B30" r:id="rId53" display="https://www.pro-football-reference.com/players/Y/YeldT.00.htm" xr:uid="{4CB017E0-B7F4-4264-9A16-6484FD7E5196}"/>
    <hyperlink ref="C30" r:id="rId54" tooltip="Jacksonville Jaguars" display="https://www.pro-football-reference.com/teams/jax/2015.htm" xr:uid="{7FED512F-8373-4FF5-ABA9-F6ECEE8E17AE}"/>
    <hyperlink ref="B31" r:id="rId55" display="https://www.pro-football-reference.com/players/C/CrowIs00.htm" xr:uid="{353A24A8-04F0-4A24-AED3-6F76FFBCE0BD}"/>
    <hyperlink ref="C31" r:id="rId56" tooltip="Cleveland Browns" display="https://www.pro-football-reference.com/teams/cle/2015.htm" xr:uid="{FE1502FC-813D-464C-9A21-018774F1CB74}"/>
    <hyperlink ref="B32" r:id="rId57" display="https://www.pro-football-reference.com/players/B/BlouLe00.htm" xr:uid="{73C8FF62-DBC9-47BE-A66E-F8D467365D34}"/>
    <hyperlink ref="C32" r:id="rId58" tooltip="New England Patriots" display="https://www.pro-football-reference.com/teams/nwe/2015.htm" xr:uid="{7EEA9478-4E38-46DA-875D-5F949CE00EDA}"/>
    <hyperlink ref="B33" r:id="rId59" display="https://www.pro-football-reference.com/players/A/AndeC.00.htm" xr:uid="{014CC735-D26C-4678-B27E-0A00AA8F00C0}"/>
    <hyperlink ref="C33" r:id="rId60" tooltip="Denver Broncos" display="https://www.pro-football-reference.com/teams/den/2015.htm" xr:uid="{0BF80CD0-64D5-4101-BAD8-FCAB16F49994}"/>
    <hyperlink ref="B34" r:id="rId61" display="https://www.pro-football-reference.com/players/W/WestCh01.htm" xr:uid="{0A7E35D6-6D8C-4D50-85B5-454E5AA892C0}"/>
    <hyperlink ref="C34" r:id="rId62" tooltip="Kansas City Chiefs" display="https://www.pro-football-reference.com/teams/kan/2015.htm" xr:uid="{2A3D4A17-5A98-401B-A369-B3A4E82D9DF5}"/>
    <hyperlink ref="B35" r:id="rId63" display="https://www.pro-football-reference.com/players/W/WillKa01.htm" xr:uid="{5A8345E6-1CBC-4A85-AA12-894126F0632F}"/>
    <hyperlink ref="C35" r:id="rId64" tooltip="Buffalo Bills" display="https://www.pro-football-reference.com/teams/buf/2015.htm" xr:uid="{3A8BA91B-8969-41D9-A8B8-C2A293ABB8F3}"/>
    <hyperlink ref="B36" r:id="rId65" display="https://www.pro-football-reference.com/players/M/MathRy00.htm" xr:uid="{7A081483-0062-4EDC-8FF0-AC5226D9BBEA}"/>
    <hyperlink ref="C36" r:id="rId66" tooltip="Philadelphia Eagles" display="https://www.pro-football-reference.com/teams/phi/2015.htm" xr:uid="{7DFB234D-8F0E-4745-A337-361FF6C99116}"/>
    <hyperlink ref="B37" r:id="rId67" display="https://www.pro-football-reference.com/players/J/JohnDu00.htm" xr:uid="{22B86E76-95C1-4A4C-B206-2C9A689480E5}"/>
    <hyperlink ref="C37" r:id="rId68" tooltip="Cleveland Browns" display="https://www.pro-football-reference.com/teams/cle/2015.htm" xr:uid="{37BE3984-542D-404F-986B-F9443B2FE416}"/>
    <hyperlink ref="B38" r:id="rId69" display="https://www.pro-football-reference.com/players/A/AlleJa01.htm" xr:uid="{84B5F432-8ED8-464C-957D-04B737A0481B}"/>
    <hyperlink ref="C38" r:id="rId70" tooltip="Baltimore Ravens" display="https://www.pro-football-reference.com/teams/rav/2015.htm" xr:uid="{AE8A6830-B04A-4613-97D5-A25D9A9FD82C}"/>
    <hyperlink ref="B39" r:id="rId71" display="https://www.pro-football-reference.com/players/J/JohnCh04.htm" xr:uid="{DE8E0C79-52A3-4848-9A31-806D39F70555}"/>
    <hyperlink ref="C39" r:id="rId72" tooltip="Arizona Cardinals" display="https://www.pro-football-reference.com/teams/crd/2015.htm" xr:uid="{288C6EE7-1F5F-438C-ACE9-34F8583F6BC8}"/>
    <hyperlink ref="B40" r:id="rId73" display="https://www.pro-football-reference.com/players/V/VereSh00.htm" xr:uid="{1B592011-CA94-4B36-8880-946FC3E3E323}"/>
    <hyperlink ref="C40" r:id="rId74" tooltip="New York Giants" display="https://www.pro-football-reference.com/teams/nyg/2015.htm" xr:uid="{AFB497D9-17A9-4C3D-8EA0-01E3F7C8F430}"/>
    <hyperlink ref="B41" r:id="rId75" display="https://www.pro-football-reference.com/players/R/RiddTh00.htm" xr:uid="{F4051F28-B927-4151-938E-12F7D1235905}"/>
    <hyperlink ref="C41" r:id="rId76" tooltip="Detroit Lions" display="https://www.pro-football-reference.com/teams/det/2015.htm" xr:uid="{4805866E-5678-4D16-AC73-65726506A587}"/>
    <hyperlink ref="B42" r:id="rId77" display="https://www.pro-football-reference.com/players/B/BlueAl00.htm" xr:uid="{474F75E0-B04F-4716-867F-9524BA27FB79}"/>
    <hyperlink ref="C42" r:id="rId78" tooltip="Houston Texans" display="https://www.pro-football-reference.com/teams/htx/2015.htm" xr:uid="{144FBCD5-A51E-4ED8-9EE6-1E8A9036EF5E}"/>
    <hyperlink ref="B43" r:id="rId79" display="https://www.pro-football-reference.com/players/J/JoneMa04.htm" xr:uid="{5DB194FE-DBA1-49F0-BC12-69B4D687C41C}"/>
    <hyperlink ref="C43" r:id="rId80" tooltip="Washington Redskins" display="https://www.pro-football-reference.com/teams/was/2015.htm" xr:uid="{657AA80F-B2A9-46C9-B02E-59A4EA4C8C1C}"/>
    <hyperlink ref="B44" r:id="rId81" display="https://www.pro-football-reference.com/players/F/ForsJu00.htm" xr:uid="{3D86F8BD-C1CA-4261-B7B3-BC67E245D0EE}"/>
    <hyperlink ref="C44" r:id="rId82" tooltip="Baltimore Ravens" display="https://www.pro-football-reference.com/teams/rav/2015.htm" xr:uid="{9E254C00-98A5-46D9-AB70-E297EAA792D2}"/>
    <hyperlink ref="B45" r:id="rId83" display="https://www.pro-football-reference.com/players/A/AbduAm00.htm" xr:uid="{6202C17E-6D5A-433B-BD30-33176956C2AC}"/>
    <hyperlink ref="C45" r:id="rId84" tooltip="Detroit Lions" display="https://www.pro-football-reference.com/teams/det/2015.htm" xr:uid="{F45F99DA-11C9-4F1D-A735-390D1A9014FD}"/>
    <hyperlink ref="B46" r:id="rId85" display="https://www.pro-football-reference.com/players/A/AndrAn00.htm" xr:uid="{ED1B8D1D-E554-484C-B489-D1169687E00F}"/>
    <hyperlink ref="C46" r:id="rId86" tooltip="Tennessee Titans" display="https://www.pro-football-reference.com/teams/oti/2015.htm" xr:uid="{C249AE4C-32FD-4D60-B763-0BFB75A31B26}"/>
    <hyperlink ref="B47" r:id="rId87" display="https://www.pro-football-reference.com/players/P/PoweBi00.htm" xr:uid="{37A2C4FD-1748-4C81-8562-1A32D0B58278}"/>
    <hyperlink ref="C47" r:id="rId88" tooltip="New York Jets" display="https://www.pro-football-reference.com/teams/nyj/2015.htm" xr:uid="{A68B86C3-8C3E-482D-89D4-98313FCBE147}"/>
    <hyperlink ref="B48" r:id="rId89" display="https://www.pro-football-reference.com/players/B/BellLe00.htm" xr:uid="{3FF354BF-F980-4EEE-A7C3-C503F30AF635}"/>
    <hyperlink ref="C48" r:id="rId90" tooltip="Pittsburgh Steelers" display="https://www.pro-football-reference.com/teams/pit/2015.htm" xr:uid="{9B074074-BB78-45A1-A006-8B07E518E901}"/>
    <hyperlink ref="B49" r:id="rId91" display="https://www.pro-football-reference.com/players/M/MorrAl00.htm" xr:uid="{E252BC0E-741D-4758-84BD-A13C3B702D31}"/>
    <hyperlink ref="C49" r:id="rId92" tooltip="Washington Redskins" display="https://www.pro-football-reference.com/teams/was/2015.htm" xr:uid="{69F67C05-7210-4D40-963B-25A2D373333D}"/>
    <hyperlink ref="B50" r:id="rId93" display="https://www.pro-football-reference.com/players/B/BellJo01.htm" xr:uid="{A86C1DE7-0BDC-4988-BED2-AE5185DAB998}"/>
    <hyperlink ref="C50" r:id="rId94" tooltip="Detroit Lions" display="https://www.pro-football-reference.com/teams/det/2015.htm" xr:uid="{96763953-ECB7-482A-AAE6-681AF4646E02}"/>
    <hyperlink ref="B51" r:id="rId95" display="https://www.pro-football-reference.com/players/L/LewiDi00.htm" xr:uid="{B8661B63-7F6D-4B9E-B0DF-3CFB4A1ED949}"/>
    <hyperlink ref="C51" r:id="rId96" tooltip="New England Patriots" display="https://www.pro-football-reference.com/teams/nwe/2015.htm" xr:uid="{F6099B57-F7AD-4C91-A897-4AE70697D1EC}"/>
    <hyperlink ref="B52" r:id="rId97" display="https://www.pro-football-reference.com/players/W/WhitJa02.htm" xr:uid="{B6AD6C15-4518-47CD-9674-0F55F84BE339}"/>
    <hyperlink ref="C52" r:id="rId98" tooltip="New England Patriots" display="https://www.pro-football-reference.com/teams/nwe/2015.htm" xr:uid="{69B9609F-95F7-4C75-A424-FCC8D62CEDD3}"/>
    <hyperlink ref="B53" r:id="rId99" display="https://www.pro-football-reference.com/players/C/CharJa00.htm" xr:uid="{993990AC-425C-4058-9B08-ED9C0E3BF6CC}"/>
    <hyperlink ref="C53" r:id="rId100" tooltip="Kansas City Chiefs" display="https://www.pro-football-reference.com/teams/kan/2015.htm" xr:uid="{340D7E2C-899E-45E1-ACC0-392436C95038}"/>
    <hyperlink ref="B54" r:id="rId101" display="https://www.pro-football-reference.com/players/W/WareSp00.htm" xr:uid="{7B81787B-36A6-4552-A959-E1FDAEF402F6}"/>
    <hyperlink ref="C54" r:id="rId102" tooltip="Kansas City Chiefs" display="https://www.pro-football-reference.com/teams/kan/2015.htm" xr:uid="{1FEFD04D-5FCB-44EA-9D35-29469869C1A6}"/>
    <hyperlink ref="B55" r:id="rId103" display="https://www.pro-football-reference.com/players/G/GordMe00.htm" xr:uid="{447094FA-70D0-480C-9E56-2638ADFA7EAF}"/>
    <hyperlink ref="C55" r:id="rId104" tooltip="San Diego Chargers" display="https://www.pro-football-reference.com/teams/sdg/2015.htm" xr:uid="{1D216958-6035-4233-908F-28368D3499CE}"/>
    <hyperlink ref="B56" r:id="rId105" display="https://www.pro-football-reference.com/players/H/HighTi00.htm" xr:uid="{A604ADF9-FE93-4100-A3C4-1F9F2C566652}"/>
    <hyperlink ref="C56" r:id="rId106" tooltip="New Orleans Saints" display="https://www.pro-football-reference.com/teams/nor/2015.htm" xr:uid="{86E37834-165D-49FF-9BF8-9821F44DD0C7}"/>
    <hyperlink ref="B57" r:id="rId107" display="https://www.pro-football-reference.com/players/H/HydeCa00.htm" xr:uid="{18F5B31E-E8FB-45DD-B968-87B608FFA1DE}"/>
    <hyperlink ref="C57" r:id="rId108" tooltip="San Francisco 49ers" display="https://www.pro-football-reference.com/teams/sfo/2015.htm" xr:uid="{DB341909-FC74-42E3-804E-BDA51CFE2F73}"/>
    <hyperlink ref="B58" r:id="rId109" display="https://www.pro-football-reference.com/players/L/LyncMa00.htm" xr:uid="{A0B5955F-53F1-4923-97B1-15B3A45B5F06}"/>
    <hyperlink ref="C58" r:id="rId110" tooltip="Seattle Seahawks" display="https://www.pro-football-reference.com/teams/sea/2015.htm" xr:uid="{99D21D71-684A-4691-B0E9-BDEF183469AB}"/>
    <hyperlink ref="B59" r:id="rId111" display="https://www.pro-football-reference.com/players/T/TolbMi00.htm" xr:uid="{1D40BD0D-810F-480B-A1E9-154B923E2814}"/>
    <hyperlink ref="C59" r:id="rId112" tooltip="Carolina Panthers" display="https://www.pro-football-reference.com/teams/car/2015.htm" xr:uid="{CABB5D48-F340-45CA-AB4C-C3DB227368E0}"/>
    <hyperlink ref="B60" r:id="rId113" display="https://www.pro-football-reference.com/players/H/HarrDw00.htm" xr:uid="{A9278771-16C5-4A88-BEF5-BA504E95550C}"/>
    <hyperlink ref="C60" r:id="rId114" tooltip="New York Giants" display="https://www.pro-football-reference.com/teams/nyg/2015.htm" xr:uid="{62A1DAB6-16C1-4916-AAF1-0045858146CA}"/>
    <hyperlink ref="B61" r:id="rId115" display="https://www.pro-football-reference.com/players/R/RandJo01.htm" xr:uid="{C769F9E6-1237-4FB2-941D-5F8A021B6867}"/>
    <hyperlink ref="C61" r:id="rId116" tooltip="Dallas Cowboys" display="https://www.pro-football-reference.com/teams/dal/2015.htm" xr:uid="{7A6CFA3A-449D-4E0E-AF02-1F5004500369}"/>
    <hyperlink ref="B62" r:id="rId117" display="https://www.pro-football-reference.com/players/G/GrimJo01.htm" xr:uid="{456C2481-2894-418F-9205-B649054C9BBE}"/>
    <hyperlink ref="C62" r:id="rId118" tooltip="Houston Texans" display="https://www.pro-football-reference.com/teams/htx/2015.htm" xr:uid="{62C54618-9D26-4255-8647-EE6199B6A5CB}"/>
    <hyperlink ref="B63" r:id="rId119" display="https://www.pro-football-reference.com/players/M/McKiJe00.htm" xr:uid="{5774EFA3-BA33-4563-9EA7-70B2E99FCFAB}"/>
    <hyperlink ref="C63" r:id="rId120" tooltip="Minnesota Vikings" display="https://www.pro-football-reference.com/teams/min/2015.htm" xr:uid="{8F787E1B-6541-4C91-936A-A7F5D73D77AA}"/>
    <hyperlink ref="B64" r:id="rId121" display="https://www.pro-football-reference.com/players/E/ElliAn00.htm" xr:uid="{D77F39D2-62C8-4852-BC9A-3D286AA3FC6A}"/>
    <hyperlink ref="C64" r:id="rId122" tooltip="Arizona Cardinals" display="https://www.pro-football-reference.com/teams/crd/2015.htm" xr:uid="{0B77CA7C-6E38-4BC3-B1C2-D427DF7FAD98}"/>
    <hyperlink ref="B65" r:id="rId123" display="https://www.pro-football-reference.com/players/T/ThomCh03.htm" xr:uid="{DC252C5D-D3EC-42E9-A231-77E88C292CD5}"/>
    <hyperlink ref="C65" r:id="rId124" tooltip="Washington Redskins" display="https://www.pro-football-reference.com/teams/was/2015.htm" xr:uid="{16BE2DEA-EEE1-4169-859B-AFBE8B949DF5}"/>
    <hyperlink ref="B66" r:id="rId125" display="https://www.pro-football-reference.com/players/J/JuszKy00.htm" xr:uid="{8DFF2E5C-2FD5-4DFE-A7E7-64C92F40D3D4}"/>
    <hyperlink ref="C66" r:id="rId126" tooltip="Baltimore Ravens" display="https://www.pro-football-reference.com/teams/rav/2015.htm" xr:uid="{F028DF1D-2BE9-40C5-94D0-A708AEE3055E}"/>
    <hyperlink ref="B67" r:id="rId127" display="https://www.pro-football-reference.com/players/P/PolkCh00.htm" xr:uid="{12B00005-C462-49D0-BA8C-9F913B070E03}"/>
    <hyperlink ref="C67" r:id="rId128" tooltip="Houston Texans" display="https://www.pro-football-reference.com/teams/htx/2015.htm" xr:uid="{44124AC2-C5A4-468E-BBCA-7FDCAEDC03AC}"/>
    <hyperlink ref="B68" r:id="rId129" display="https://www.pro-football-reference.com/players/F/FostAr00.htm" xr:uid="{7418649C-F9C7-476B-A3EB-CACB3CD061F7}"/>
    <hyperlink ref="C68" r:id="rId130" tooltip="Houston Texans" display="https://www.pro-football-reference.com/teams/htx/2015.htm" xr:uid="{500BE8C2-B420-4BE3-9532-21ADF2546E9B}"/>
    <hyperlink ref="B69" r:id="rId131" display="https://www.pro-football-reference.com/players/R/RobiKh00.htm" xr:uid="{57CEFBE2-36F3-4047-A3A4-7EAF093A531A}"/>
    <hyperlink ref="C69" r:id="rId132" tooltip="New Orleans Saints" display="https://www.pro-football-reference.com/teams/nor/2015.htm" xr:uid="{E1CAB147-FDC5-47BE-A588-04ECB856377D}"/>
    <hyperlink ref="B70" r:id="rId133" display="https://www.pro-football-reference.com/players/B/BoldBr00.htm" xr:uid="{532307CA-5B4C-4907-A99F-CD211EC91408}"/>
    <hyperlink ref="C70" r:id="rId134" tooltip="New England Patriots" display="https://www.pro-football-reference.com/teams/nwe/2015.htm" xr:uid="{8AFE294C-63BB-4402-864F-A854FCB2A626}"/>
    <hyperlink ref="B71" r:id="rId135" display="https://www.pro-football-reference.com/players/D/DrauSh00.htm" xr:uid="{FDE7E10C-C202-4BA8-BBFF-1AE7037EE6C7}"/>
    <hyperlink ref="B72" r:id="rId136" display="https://www.pro-football-reference.com/players/R/ReecMa00.htm" xr:uid="{17D20DE9-CDB4-4DBF-BDFB-3E966126130F}"/>
    <hyperlink ref="C72" r:id="rId137" tooltip="Oakland Raiders" display="https://www.pro-football-reference.com/teams/rai/2015.htm" xr:uid="{902BD59F-61D0-40A6-BB18-F65D29AD00F2}"/>
    <hyperlink ref="B73" r:id="rId138" display="https://www.pro-football-reference.com/players/S/SpilC.00.htm" xr:uid="{E31CCF2E-5A96-4BAD-BFC9-E4C061B46271}"/>
    <hyperlink ref="C73" r:id="rId139" tooltip="New Orleans Saints" display="https://www.pro-football-reference.com/teams/nor/2015.htm" xr:uid="{C3C3BF5F-5E16-49B3-BCB9-3179E03031E3}"/>
    <hyperlink ref="B74" r:id="rId140" display="https://www.pro-football-reference.com/players/G/GillMi00.htm" xr:uid="{01F8C9C5-EFA8-421A-BE0A-10403BD93ABF}"/>
    <hyperlink ref="C74" r:id="rId141" tooltip="Buffalo Bills" display="https://www.pro-football-reference.com/teams/buf/2015.htm" xr:uid="{883E4C8D-4995-4172-999C-FD286F7C5150}"/>
    <hyperlink ref="B75" r:id="rId142" display="https://www.pro-football-reference.com/players/J/JackFr02.htm" xr:uid="{7FB6A2C5-6141-4BFD-A438-5A3EB441DF35}"/>
    <hyperlink ref="C75" r:id="rId143" tooltip="Seattle Seahawks" display="https://www.pro-football-reference.com/teams/sea/2015.htm" xr:uid="{701C6E2B-B6C9-4F8D-AEEC-D32D47E6D622}"/>
    <hyperlink ref="B76" r:id="rId144" display="https://www.pro-football-reference.com/players/S/SankBi00.htm" xr:uid="{B254C5B1-7A30-4F59-8796-53B0C7C9C92A}"/>
    <hyperlink ref="C76" r:id="rId145" tooltip="Tennessee Titans" display="https://www.pro-football-reference.com/teams/oti/2015.htm" xr:uid="{54E185E5-72E6-440D-86DA-5A9F2E70E3DE}"/>
    <hyperlink ref="B77" r:id="rId146" display="https://www.pro-football-reference.com/players/C/ColeTe01.htm" xr:uid="{05423F5E-84A4-4E95-8B28-957549A8977B}"/>
    <hyperlink ref="C77" r:id="rId147" tooltip="Atlanta Falcons" display="https://www.pro-football-reference.com/teams/atl/2015.htm" xr:uid="{14AA96D2-CE7E-42EF-B1DC-77E071A2004D}"/>
    <hyperlink ref="B78" r:id="rId148" display="https://www.pro-football-reference.com/players/C/CunnBe01.htm" xr:uid="{724E7998-AAFB-40D8-AD7C-518821489283}"/>
    <hyperlink ref="C78" r:id="rId149" tooltip="St. Louis Rams" display="https://www.pro-football-reference.com/teams/ram/2015.htm" xr:uid="{5E48CCEF-410D-459F-ADF4-F7DE7085D80C}"/>
    <hyperlink ref="B79" r:id="rId150" display="https://www.pro-football-reference.com/players/B/BrowDo00.htm" xr:uid="{D040C427-F3EA-4F65-8EDF-62F3DE93F835}"/>
    <hyperlink ref="C79" r:id="rId151" tooltip="San Diego Chargers" display="https://www.pro-football-reference.com/teams/sdg/2015.htm" xr:uid="{D47CEE9F-B73E-4D37-9719-8B1780B6E248}"/>
    <hyperlink ref="B80" r:id="rId152" display="https://www.pro-football-reference.com/players/A/AjayJa00.htm" xr:uid="{340A2A2B-DD71-4F48-8A7A-0ADAD092C0E4}"/>
    <hyperlink ref="C80" r:id="rId153" tooltip="Miami Dolphins" display="https://www.pro-football-reference.com/teams/mia/2015.htm" xr:uid="{530F7188-63B2-4358-9DC5-A3B67963DCD7}"/>
    <hyperlink ref="B81" r:id="rId154" display="https://www.pro-football-reference.com/players/C/CareKa00.htm" xr:uid="{9F55B42A-468A-4F18-94E6-18FD82C3AA6C}"/>
    <hyperlink ref="C81" r:id="rId155" tooltip="Chicago Bears" display="https://www.pro-football-reference.com/teams/chi/2015.htm" xr:uid="{24AA5DCD-D230-47E6-8327-0EA42186B9F7}"/>
    <hyperlink ref="B82" r:id="rId156" display="https://www.pro-football-reference.com/players/M/MasoTr00.htm" xr:uid="{07178331-D2C9-4F05-8F6D-B48F03318759}"/>
    <hyperlink ref="C82" r:id="rId157" tooltip="St. Louis Rams" display="https://www.pro-football-reference.com/teams/ram/2015.htm" xr:uid="{2E8E1710-1CBD-4ECB-AFDD-4517828CBD35}"/>
    <hyperlink ref="B83" r:id="rId158" display="https://www.pro-football-reference.com/players/W/WillAn00.htm" xr:uid="{5E946AB9-A7A8-4DE9-A227-B758E788280C}"/>
    <hyperlink ref="C83" r:id="rId159" tooltip="New York Giants" display="https://www.pro-football-reference.com/teams/nyg/2015.htm" xr:uid="{25453D38-D664-4B10-ABBD-2111D9132F3B}"/>
    <hyperlink ref="B84" r:id="rId160" display="https://www.pro-football-reference.com/players/B/BradAh00.htm" xr:uid="{6EF54A6C-D520-4CC7-A772-62986DFB8BF6}"/>
    <hyperlink ref="C84" r:id="rId161" tooltip="Indianapolis Colts" display="https://www.pro-football-reference.com/teams/clt/2015.htm" xr:uid="{A240B62E-2CAF-4FA2-A082-E987A7F749B6}"/>
    <hyperlink ref="B85" r:id="rId162" display="https://www.pro-football-reference.com/players/A/ArtiCa00.htm" xr:uid="{2337BBD3-64D9-40C0-9BF2-E78473576AF5}"/>
    <hyperlink ref="C85" r:id="rId163" tooltip="Carolina Panthers" display="https://www.pro-football-reference.com/teams/car/2015.htm" xr:uid="{8A6BD565-B8E4-402B-8483-802C05151DE3}"/>
    <hyperlink ref="B86" r:id="rId164" display="https://www.pro-football-reference.com/players/L/LineZa01.htm" xr:uid="{04402EE7-ACD4-4ED6-93CF-F579E0A628C4}"/>
    <hyperlink ref="C86" r:id="rId165" tooltip="Minnesota Vikings" display="https://www.pro-football-reference.com/teams/min/2015.htm" xr:uid="{0977FD34-D1FF-4D47-9871-ED2950B76624}"/>
    <hyperlink ref="B87" r:id="rId166" display="https://www.pro-football-reference.com/players/C/CadeTr00.htm" xr:uid="{4A308C6E-4A14-48A0-8641-681F7299A1FA}"/>
    <hyperlink ref="B88" r:id="rId167" display="https://www.pro-football-reference.com/players/D/DunbLa00.htm" xr:uid="{5A6B37FE-D79D-4D78-A03D-D6EE3FD073CD}"/>
    <hyperlink ref="C88" r:id="rId168" tooltip="Dallas Cowboys" display="https://www.pro-football-reference.com/teams/dal/2015.htm" xr:uid="{BD9F8D14-D4FF-46A4-8E81-3D34B2E106D2}"/>
    <hyperlink ref="B89" r:id="rId169" display="https://www.pro-football-reference.com/players/T/TurbRo00.htm" xr:uid="{4FDF6481-70E6-44F7-A3EA-8F4CDBFD2C4C}"/>
    <hyperlink ref="B90" r:id="rId170" display="https://www.pro-football-reference.com/players/H/HarrDu01.htm" xr:uid="{0FC08877-83F3-4E88-BE5F-D891A5DD463F}"/>
    <hyperlink ref="B91" r:id="rId171" display="https://www.pro-football-reference.com/players/M/MichCh00.htm" xr:uid="{5AC91E16-B907-487E-8E36-27288E189F40}"/>
    <hyperlink ref="B92" r:id="rId172" display="https://www.pro-football-reference.com/players/G/GrayJo00.htm" xr:uid="{EB0BA934-FDFC-407E-8E43-5952BE0E2641}"/>
    <hyperlink ref="B93" r:id="rId173" display="https://www.pro-football-reference.com/players/O/OlawJa00.htm" xr:uid="{FCBE2598-B329-4B49-A118-DF0AD0940B92}"/>
    <hyperlink ref="C93" r:id="rId174" tooltip="Oakland Raiders" display="https://www.pro-football-reference.com/teams/rai/2015.htm" xr:uid="{97242296-8B15-4839-ABBE-C6170CAF0185}"/>
    <hyperlink ref="B94" r:id="rId175" display="https://www.pro-football-reference.com/players/A/AsiaMa00.htm" xr:uid="{D53E7486-B317-42CD-9D94-58545650B07F}"/>
    <hyperlink ref="C94" r:id="rId176" tooltip="Minnesota Vikings" display="https://www.pro-football-reference.com/teams/min/2015.htm" xr:uid="{69200990-C866-4918-841D-16AC28AE65B2}"/>
    <hyperlink ref="B95" r:id="rId177" display="https://www.pro-football-reference.com/players/D/DarkOr00.htm" xr:uid="{E6E763F1-6822-473A-A883-4AB02D7EF1D1}"/>
    <hyperlink ref="C95" r:id="rId178" tooltip="New York Giants" display="https://www.pro-football-reference.com/teams/nyg/2015.htm" xr:uid="{D41CA986-CEA0-41F6-BBD9-1F334A814C83}"/>
    <hyperlink ref="B96" r:id="rId179" display="https://www.pro-football-reference.com/players/W/WillDa05.htm" xr:uid="{0933629B-E15F-4770-9A32-68278E94A227}"/>
    <hyperlink ref="C96" r:id="rId180" tooltip="Miami Dolphins" display="https://www.pro-football-reference.com/teams/mia/2015.htm" xr:uid="{B2867F82-C79F-4B8D-ABF4-C150C596D4D7}"/>
    <hyperlink ref="B97" r:id="rId181" display="https://www.pro-football-reference.com/players/D/DiMaPa00.htm" xr:uid="{4AAFDF87-6B19-4CE8-8744-95D0035C27EC}"/>
    <hyperlink ref="C97" r:id="rId182" tooltip="Atlanta Falcons" display="https://www.pro-football-reference.com/teams/atl/2015.htm" xr:uid="{4D6A5D9C-03AB-4016-8156-89CE50DFC2EC}"/>
    <hyperlink ref="B98" r:id="rId183" display="https://www.pro-football-reference.com/players/W/WardTe00.htm" xr:uid="{6F64BC63-0E8D-44FE-BBF6-A9C769EF06C6}"/>
    <hyperlink ref="C98" r:id="rId184" tooltip="Atlanta Falcons" display="https://www.pro-football-reference.com/teams/atl/2015.htm" xr:uid="{63BA52A6-02D0-496B-BA8C-8AE579C1175C}"/>
    <hyperlink ref="B99" r:id="rId185" display="https://www.pro-football-reference.com/players/W/WhitFo00.htm" xr:uid="{CB6628B4-82E1-4F48-AF52-FD9C59F73A41}"/>
    <hyperlink ref="C99" r:id="rId186" tooltip="Carolina Panthers" display="https://www.pro-football-reference.com/teams/car/2015.htm" xr:uid="{4935CB85-EBE4-4141-B251-21A6FEB05DD7}"/>
    <hyperlink ref="B100" r:id="rId187" display="https://www.pro-football-reference.com/players/J/JoneTa00.htm" xr:uid="{43059E3C-2EF0-4B84-8852-E2B45F2EBE51}"/>
    <hyperlink ref="C100" r:id="rId188" tooltip="Oakland Raiders" display="https://www.pro-football-reference.com/teams/rai/2015.htm" xr:uid="{69F09D19-2CC8-40C4-A55E-899F9C9AF484}"/>
    <hyperlink ref="B101" r:id="rId189" display="https://www.pro-football-reference.com/players/O/OlivBr01.htm" xr:uid="{0213B72A-CD4B-4733-B28A-902ABC513153}"/>
    <hyperlink ref="C101" r:id="rId190" tooltip="San Diego Chargers" display="https://www.pro-football-reference.com/teams/sdg/2015.htm" xr:uid="{DD6CACC3-FF50-4ED0-9DE4-BE06F84BD2A4}"/>
    <hyperlink ref="B102" r:id="rId191" display="https://www.pro-football-reference.com/players/M/MillBr02.htm" xr:uid="{436ECA68-981E-4FB8-82C0-875D916CA484}"/>
    <hyperlink ref="C102" r:id="rId192" tooltip="San Francisco 49ers" display="https://www.pro-football-reference.com/teams/sfo/2015.htm" xr:uid="{9DFB12E6-DA6D-454D-A229-AC73019E4118}"/>
    <hyperlink ref="B103" r:id="rId193" display="https://www.pro-football-reference.com/players/S/StacZa00.htm" xr:uid="{EC02D2F2-1E35-47AC-9840-2C844F2997B3}"/>
    <hyperlink ref="C103" r:id="rId194" tooltip="New York Jets" display="https://www.pro-football-reference.com/teams/nyj/2015.htm" xr:uid="{A02ACEE6-F83E-4F53-A7B3-6F35AF16F114}"/>
    <hyperlink ref="B104" r:id="rId195" display="https://www.pro-football-reference.com/players/W/WestTe00.htm" xr:uid="{42078EE8-80C9-4CFE-B914-9A0D59C48536}"/>
    <hyperlink ref="B106" r:id="rId196" display="https://www.pro-football-reference.com/players/J/JohnDa08.htm" xr:uid="{0F42746F-2613-4F8D-918B-EA11A0C42BD3}"/>
    <hyperlink ref="C106" r:id="rId197" tooltip="Arizona Cardinals" display="https://www.pro-football-reference.com/teams/crd/2016.htm" xr:uid="{5A2246D2-1EE3-499C-9935-8F582B304223}"/>
    <hyperlink ref="B107" r:id="rId198" display="https://www.pro-football-reference.com/players/E/ElliEz00.htm" xr:uid="{94C3C36E-ECC1-43D3-8049-5407DA52D358}"/>
    <hyperlink ref="C107" r:id="rId199" tooltip="Dallas Cowboys" display="https://www.pro-football-reference.com/teams/dal/2016.htm" xr:uid="{A63AA286-B242-4C49-8ECF-FD7BC3BB2EA8}"/>
    <hyperlink ref="B108" r:id="rId200" display="https://www.pro-football-reference.com/players/M/McCoLe01.htm" xr:uid="{C9B094AC-DB79-42D6-8984-11478B4E296D}"/>
    <hyperlink ref="C108" r:id="rId201" tooltip="Buffalo Bills" display="https://www.pro-football-reference.com/teams/buf/2016.htm" xr:uid="{BD8F567C-DDC5-4C61-BEB1-C2D9D7C66371}"/>
    <hyperlink ref="B109" r:id="rId202" display="https://www.pro-football-reference.com/players/M/MurrDe00.htm" xr:uid="{FA324ADA-8BEA-402B-8FFA-26948BBB77C9}"/>
    <hyperlink ref="C109" r:id="rId203" tooltip="Tennessee Titans" display="https://www.pro-football-reference.com/teams/oti/2016.htm" xr:uid="{69D960C2-48EB-4B91-AF36-4DDF3963A7E5}"/>
    <hyperlink ref="B110" r:id="rId204" display="https://www.pro-football-reference.com/players/B/BellLe00.htm" xr:uid="{6D074329-ADCB-4D33-BD9B-501CDC7945D5}"/>
    <hyperlink ref="C110" r:id="rId205" tooltip="Pittsburgh Steelers" display="https://www.pro-football-reference.com/teams/pit/2016.htm" xr:uid="{F650EE54-DA0B-430C-A2AC-E6F6274EFDD8}"/>
    <hyperlink ref="B111" r:id="rId206" display="https://www.pro-football-reference.com/players/F/FreeDe00.htm" xr:uid="{9A28F30E-899B-4360-837B-4DED67CC1485}"/>
    <hyperlink ref="C111" r:id="rId207" tooltip="Atlanta Falcons" display="https://www.pro-football-reference.com/teams/atl/2016.htm" xr:uid="{6E7B0677-A8B2-4B65-94A7-35ACF0D41026}"/>
    <hyperlink ref="B112" r:id="rId208" display="https://www.pro-football-reference.com/players/B/BlouLe00.htm" xr:uid="{538669BF-B9A5-4702-B794-D89DD894D5C5}"/>
    <hyperlink ref="C112" r:id="rId209" tooltip="New England Patriots" display="https://www.pro-football-reference.com/teams/nwe/2016.htm" xr:uid="{523320E9-0519-4FEB-B30A-F6C3E1E30677}"/>
    <hyperlink ref="B113" r:id="rId210" display="https://www.pro-football-reference.com/players/G/GordMe00.htm" xr:uid="{AB48A5B4-57C8-48F0-8557-ED461AAD9B0E}"/>
    <hyperlink ref="C113" r:id="rId211" tooltip="San Diego Chargers" display="https://www.pro-football-reference.com/teams/sdg/2016.htm" xr:uid="{6B265AE9-8472-42FA-8E9C-9E4DDD307F4E}"/>
    <hyperlink ref="B114" r:id="rId212" display="https://www.pro-football-reference.com/players/H/HowaJo00.htm" xr:uid="{541E3C51-D71F-417E-822A-86199D8A9C56}"/>
    <hyperlink ref="C114" r:id="rId213" tooltip="Chicago Bears" display="https://www.pro-football-reference.com/teams/chi/2016.htm" xr:uid="{12D14E4D-045A-4C37-B24D-1DE508CAD9EE}"/>
    <hyperlink ref="B115" r:id="rId214" display="https://www.pro-football-reference.com/players/I/IngrMa01.htm" xr:uid="{0B36A04C-419D-45C3-AB69-50DD25963311}"/>
    <hyperlink ref="C115" r:id="rId215" tooltip="New Orleans Saints" display="https://www.pro-football-reference.com/teams/nor/2016.htm" xr:uid="{8C524713-7FF7-48F7-B33B-E97678D08A96}"/>
    <hyperlink ref="B116" r:id="rId216" display="https://www.pro-football-reference.com/players/A/AjayJa00.htm" xr:uid="{76C9F54A-DCA2-44AB-8CB2-74DBA71C693B}"/>
    <hyperlink ref="C116" r:id="rId217" tooltip="Miami Dolphins" display="https://www.pro-football-reference.com/teams/mia/2016.htm" xr:uid="{BC23DB56-12E4-4A39-9B18-A80397BD8DBD}"/>
    <hyperlink ref="B117" r:id="rId218" display="https://www.pro-football-reference.com/players/G/GoreFr00.htm" xr:uid="{C8712D58-2B80-41B8-AB8D-69BDA95418E4}"/>
    <hyperlink ref="C117" r:id="rId219" tooltip="Indianapolis Colts" display="https://www.pro-football-reference.com/teams/clt/2016.htm" xr:uid="{8469E6E9-B91D-4225-A4CA-2314AFC6FBC7}"/>
    <hyperlink ref="B118" r:id="rId220" display="https://www.pro-football-reference.com/players/M/MurrLa00.htm" xr:uid="{3A6A0C12-E50A-4AB3-9B67-13B42F72346B}"/>
    <hyperlink ref="C118" r:id="rId221" tooltip="Oakland Raiders" display="https://www.pro-football-reference.com/teams/rai/2016.htm" xr:uid="{79DC80A6-0105-4044-A5C2-DC900DB93645}"/>
    <hyperlink ref="B119" r:id="rId222" display="https://www.pro-football-reference.com/players/C/CrowIs00.htm" xr:uid="{E9801CC1-871E-4D65-A50D-CCF6D60AA80D}"/>
    <hyperlink ref="C119" r:id="rId223" tooltip="Cleveland Browns" display="https://www.pro-football-reference.com/teams/cle/2016.htm" xr:uid="{C96F2DCC-3291-4936-A45E-B44A8A738C41}"/>
    <hyperlink ref="B120" r:id="rId224" display="https://www.pro-football-reference.com/players/H/HydeCa00.htm" xr:uid="{209935D4-0878-44B1-8052-C26B128389F7}"/>
    <hyperlink ref="C120" r:id="rId225" tooltip="San Francisco 49ers" display="https://www.pro-football-reference.com/teams/sfo/2016.htm" xr:uid="{EB78E891-23BE-4C27-87A1-7482A9D4E2D3}"/>
    <hyperlink ref="B121" r:id="rId226" display="https://www.pro-football-reference.com/players/W/WareSp00.htm" xr:uid="{5D824658-B570-470A-A5C4-19D82F6BB10B}"/>
    <hyperlink ref="C121" r:id="rId227" tooltip="Kansas City Chiefs" display="https://www.pro-football-reference.com/teams/kan/2016.htm" xr:uid="{8847E98F-700E-495B-9754-B68C6813F0FE}"/>
    <hyperlink ref="B122" r:id="rId228" display="https://www.pro-football-reference.com/players/M/MillLa01.htm" xr:uid="{C610D865-6B43-43BA-888C-6B9DB1D0045D}"/>
    <hyperlink ref="C122" r:id="rId229" tooltip="Houston Texans" display="https://www.pro-football-reference.com/teams/htx/2016.htm" xr:uid="{E669EB76-ECB2-44B8-8BDC-7171CBD2A0E0}"/>
    <hyperlink ref="B123" r:id="rId230" display="https://www.pro-football-reference.com/players/C/ColeTe01.htm" xr:uid="{9B2498AB-BD71-4D18-B520-46ECD8895410}"/>
    <hyperlink ref="C123" r:id="rId231" tooltip="Atlanta Falcons" display="https://www.pro-football-reference.com/teams/atl/2016.htm" xr:uid="{023C8278-A921-4DBF-B409-1042D9051BD9}"/>
    <hyperlink ref="B124" r:id="rId232" display="https://www.pro-football-reference.com/players/H/HillJe01.htm" xr:uid="{24D8A89C-1DA8-47D0-AECD-3D39005BCE9D}"/>
    <hyperlink ref="C124" r:id="rId233" tooltip="Cincinnati Bengals" display="https://www.pro-football-reference.com/teams/cin/2016.htm" xr:uid="{F107C666-6C66-4FD1-A8E6-2A4EE24CC322}"/>
    <hyperlink ref="B125" r:id="rId234" display="https://www.pro-football-reference.com/players/G/GurlTo01.htm" xr:uid="{D37644E8-CCA2-4F5C-97F4-A5D8C664CA02}"/>
    <hyperlink ref="C125" r:id="rId235" tooltip="Los Angeles Rams" display="https://www.pro-football-reference.com/teams/ram/2016.htm" xr:uid="{1D2DE0DF-49CC-4ED7-9932-44C1AE670BF9}"/>
    <hyperlink ref="B126" r:id="rId236" display="https://www.pro-football-reference.com/players/F/FortMa00.htm" xr:uid="{0C528132-A42F-4805-A0F9-E0074BA92E87}"/>
    <hyperlink ref="C126" r:id="rId237" tooltip="New York Jets" display="https://www.pro-football-reference.com/teams/nyj/2016.htm" xr:uid="{7568631E-3237-47F2-A7ED-532C175D9EF6}"/>
    <hyperlink ref="B127" r:id="rId238" display="https://www.pro-football-reference.com/players/S/StewJo00.htm" xr:uid="{32D1DB9B-AE82-43C0-B1ED-7E8EC8242DEA}"/>
    <hyperlink ref="C127" r:id="rId239" tooltip="Carolina Panthers" display="https://www.pro-football-reference.com/teams/car/2016.htm" xr:uid="{C647CB2B-5B70-4A2B-8E74-40870726E3A9}"/>
    <hyperlink ref="B128" r:id="rId240" display="https://www.pro-football-reference.com/players/W/WestTe00.htm" xr:uid="{B870FDE2-334D-4F92-9248-768A89A180F0}"/>
    <hyperlink ref="C128" r:id="rId241" tooltip="Baltimore Ravens" display="https://www.pro-football-reference.com/teams/rav/2016.htm" xr:uid="{F6D492A7-EBA6-45D1-A4A5-47651A6C8F2B}"/>
    <hyperlink ref="B129" r:id="rId242" display="https://www.pro-football-reference.com/players/M/MathRy00.htm" xr:uid="{D092DFE9-2F82-484E-9659-E7536BE1B292}"/>
    <hyperlink ref="C129" r:id="rId243" tooltip="Philadelphia Eagles" display="https://www.pro-football-reference.com/teams/phi/2016.htm" xr:uid="{8C27DD19-7522-4CFC-BF78-B4611C5E6EDD}"/>
    <hyperlink ref="B130" r:id="rId244" display="https://www.pro-football-reference.com/players/K/KellRo00.htm" xr:uid="{7E3E7E3F-CAEC-4E14-BA02-840A8484C224}"/>
    <hyperlink ref="C130" r:id="rId245" tooltip="Washington Redskins" display="https://www.pro-football-reference.com/teams/was/2016.htm" xr:uid="{225E3F7E-6DF4-44E0-BAC4-6ECDB322A731}"/>
    <hyperlink ref="B131" r:id="rId246" display="https://www.pro-football-reference.com/players/G/GillMi00.htm" xr:uid="{D55CA478-26AE-4993-963E-0FC83756CE3B}"/>
    <hyperlink ref="C131" r:id="rId247" tooltip="Buffalo Bills" display="https://www.pro-football-reference.com/teams/buf/2016.htm" xr:uid="{CEC66499-01A4-42AC-A516-61F796C295B4}"/>
    <hyperlink ref="B132" r:id="rId248" display="https://www.pro-football-reference.com/players/M/MichCh00.htm" xr:uid="{A3D1AA9C-1857-4B15-86FE-9E528BF58888}"/>
    <hyperlink ref="B133" r:id="rId249" display="https://www.pro-football-reference.com/players/B/BookDe00.htm" xr:uid="{FA623EFA-882F-455A-A207-6BBC63C1B9BC}"/>
    <hyperlink ref="C133" r:id="rId250" tooltip="Denver Broncos" display="https://www.pro-football-reference.com/teams/den/2016.htm" xr:uid="{189ECDCA-55D3-4BD7-A455-318ABF9D7A64}"/>
    <hyperlink ref="B134" r:id="rId251" display="https://www.pro-football-reference.com/players/S/SproDa00.htm" xr:uid="{81256E17-E746-432E-8AC6-BB01BFBFA57C}"/>
    <hyperlink ref="C134" r:id="rId252" tooltip="Philadelphia Eagles" display="https://www.pro-football-reference.com/teams/phi/2016.htm" xr:uid="{38ECEE76-572F-4B16-9F09-BED771C56E85}"/>
    <hyperlink ref="B135" r:id="rId253" display="https://www.pro-football-reference.com/players/R/RiddTh00.htm" xr:uid="{460BB364-11C8-4985-9450-DCC1B6772150}"/>
    <hyperlink ref="C135" r:id="rId254" tooltip="Detroit Lions" display="https://www.pro-football-reference.com/teams/det/2016.htm" xr:uid="{DFEFBBE1-1EB2-4476-A2E0-848DF00EB092}"/>
    <hyperlink ref="B136" r:id="rId255" display="https://www.pro-football-reference.com/players/H/HighTi00.htm" xr:uid="{C52613E3-AB3B-475C-90A1-05AC76EAE4F0}"/>
    <hyperlink ref="C136" r:id="rId256" tooltip="New Orleans Saints" display="https://www.pro-football-reference.com/teams/nor/2016.htm" xr:uid="{A777D1E0-571B-409C-BBF1-EA9128650842}"/>
    <hyperlink ref="B137" r:id="rId257" display="https://www.pro-football-reference.com/players/M/McKiJe00.htm" xr:uid="{68BC4EE6-3924-40D5-A8E9-A08033551D13}"/>
    <hyperlink ref="C137" r:id="rId258" tooltip="Minnesota Vikings" display="https://www.pro-football-reference.com/teams/min/2016.htm" xr:uid="{7CE70BFE-60D0-4CA7-8866-2972EF2E38C6}"/>
    <hyperlink ref="B138" r:id="rId259" display="https://www.pro-football-reference.com/players/W/WhitJa02.htm" xr:uid="{A8820D20-EF22-4E21-ABD1-5CD061057B0A}"/>
    <hyperlink ref="C138" r:id="rId260" tooltip="New England Patriots" display="https://www.pro-football-reference.com/teams/nwe/2016.htm" xr:uid="{6AFD1E2C-535A-47CF-A6F8-00A6A2715A9C}"/>
    <hyperlink ref="B139" r:id="rId261" display="https://www.pro-football-reference.com/players/J/JennRa00.htm" xr:uid="{CDCB81CB-79DE-4DC8-80B9-FE05596B3635}"/>
    <hyperlink ref="C139" r:id="rId262" tooltip="New York Giants" display="https://www.pro-football-reference.com/teams/nyg/2016.htm" xr:uid="{8A772DC0-0058-48E8-9033-ABA9BBC08FF9}"/>
    <hyperlink ref="B140" r:id="rId263" display="https://www.pro-football-reference.com/players/A/AsiaMa00.htm" xr:uid="{61704376-C65F-45AD-A6E3-722AECD37219}"/>
    <hyperlink ref="C140" r:id="rId264" tooltip="Minnesota Vikings" display="https://www.pro-football-reference.com/teams/min/2016.htm" xr:uid="{2DC69197-6DB1-4DE9-85C9-C0FEDD70E9CE}"/>
    <hyperlink ref="B141" r:id="rId265" display="https://www.pro-football-reference.com/players/T/ThomCh03.htm" xr:uid="{D1BE9FF8-41E8-46DE-8F53-8FE9EC975A0C}"/>
    <hyperlink ref="C141" r:id="rId266" tooltip="Washington Redskins" display="https://www.pro-football-reference.com/teams/was/2016.htm" xr:uid="{DE0BBE39-331D-45E1-994A-E712E63FC49A}"/>
    <hyperlink ref="B142" r:id="rId267" display="https://www.pro-football-reference.com/players/M/MontTy01.htm" xr:uid="{D839BE7A-6577-47F0-872B-2DD12A469D53}"/>
    <hyperlink ref="C142" r:id="rId268" tooltip="Green Bay Packers" display="https://www.pro-football-reference.com/teams/gnb/2016.htm" xr:uid="{318AA604-04D6-4057-9ACF-F6A9B400CB46}"/>
    <hyperlink ref="B143" r:id="rId269" display="https://www.pro-football-reference.com/players/H/HenrDe00.htm" xr:uid="{D5242BCB-61ED-4BE6-B4D6-0B62427D7E73}"/>
    <hyperlink ref="C143" r:id="rId270" tooltip="Tennessee Titans" display="https://www.pro-football-reference.com/teams/oti/2016.htm" xr:uid="{47833074-DF4D-42FA-958B-1D30BCD3D03D}"/>
    <hyperlink ref="B144" r:id="rId271" display="https://www.pro-football-reference.com/players/J/JohnDu00.htm" xr:uid="{90FF450F-5054-4534-B345-D9DA8B3134C6}"/>
    <hyperlink ref="C144" r:id="rId272" tooltip="Cleveland Browns" display="https://www.pro-football-reference.com/teams/cle/2016.htm" xr:uid="{648792C3-1447-4703-B801-E9F717EE2171}"/>
    <hyperlink ref="B145" r:id="rId273" display="https://www.pro-football-reference.com/players/Y/YeldT.00.htm" xr:uid="{B953C763-2D01-4FE9-987A-87C87792ADD9}"/>
    <hyperlink ref="C145" r:id="rId274" tooltip="Jacksonville Jaguars" display="https://www.pro-football-reference.com/teams/jax/2016.htm" xr:uid="{CD031756-D8A5-420A-8EA4-B64C0ADF9D71}"/>
    <hyperlink ref="B146" r:id="rId275" display="https://www.pro-football-reference.com/players/A/AndeC.00.htm" xr:uid="{F2191222-3EF2-4B66-818D-0D4E8CC9D807}"/>
    <hyperlink ref="C146" r:id="rId276" tooltip="Denver Broncos" display="https://www.pro-football-reference.com/teams/den/2016.htm" xr:uid="{BF6F28B3-A2EC-4F28-B72D-EF5F71EC4739}"/>
    <hyperlink ref="B147" r:id="rId277" display="https://www.pro-football-reference.com/players/R/RichJa01.htm" xr:uid="{543CFFFF-4286-4DB5-8880-9474029B93C0}"/>
    <hyperlink ref="C147" r:id="rId278" tooltip="Oakland Raiders" display="https://www.pro-football-reference.com/teams/rai/2016.htm" xr:uid="{4FDB7F68-170D-4CC0-AAB2-B6DB19674BD3}"/>
    <hyperlink ref="B148" r:id="rId279" display="https://www.pro-football-reference.com/players/W/WillDe02.htm" xr:uid="{2EE7876E-44BF-4941-B48B-8FC70B3EB770}"/>
    <hyperlink ref="C148" r:id="rId280" tooltip="Pittsburgh Steelers" display="https://www.pro-football-reference.com/teams/pit/2016.htm" xr:uid="{CF33A68D-4666-4C48-93FC-BCB603335EB3}"/>
    <hyperlink ref="B149" r:id="rId281" display="https://www.pro-football-reference.com/players/B/BernGi00.htm" xr:uid="{F727B9C1-2028-43D3-93F4-EC2FA1B2349C}"/>
    <hyperlink ref="C149" r:id="rId282" tooltip="Cincinnati Bengals" display="https://www.pro-football-reference.com/teams/cin/2016.htm" xr:uid="{7D871110-E4CE-486A-96DF-DD23594FB9A6}"/>
    <hyperlink ref="B150" r:id="rId283" display="https://www.pro-football-reference.com/players/T/TurbRo00.htm" xr:uid="{757E6408-152B-4489-B007-07731AE6F805}"/>
    <hyperlink ref="C150" r:id="rId284" tooltip="Indianapolis Colts" display="https://www.pro-football-reference.com/teams/clt/2016.htm" xr:uid="{73221DA1-CF81-4B08-9958-F18C2EED3572}"/>
    <hyperlink ref="B151" r:id="rId285" display="https://www.pro-football-reference.com/players/D/DrauSh00.htm" xr:uid="{62D225F6-9E16-4E5E-AC6E-8F1477B9A7A4}"/>
    <hyperlink ref="C151" r:id="rId286" tooltip="San Francisco 49ers" display="https://www.pro-football-reference.com/teams/sfo/2016.htm" xr:uid="{1C690A22-CA39-42B4-A04A-9BE389E3E880}"/>
    <hyperlink ref="B152" r:id="rId287" display="https://www.pro-football-reference.com/players/R/RodgJa00.htm" xr:uid="{8182214C-4D5C-4F45-A51A-42C87BEA26E2}"/>
    <hyperlink ref="C152" r:id="rId288" tooltip="Tampa Bay Buccaneers" display="https://www.pro-football-reference.com/teams/tam/2016.htm" xr:uid="{BD5FE591-6209-4419-AA8F-44997190C488}"/>
    <hyperlink ref="B153" r:id="rId289" display="https://www.pro-football-reference.com/players/I/IvorCh00.htm" xr:uid="{C3998A34-A243-47E6-BAE9-AE51278CDB08}"/>
    <hyperlink ref="C153" r:id="rId290" tooltip="Jacksonville Jaguars" display="https://www.pro-football-reference.com/teams/jax/2016.htm" xr:uid="{ABE825BF-2410-418E-8B76-D124757831CE}"/>
    <hyperlink ref="B154" r:id="rId291" display="https://www.pro-football-reference.com/players/Z/ZennZa00.htm" xr:uid="{5C12B3AF-8218-4FC4-9586-4B7F64344A7D}"/>
    <hyperlink ref="C154" r:id="rId292" tooltip="Detroit Lions" display="https://www.pro-football-reference.com/teams/det/2016.htm" xr:uid="{234B3473-4EF9-48EB-89FB-9DAFFA3BFD0B}"/>
    <hyperlink ref="B155" r:id="rId293" display="https://www.pro-football-reference.com/players/D/DixoKe00.htm" xr:uid="{B9E1EA28-A7D6-4346-87DF-A32F88168585}"/>
    <hyperlink ref="C155" r:id="rId294" tooltip="Baltimore Ravens" display="https://www.pro-football-reference.com/teams/rav/2016.htm" xr:uid="{B7A5537C-46AB-456F-9BD8-A5FCFC2A406C}"/>
    <hyperlink ref="B156" r:id="rId295" display="https://www.pro-football-reference.com/players/M/MartDo00.htm" xr:uid="{514F4F68-D6D0-4BA6-9DE8-C85A8E7A9BC4}"/>
    <hyperlink ref="C156" r:id="rId296" tooltip="Tampa Bay Buccaneers" display="https://www.pro-football-reference.com/teams/tam/2016.htm" xr:uid="{340EB299-6331-4912-8955-BA1A7D6C74C5}"/>
    <hyperlink ref="B157" r:id="rId297" display="https://www.pro-football-reference.com/players/W/WillDa05.htm" xr:uid="{49978819-49CE-4AE3-84E6-C253F45BF81B}"/>
    <hyperlink ref="C157" r:id="rId298" tooltip="Miami Dolphins" display="https://www.pro-football-reference.com/teams/mia/2016.htm" xr:uid="{83CAEACA-2769-40E6-B071-381CC24928A2}"/>
    <hyperlink ref="B158" r:id="rId299" display="https://www.pro-football-reference.com/players/W/WashDe00.htm" xr:uid="{240077F9-EBE9-4826-A492-559EF98139AD}"/>
    <hyperlink ref="C158" r:id="rId300" tooltip="Oakland Raiders" display="https://www.pro-football-reference.com/teams/rai/2016.htm" xr:uid="{22E7E491-B37C-4EF9-9181-9E1FAE1576BC}"/>
    <hyperlink ref="B159" r:id="rId301" display="https://www.pro-football-reference.com/players/J/JoneMa04.htm" xr:uid="{808E3BED-0CD3-4923-A581-71C433118A1C}"/>
    <hyperlink ref="C159" r:id="rId302" tooltip="Washington Redskins" display="https://www.pro-football-reference.com/teams/was/2016.htm" xr:uid="{96F43D4C-C318-430B-BAE6-8555AF5F4650}"/>
    <hyperlink ref="B160" r:id="rId303" display="https://www.pro-football-reference.com/players/W/WestCh01.htm" xr:uid="{03326A03-9765-4810-8629-4F2F3962CA5E}"/>
    <hyperlink ref="C160" r:id="rId304" tooltip="Kansas City Chiefs" display="https://www.pro-football-reference.com/teams/kan/2016.htm" xr:uid="{B0901449-7EA4-47F2-9BB8-73FDBAC59739}"/>
    <hyperlink ref="B161" r:id="rId305" display="https://www.pro-football-reference.com/players/M/MitcMa01.htm" xr:uid="{92590ECA-6C01-479F-A82E-AFF90BCA45F2}"/>
    <hyperlink ref="C161" r:id="rId306" tooltip="New England Patriots" display="https://www.pro-football-reference.com/teams/nwe/2016.htm" xr:uid="{649A04C8-95D5-4E56-966B-9704063727CB}"/>
    <hyperlink ref="B162" r:id="rId307" display="https://www.pro-football-reference.com/players/R/RawlTh00.htm" xr:uid="{2EBF3927-F8AA-44CD-90BD-492688A8FC9E}"/>
    <hyperlink ref="C162" r:id="rId308" tooltip="Seattle Seahawks" display="https://www.pro-football-reference.com/teams/sea/2016.htm" xr:uid="{79DE4905-A2B4-47C4-8D84-C17C56A7FB43}"/>
    <hyperlink ref="B163" r:id="rId309" display="https://www.pro-football-reference.com/players/P/PerkPa00.htm" xr:uid="{46222DB0-6EE3-457E-B76B-E55E5A707F65}"/>
    <hyperlink ref="C163" r:id="rId310" tooltip="New York Giants" display="https://www.pro-football-reference.com/teams/nyg/2016.htm" xr:uid="{63D80760-BA20-47D6-8AA8-25C725102755}"/>
    <hyperlink ref="B164" r:id="rId311" display="https://www.pro-football-reference.com/players/B/BurkRe00.htm" xr:uid="{005750EC-6BEB-40B5-9FCB-0B4B406B20DB}"/>
    <hyperlink ref="C164" r:id="rId312" tooltip="Cincinnati Bengals" display="https://www.pro-football-reference.com/teams/cin/2016.htm" xr:uid="{D889CFB3-D27D-4B70-95FA-05673E37AACB}"/>
    <hyperlink ref="B165" r:id="rId313" display="https://www.pro-football-reference.com/players/C/CadeTr00.htm" xr:uid="{54F417DF-6DD8-4345-B691-CDE8E625DD34}"/>
    <hyperlink ref="C165" r:id="rId314" tooltip="New Orleans Saints" display="https://www.pro-football-reference.com/teams/nor/2016.htm" xr:uid="{13562DD0-B78D-4F89-8AAA-F12E61F258D9}"/>
    <hyperlink ref="B166" r:id="rId315" display="https://www.pro-football-reference.com/players/L/LangJe00.htm" xr:uid="{43F5BF32-8D35-40A8-8E5A-65B979229BFC}"/>
    <hyperlink ref="C166" r:id="rId316" tooltip="Chicago Bears" display="https://www.pro-football-reference.com/teams/chi/2016.htm" xr:uid="{55C3F818-3D53-4069-883B-8AEE302F0B94}"/>
    <hyperlink ref="B167" r:id="rId317" display="https://www.pro-football-reference.com/players/B/BlueAl00.htm" xr:uid="{47C53B78-E026-426E-A0B2-DB366DABF75F}"/>
    <hyperlink ref="C167" r:id="rId318" tooltip="Houston Texans" display="https://www.pro-football-reference.com/teams/htx/2016.htm" xr:uid="{906F4DD1-673E-4B6F-A531-454E1792521E}"/>
    <hyperlink ref="B168" r:id="rId319" display="https://www.pro-football-reference.com/players/W/WhitFo00.htm" xr:uid="{18815988-EED5-435A-B549-E2094668E7D9}"/>
    <hyperlink ref="C168" r:id="rId320" tooltip="Carolina Panthers" display="https://www.pro-football-reference.com/teams/car/2016.htm" xr:uid="{41B1452A-36A9-4EA7-947A-740761060381}"/>
    <hyperlink ref="B169" r:id="rId321" display="https://www.pro-football-reference.com/players/O/OlawJa00.htm" xr:uid="{64996849-7D9A-4107-A956-B20098DF5B6E}"/>
    <hyperlink ref="C169" r:id="rId322" tooltip="Oakland Raiders" display="https://www.pro-football-reference.com/teams/rai/2016.htm" xr:uid="{9F0EE146-0E9E-4315-B747-339CF649FC3A}"/>
    <hyperlink ref="B170" r:id="rId323" display="https://www.pro-football-reference.com/players/P/ProsC.00.htm" xr:uid="{6BCF7264-7AB7-4408-B560-2F8FF87C35BE}"/>
    <hyperlink ref="C170" r:id="rId324" tooltip="Seattle Seahawks" display="https://www.pro-football-reference.com/teams/sea/2016.htm" xr:uid="{699D4F54-9999-49BC-95C2-B5F975180ADC}"/>
    <hyperlink ref="B171" r:id="rId325" display="https://www.pro-football-reference.com/players/S/SimsCh00.htm" xr:uid="{EAEF76CB-2232-4A03-8FBF-205C9B0E50B7}"/>
    <hyperlink ref="C171" r:id="rId326" tooltip="Tampa Bay Buccaneers" display="https://www.pro-football-reference.com/teams/tam/2016.htm" xr:uid="{6BF1396E-2707-4901-9346-40C0F681F4B5}"/>
    <hyperlink ref="B172" r:id="rId327" display="https://www.pro-football-reference.com/players/F/ForsJu00.htm" xr:uid="{24839C4E-26CC-42B4-B0BD-426BF8B92605}"/>
    <hyperlink ref="B173" r:id="rId328" display="https://www.pro-football-reference.com/players/S/StarJa00.htm" xr:uid="{3AC4D246-0132-4019-9D44-EDD6E3357868}"/>
    <hyperlink ref="C173" r:id="rId329" tooltip="Green Bay Packers" display="https://www.pro-football-reference.com/teams/gnb/2016.htm" xr:uid="{78EFF130-31FB-4506-A58C-4C5D5C000329}"/>
    <hyperlink ref="B174" r:id="rId330" display="https://www.pro-football-reference.com/players/K/KuhnJo00.htm" xr:uid="{DC246B9C-4140-4318-9179-3C257F61674E}"/>
    <hyperlink ref="C174" r:id="rId331" tooltip="New Orleans Saints" display="https://www.pro-football-reference.com/teams/nor/2016.htm" xr:uid="{DE9C8BD7-1B4F-4F6F-9738-6ED9DCC0FBD6}"/>
    <hyperlink ref="B175" r:id="rId332" display="https://www.pro-football-reference.com/players/S/SmalWe00.htm" xr:uid="{0FC55889-CBB4-4883-9070-8FBC09F26E18}"/>
    <hyperlink ref="C175" r:id="rId333" tooltip="Philadelphia Eagles" display="https://www.pro-football-reference.com/teams/phi/2016.htm" xr:uid="{45346884-8C11-44FC-8985-33DD94C44B81}"/>
    <hyperlink ref="B176" r:id="rId334" display="https://www.pro-football-reference.com/players/R/RipkAa00.htm" xr:uid="{C024A96C-D357-4E36-9EB9-2E8FBE9A7EC3}"/>
    <hyperlink ref="C176" r:id="rId335" tooltip="Green Bay Packers" display="https://www.pro-football-reference.com/teams/gnb/2016.htm" xr:uid="{98560D6B-65CC-4C07-89C7-FB9F0850B5EC}"/>
    <hyperlink ref="B177" r:id="rId336" display="https://www.pro-football-reference.com/players/L/LacyEd00.htm" xr:uid="{55D129C2-681F-43AA-9E5D-BC3FD7BEB86B}"/>
    <hyperlink ref="C177" r:id="rId337" tooltip="Green Bay Packers" display="https://www.pro-football-reference.com/teams/gnb/2016.htm" xr:uid="{522EA83E-E985-4555-8BBD-7563C2DD86A5}"/>
    <hyperlink ref="B178" r:id="rId338" display="https://www.pro-football-reference.com/players/W/WashDw00.htm" xr:uid="{57FCE03B-6426-4CB5-817B-DABB801C28FB}"/>
    <hyperlink ref="C178" r:id="rId339" tooltip="Detroit Lions" display="https://www.pro-football-reference.com/teams/det/2016.htm" xr:uid="{E9F63DD0-0803-48B4-AAB1-8916DCA3FF67}"/>
    <hyperlink ref="B179" r:id="rId340" display="https://www.pro-football-reference.com/players/L/LewiDi00.htm" xr:uid="{CA6251E0-7AF2-4A02-B21E-30FF35BCE046}"/>
    <hyperlink ref="C179" r:id="rId341" tooltip="New England Patriots" display="https://www.pro-football-reference.com/teams/nwe/2016.htm" xr:uid="{E5F99B7E-3A81-4428-8930-6BCB9A5E3752}"/>
    <hyperlink ref="B180" r:id="rId342" display="https://www.pro-football-reference.com/players/J/JuszKy00.htm" xr:uid="{5DDFAE7F-B270-46E3-B30A-EF7CC47F25B0}"/>
    <hyperlink ref="C180" r:id="rId343" tooltip="Baltimore Ravens" display="https://www.pro-football-reference.com/teams/rav/2016.htm" xr:uid="{C715A6DA-1C57-4DCC-ABB4-130794E22DF1}"/>
    <hyperlink ref="B181" r:id="rId344" display="https://www.pro-football-reference.com/players/M/MorrAl00.htm" xr:uid="{91B4431B-0933-4860-AC7A-EE421F448604}"/>
    <hyperlink ref="C181" r:id="rId345" tooltip="Dallas Cowboys" display="https://www.pro-football-reference.com/teams/dal/2016.htm" xr:uid="{1DA75706-7563-47AE-A178-EDD948852B70}"/>
    <hyperlink ref="B182" r:id="rId346" display="https://www.pro-football-reference.com/players/D/DrakKe00.htm" xr:uid="{3BBD556C-73CD-4497-8588-AFBCDF7BDE5F}"/>
    <hyperlink ref="C182" r:id="rId347" tooltip="Miami Dolphins" display="https://www.pro-football-reference.com/teams/mia/2016.htm" xr:uid="{A0668D51-C17D-4E2A-8E7D-4563B30882D3}"/>
    <hyperlink ref="B183" r:id="rId348" display="https://www.pro-football-reference.com/players/G/GranCo00.htm" xr:uid="{7889D3E3-508E-4DCA-BD4A-6F99000A27B6}"/>
    <hyperlink ref="C183" r:id="rId349" tooltip="Jacksonville Jaguars" display="https://www.pro-football-reference.com/teams/jax/2016.htm" xr:uid="{D070F19C-95C4-4254-B9E1-59BCFF095BF5}"/>
    <hyperlink ref="B184" r:id="rId350" display="https://www.pro-football-reference.com/players/B/BarbPe01.htm" xr:uid="{1DCA1214-D252-4949-961A-AE19CBEDD8B9}"/>
    <hyperlink ref="C184" r:id="rId351" tooltip="Tampa Bay Buccaneers" display="https://www.pro-football-reference.com/teams/tam/2016.htm" xr:uid="{262369C4-9820-45DA-8DDF-5D4F94DF2A7D}"/>
    <hyperlink ref="B185" r:id="rId352" display="https://www.pro-football-reference.com/players/B/BarnKe00.htm" xr:uid="{635129E6-6264-46C1-A89E-D905C063B337}"/>
    <hyperlink ref="C185" r:id="rId353" tooltip="Philadelphia Eagles" display="https://www.pro-football-reference.com/teams/phi/2016.htm" xr:uid="{E19953E6-A584-4137-B253-C61EE90FD541}"/>
    <hyperlink ref="B186" r:id="rId354" display="https://www.pro-football-reference.com/players/A/ArtiCa00.htm" xr:uid="{E8E70FE5-E0E9-434B-91C3-58C0D05AE972}"/>
    <hyperlink ref="C186" r:id="rId355" tooltip="Carolina Panthers" display="https://www.pro-football-reference.com/teams/car/2016.htm" xr:uid="{23EF9803-A8DD-4081-8078-6CA82EE55844}"/>
    <hyperlink ref="B187" r:id="rId356" display="https://www.pro-football-reference.com/players/W/WillKe05.htm" xr:uid="{27B356DD-451B-4135-A25A-EADCC0E61AC6}"/>
    <hyperlink ref="C187" r:id="rId357" tooltip="Arizona Cardinals" display="https://www.pro-football-reference.com/teams/crd/2016.htm" xr:uid="{17D3AAE9-7D9F-4EA1-BBCE-ECF591716CA3}"/>
    <hyperlink ref="B188" r:id="rId358" display="https://www.pro-football-reference.com/players/H/HarrDu01.htm" xr:uid="{EA9F330D-4BD7-4864-8C14-0724537D78D9}"/>
    <hyperlink ref="C188" r:id="rId359" tooltip="San Francisco 49ers" display="https://www.pro-football-reference.com/teams/sfo/2016.htm" xr:uid="{8F32DAA4-AD44-434E-BACD-6B7211C027FD}"/>
    <hyperlink ref="B189" r:id="rId360" display="https://www.pro-football-reference.com/players/V/VereSh00.htm" xr:uid="{ADCA2A54-C437-41BC-9964-715DF6BD4DA2}"/>
    <hyperlink ref="C189" r:id="rId361" tooltip="New York Giants" display="https://www.pro-football-reference.com/teams/nyg/2016.htm" xr:uid="{A3BCDD3B-D50B-47E4-98F8-691C8559B5AF}"/>
    <hyperlink ref="B190" r:id="rId362" display="https://www.pro-football-reference.com/players/B/BibbKa00.htm" xr:uid="{DC7AEFD8-FE18-4D4F-8F57-374EAAACB654}"/>
    <hyperlink ref="C190" r:id="rId363" tooltip="Denver Broncos" display="https://www.pro-football-reference.com/teams/den/2016.htm" xr:uid="{D8390968-EFB4-4001-B8EC-FFA75ADC73B9}"/>
    <hyperlink ref="B191" r:id="rId364" display="https://www.pro-football-reference.com/players/C/CollAl00.htm" xr:uid="{8639C7CE-7EFC-4F13-A31F-F9086F6C26A9}"/>
    <hyperlink ref="C191" r:id="rId365" tooltip="Seattle Seahawks" display="https://www.pro-football-reference.com/teams/sea/2016.htm" xr:uid="{4F3A0C56-940D-4FD0-8020-38DC0F755675}"/>
    <hyperlink ref="B192" r:id="rId366" display="https://www.pro-football-reference.com/players/T/TolbMi00.htm" xr:uid="{A8A33E68-0B29-42BC-AB86-AA1E5A4EC0F8}"/>
    <hyperlink ref="C192" r:id="rId367" tooltip="Carolina Panthers" display="https://www.pro-football-reference.com/teams/car/2016.htm" xr:uid="{09E22AC4-7962-4851-B35C-871BC157A7DD}"/>
    <hyperlink ref="B193" r:id="rId368" display="https://www.pro-football-reference.com/players/D/DarkOr00.htm" xr:uid="{DEFE1D9A-123E-43B2-8566-C9552E5C1079}"/>
    <hyperlink ref="C193" r:id="rId369" tooltip="New York Giants" display="https://www.pro-football-reference.com/teams/nyg/2016.htm" xr:uid="{F58246E9-CEEC-4769-83F4-AA9324DA0D4E}"/>
    <hyperlink ref="B194" r:id="rId370" display="https://www.pro-football-reference.com/players/F/FarrKe02.htm" xr:uid="{B39277AE-E5CF-4002-941F-FA9CFA111CCB}"/>
    <hyperlink ref="C194" r:id="rId371" tooltip="San Diego Chargers" display="https://www.pro-football-reference.com/teams/sdg/2016.htm" xr:uid="{B9B81944-B854-4A35-B486-7377C713480C}"/>
    <hyperlink ref="B195" r:id="rId372" display="https://www.pro-football-reference.com/players/A/AbduAm00.htm" xr:uid="{7C1DFE20-00D5-49A8-B943-BBD2E99F4A5D}"/>
    <hyperlink ref="C195" r:id="rId373" tooltip="Detroit Lions" display="https://www.pro-football-reference.com/teams/det/2016.htm" xr:uid="{D1A0D606-DAA0-4A2B-A3F5-3D09836C5BED}"/>
    <hyperlink ref="B196" r:id="rId374" display="https://www.pro-football-reference.com/players/H/HillRo00.htm" xr:uid="{DA2922F9-4125-45A9-8D0C-B3EBED293DB0}"/>
    <hyperlink ref="B197" r:id="rId375" display="https://www.pro-football-reference.com/players/D/DunbLa00.htm" xr:uid="{7E7C8108-7FF3-4F62-B317-69386ECD1ADA}"/>
    <hyperlink ref="C197" r:id="rId376" tooltip="Dallas Cowboys" display="https://www.pro-football-reference.com/teams/dal/2016.htm" xr:uid="{22AC01FB-F65F-41B5-A8A8-5CD249B65DA8}"/>
    <hyperlink ref="B198" r:id="rId377" display="https://www.pro-football-reference.com/players/W/WoodDa02.htm" xr:uid="{9D3F8338-980F-4A62-9603-84A85D714540}"/>
    <hyperlink ref="C198" r:id="rId378" tooltip="San Diego Chargers" display="https://www.pro-football-reference.com/teams/sdg/2016.htm" xr:uid="{1C6529E2-4C25-476C-82A7-8842030BE935}"/>
    <hyperlink ref="B199" r:id="rId379" display="https://www.pro-football-reference.com/players/G/GrimJo01.htm" xr:uid="{F620B678-E9A9-4C71-B840-90FBD51475B5}"/>
    <hyperlink ref="C199" r:id="rId380" tooltip="Houston Texans" display="https://www.pro-football-reference.com/teams/htx/2016.htm" xr:uid="{A59BEE14-88FE-4DE1-A22A-24BA4F73B9D7}"/>
    <hyperlink ref="B200" r:id="rId381" display="https://www.pro-football-reference.com/players/R/RainBo00.htm" xr:uid="{F52FD2F6-D4C8-40C3-A51B-9B3C0DCEE28A}"/>
    <hyperlink ref="C200" r:id="rId382" tooltip="New York Giants" display="https://www.pro-football-reference.com/teams/nyg/2016.htm" xr:uid="{5B2228D3-38E4-4427-9EDB-1966386F760E}"/>
    <hyperlink ref="B201" r:id="rId383" display="https://www.pro-football-reference.com/players/C/CunnBe01.htm" xr:uid="{76DF83EF-F14C-4BF9-8FAD-FF91472D132E}"/>
    <hyperlink ref="C201" r:id="rId384" tooltip="Los Angeles Rams" display="https://www.pro-football-reference.com/teams/ram/2016.htm" xr:uid="{B15CDF68-2BD1-428D-B922-D1C5F82A65A6}"/>
    <hyperlink ref="B202" r:id="rId385" display="https://www.pro-football-reference.com/players/C/CareKa00.htm" xr:uid="{EB03DD58-3833-4ADA-8861-26376041D433}"/>
    <hyperlink ref="C202" r:id="rId386" tooltip="Chicago Bears" display="https://www.pro-football-reference.com/teams/chi/2016.htm" xr:uid="{152C53ED-71D1-4DF0-8A7A-03972CB2CF91}"/>
    <hyperlink ref="B203" r:id="rId387" display="https://www.pro-football-reference.com/players/E/ElliAn00.htm" xr:uid="{C9BC7562-0C03-41F7-B6E1-CB41E11E6B36}"/>
    <hyperlink ref="C203" r:id="rId388" tooltip="Arizona Cardinals" display="https://www.pro-football-reference.com/teams/crd/2016.htm" xr:uid="{BE468DB2-BF12-4870-83A9-50F8F4662C03}"/>
    <hyperlink ref="B204" r:id="rId389" display="https://www.pro-football-reference.com/players/B/BushRe00.htm" xr:uid="{4F8E64B8-66F6-490C-982B-0B3BD2B4C136}"/>
    <hyperlink ref="C204" r:id="rId390" tooltip="Buffalo Bills" display="https://www.pro-football-reference.com/teams/buf/2016.htm" xr:uid="{9345B101-EBAE-4E97-ABAE-3469C0385361}"/>
    <hyperlink ref="B205" r:id="rId391" display="https://www.pro-football-reference.com/players/R/RobiDe00.htm" xr:uid="{38C0F71D-427E-48F9-AED6-8C1A63CA448D}"/>
    <hyperlink ref="C205" r:id="rId392" tooltip="Jacksonville Jaguars" display="https://www.pro-football-reference.com/teams/jax/2016.htm" xr:uid="{34EA2037-55D1-4961-ABEA-B66D9B2CF109}"/>
    <hyperlink ref="B207" r:id="rId393" display="https://www.pro-football-reference.com/players/G/GurlTo01.htm" xr:uid="{93F593EB-94BB-4124-8689-6AA28CA2E274}"/>
    <hyperlink ref="C207" r:id="rId394" tooltip="Los Angeles Rams" display="https://www.pro-football-reference.com/teams/ram/2017.htm" xr:uid="{FC367412-C123-4299-A5BA-882D2FF7C7EB}"/>
    <hyperlink ref="B208" r:id="rId395" display="https://www.pro-football-reference.com/players/B/BellLe00.htm" xr:uid="{14F66E95-CB88-442C-8686-4833377E40B8}"/>
    <hyperlink ref="C208" r:id="rId396" tooltip="Pittsburgh Steelers" display="https://www.pro-football-reference.com/teams/pit/2017.htm" xr:uid="{CE26562B-8051-46C1-8A4E-9BAE22FE03D5}"/>
    <hyperlink ref="B209" r:id="rId397" display="https://www.pro-football-reference.com/players/H/HuntKa00.htm" xr:uid="{189ED9FD-1CC7-4D6F-8D53-794C7559A12C}"/>
    <hyperlink ref="C209" r:id="rId398" tooltip="Kansas City Chiefs" display="https://www.pro-football-reference.com/teams/kan/2017.htm" xr:uid="{3A021B9C-E33E-406C-A52B-7650361038EC}"/>
    <hyperlink ref="B210" r:id="rId399" display="https://www.pro-football-reference.com/players/K/KamaAl00.htm" xr:uid="{64BED64F-84E1-4E79-93AC-87378D13FD99}"/>
    <hyperlink ref="C210" r:id="rId400" tooltip="New Orleans Saints" display="https://www.pro-football-reference.com/teams/nor/2017.htm" xr:uid="{10CE877E-C834-41BE-B7F2-DFBD651F7D9C}"/>
    <hyperlink ref="B211" r:id="rId401" display="https://www.pro-football-reference.com/players/G/GordMe00.htm" xr:uid="{2DB7CC20-8EFA-433B-840D-961DFC6229F1}"/>
    <hyperlink ref="C211" r:id="rId402" tooltip="Los Angeles Chargers" display="https://www.pro-football-reference.com/teams/sdg/2017.htm" xr:uid="{7F98C04C-6922-48FD-AE29-CE516978EA0C}"/>
    <hyperlink ref="B212" r:id="rId403" display="https://www.pro-football-reference.com/players/I/IngrMa01.htm" xr:uid="{8208B22F-F2FD-46D4-AB87-D19BAEE03CE9}"/>
    <hyperlink ref="C212" r:id="rId404" tooltip="New Orleans Saints" display="https://www.pro-football-reference.com/teams/nor/2017.htm" xr:uid="{0C935F99-00E2-485E-9EB1-3C93B7F452A9}"/>
    <hyperlink ref="B213" r:id="rId405" display="https://www.pro-football-reference.com/players/M/McCoLe01.htm" xr:uid="{F8E4A64B-3B22-4B88-88C1-71C0E1E3D34C}"/>
    <hyperlink ref="C213" r:id="rId406" tooltip="Buffalo Bills" display="https://www.pro-football-reference.com/teams/buf/2017.htm" xr:uid="{897555E3-58D9-4744-BBE1-B5436728BD18}"/>
    <hyperlink ref="B214" r:id="rId407" display="https://www.pro-football-reference.com/players/F/FourLe00.htm" xr:uid="{00452373-87C0-4FC1-AECA-D751B136076C}"/>
    <hyperlink ref="C214" r:id="rId408" tooltip="Jacksonville Jaguars" display="https://www.pro-football-reference.com/teams/jax/2017.htm" xr:uid="{7C85DC4F-ECD9-4B50-B712-495A134A944A}"/>
    <hyperlink ref="B215" r:id="rId409" display="https://www.pro-football-reference.com/players/E/ElliEz00.htm" xr:uid="{AAB8CC97-BE51-42BE-8C61-FF8E19AE5111}"/>
    <hyperlink ref="C215" r:id="rId410" tooltip="Dallas Cowboys" display="https://www.pro-football-reference.com/teams/dal/2017.htm" xr:uid="{2259E6C0-0A83-42F3-82E5-1A076D059893}"/>
    <hyperlink ref="B216" r:id="rId411" display="https://www.pro-football-reference.com/players/H/HowaJo00.htm" xr:uid="{C137C190-2C61-4AC7-B3AD-2D3C1810FB6E}"/>
    <hyperlink ref="C216" r:id="rId412" tooltip="Chicago Bears" display="https://www.pro-football-reference.com/teams/chi/2017.htm" xr:uid="{3D8655A0-CDF1-4CDF-ABFF-E6AD2A28ACE7}"/>
    <hyperlink ref="B217" r:id="rId413" display="https://www.pro-football-reference.com/players/H/HydeCa00.htm" xr:uid="{C4D26DE9-AB98-4726-B8CF-C2C9B4C7720D}"/>
    <hyperlink ref="C217" r:id="rId414" tooltip="San Francisco 49ers" display="https://www.pro-football-reference.com/teams/sfo/2017.htm" xr:uid="{FB75A725-B2DB-47E1-B18E-04F76329D13F}"/>
    <hyperlink ref="B218" r:id="rId415" display="https://www.pro-football-reference.com/players/L/LewiDi00.htm" xr:uid="{4C66E952-7C82-4D17-8B9F-6D6069BAE254}"/>
    <hyperlink ref="C218" r:id="rId416" tooltip="New England Patriots" display="https://www.pro-football-reference.com/teams/nwe/2017.htm" xr:uid="{574996CF-E255-46A9-9623-2A647EE1F137}"/>
    <hyperlink ref="B219" r:id="rId417" display="https://www.pro-football-reference.com/players/F/FreeDe00.htm" xr:uid="{BB133D7F-60F0-4142-BE70-E9B94E8741F6}"/>
    <hyperlink ref="C219" r:id="rId418" tooltip="Atlanta Falcons" display="https://www.pro-football-reference.com/teams/atl/2017.htm" xr:uid="{13E41B9B-262B-4B70-9C4F-BA9CE90C712B}"/>
    <hyperlink ref="B220" r:id="rId419" display="https://www.pro-football-reference.com/players/M/MillLa01.htm" xr:uid="{57AB56D9-A489-4A6B-994A-0E23229A6EAE}"/>
    <hyperlink ref="C220" r:id="rId420" tooltip="Houston Texans" display="https://www.pro-football-reference.com/teams/htx/2017.htm" xr:uid="{BCCDAF0C-46F7-4F84-9880-F8AC1463E739}"/>
    <hyperlink ref="B221" r:id="rId421" display="https://www.pro-football-reference.com/players/M/McCaCh01.htm" xr:uid="{0CAB1982-C2DF-4166-9C31-6C727D5851B6}"/>
    <hyperlink ref="C221" r:id="rId422" tooltip="Carolina Panthers" display="https://www.pro-football-reference.com/teams/car/2017.htm" xr:uid="{B0C16FCE-DDD0-43BE-8047-E4F71649EF67}"/>
    <hyperlink ref="B222" r:id="rId423" display="https://www.pro-football-reference.com/players/C/CollAl00.htm" xr:uid="{02E108CF-61A5-4F03-A1A5-12C71D8AA11F}"/>
    <hyperlink ref="C222" r:id="rId424" tooltip="Baltimore Ravens" display="https://www.pro-football-reference.com/teams/rav/2017.htm" xr:uid="{036360A7-AFC9-480A-9D0B-87A039AD2E84}"/>
    <hyperlink ref="B223" r:id="rId425" display="https://www.pro-football-reference.com/players/A/AndeC.00.htm" xr:uid="{EE10E307-ECAD-477F-943E-78072029664B}"/>
    <hyperlink ref="C223" r:id="rId426" tooltip="Denver Broncos" display="https://www.pro-football-reference.com/teams/den/2017.htm" xr:uid="{F754F275-610B-43CB-989F-C85F7013A34F}"/>
    <hyperlink ref="B224" r:id="rId427" display="https://www.pro-football-reference.com/players/G/GoreFr00.htm" xr:uid="{FF68DA92-DAF7-46E6-B754-80B0E00C5364}"/>
    <hyperlink ref="C224" r:id="rId428" tooltip="Indianapolis Colts" display="https://www.pro-football-reference.com/teams/clt/2017.htm" xr:uid="{12C79AD8-830C-4B36-8435-05DE71561E37}"/>
    <hyperlink ref="B225" r:id="rId429" display="https://www.pro-football-reference.com/players/L/LyncMa00.htm" xr:uid="{92ED78CA-DF2A-489A-AE89-493C1F51D0C9}"/>
    <hyperlink ref="C225" r:id="rId430" tooltip="Oakland Raiders" display="https://www.pro-football-reference.com/teams/rai/2017.htm" xr:uid="{EF7FE73D-9206-4690-921A-535DF834ABBF}"/>
    <hyperlink ref="B226" r:id="rId431" display="https://www.pro-football-reference.com/players/M/MurrLa00.htm" xr:uid="{ACE74A3F-F61D-4A3D-A2B4-2F117CDC8AC1}"/>
    <hyperlink ref="C226" r:id="rId432" tooltip="Minnesota Vikings" display="https://www.pro-football-reference.com/teams/min/2017.htm" xr:uid="{423089F0-3AE3-40D5-AED3-258ABDA53491}"/>
    <hyperlink ref="B227" r:id="rId433" display="https://www.pro-football-reference.com/players/J/JohnDu00.htm" xr:uid="{62876AEB-305D-4E9F-9EBC-E6387CE6933C}"/>
    <hyperlink ref="C227" r:id="rId434" tooltip="Cleveland Browns" display="https://www.pro-football-reference.com/teams/cle/2017.htm" xr:uid="{7AC0FE8C-F319-4809-B8F3-4E085E8444DF}"/>
    <hyperlink ref="B228" r:id="rId435" display="https://www.pro-football-reference.com/players/C/ColeTe01.htm" xr:uid="{84DC9B48-02EF-4709-ACB3-800C8BC47071}"/>
    <hyperlink ref="C228" r:id="rId436" tooltip="Atlanta Falcons" display="https://www.pro-football-reference.com/teams/atl/2017.htm" xr:uid="{B5E70027-2A93-4D73-BE3E-F6D8BAB3CDF6}"/>
    <hyperlink ref="B229" r:id="rId437" display="https://www.pro-football-reference.com/players/M/MurrDe00.htm" xr:uid="{5E5CE1D9-F3D9-4E87-9BD1-0A94DF99FA5A}"/>
    <hyperlink ref="C229" r:id="rId438" tooltip="Tennessee Titans" display="https://www.pro-football-reference.com/teams/oti/2017.htm" xr:uid="{5D4F1CFA-E8A9-4CAB-A7DE-E1C7638E22C2}"/>
    <hyperlink ref="B230" r:id="rId439" display="https://www.pro-football-reference.com/players/M/McKiJe00.htm" xr:uid="{A3C30ACF-7305-45FD-ACE5-2D4A33CE229E}"/>
    <hyperlink ref="C230" r:id="rId440" tooltip="Minnesota Vikings" display="https://www.pro-football-reference.com/teams/min/2017.htm" xr:uid="{E6881001-E3C1-4C5B-A60F-18078DE22AA1}"/>
    <hyperlink ref="B231" r:id="rId441" display="https://www.pro-football-reference.com/players/H/HenrDe00.htm" xr:uid="{6F551697-6B42-44B3-90A1-EF64F4E3278C}"/>
    <hyperlink ref="C231" r:id="rId442" tooltip="Tennessee Titans" display="https://www.pro-football-reference.com/teams/oti/2017.htm" xr:uid="{85FD6418-FAC3-4380-8924-551C63BEECDA}"/>
    <hyperlink ref="B232" r:id="rId443" display="https://www.pro-football-reference.com/players/P/PoweBi00.htm" xr:uid="{2CE54B76-5B44-4F57-97BA-CA7EBAAE28FE}"/>
    <hyperlink ref="C232" r:id="rId444" tooltip="New York Jets" display="https://www.pro-football-reference.com/teams/nyj/2017.htm" xr:uid="{087973CD-29B5-4302-897F-690F3A86AD6C}"/>
    <hyperlink ref="B233" r:id="rId445" display="https://www.pro-football-reference.com/players/A/AlleJa01.htm" xr:uid="{71A9F683-62DF-4A7A-982B-04648FBFB0E5}"/>
    <hyperlink ref="C233" r:id="rId446" tooltip="Baltimore Ravens" display="https://www.pro-football-reference.com/teams/rav/2017.htm" xr:uid="{1FC249D0-2D7D-4E09-B40C-7347EDB2652D}"/>
    <hyperlink ref="B234" r:id="rId447" display="https://www.pro-football-reference.com/players/D/DarkOr00.htm" xr:uid="{9C9BBAF1-1F58-4173-9FDC-BC7232AD721C}"/>
    <hyperlink ref="C234" r:id="rId448" tooltip="New York Giants" display="https://www.pro-football-reference.com/teams/nyg/2017.htm" xr:uid="{347E18ED-C02F-492A-8F2F-6B1EFAFE9A01}"/>
    <hyperlink ref="B235" r:id="rId449" display="https://www.pro-football-reference.com/players/W/WillJa06.htm" xr:uid="{1B754793-5993-4C88-A8F5-B2F9F0C299FE}"/>
    <hyperlink ref="C235" r:id="rId450" tooltip="Green Bay Packers" display="https://www.pro-football-reference.com/teams/gnb/2017.htm" xr:uid="{CB5207BA-B82B-42B9-98AB-B774DDDD4AD7}"/>
    <hyperlink ref="B236" r:id="rId451" display="https://www.pro-football-reference.com/players/C/CrowIs00.htm" xr:uid="{8AB4E036-BD36-450F-9954-A92FBE085A18}"/>
    <hyperlink ref="C236" r:id="rId452" tooltip="Cleveland Browns" display="https://www.pro-football-reference.com/teams/cle/2017.htm" xr:uid="{568771EB-736A-44B2-B328-AEE6C3F04DD1}"/>
    <hyperlink ref="B237" r:id="rId453" display="https://www.pro-football-reference.com/players/T/ThomCh03.htm" xr:uid="{9AF12C85-A96F-430F-902D-879043544C19}"/>
    <hyperlink ref="C237" r:id="rId454" tooltip="Washington Redskins" display="https://www.pro-football-reference.com/teams/was/2017.htm" xr:uid="{BFC569C2-25D2-4194-98F9-4F0BDBCF806E}"/>
    <hyperlink ref="B238" r:id="rId455" display="https://www.pro-football-reference.com/players/A/AjayJa00.htm" xr:uid="{CB8A6013-3678-4D6D-84A0-2BCB6A19ECC9}"/>
    <hyperlink ref="B239" r:id="rId456" display="https://www.pro-football-reference.com/players/M/MixoJo00.htm" xr:uid="{161F42CF-3F69-4468-9270-67ACF73CD1D2}"/>
    <hyperlink ref="C239" r:id="rId457" tooltip="Cincinnati Bengals" display="https://www.pro-football-reference.com/teams/cin/2017.htm" xr:uid="{FA6D2B8B-D771-4EC5-AE1C-6E680A489CCF}"/>
    <hyperlink ref="B240" r:id="rId458" display="https://www.pro-football-reference.com/players/D/DrakKe00.htm" xr:uid="{2D4612F9-6706-437E-B8ED-E720E6153651}"/>
    <hyperlink ref="C240" r:id="rId459" tooltip="Miami Dolphins" display="https://www.pro-football-reference.com/teams/mia/2017.htm" xr:uid="{D73D0291-C771-43AF-B4DC-9C60DD857D19}"/>
    <hyperlink ref="B241" r:id="rId460" display="https://www.pro-football-reference.com/players/B/BernGi00.htm" xr:uid="{268DAD30-3433-4B8A-88AE-8911F2730765}"/>
    <hyperlink ref="C241" r:id="rId461" tooltip="Cincinnati Bengals" display="https://www.pro-football-reference.com/teams/cin/2017.htm" xr:uid="{F8657410-B023-489C-9C5F-0F53EF018E1B}"/>
    <hyperlink ref="B242" r:id="rId462" display="https://www.pro-football-reference.com/players/S/StewJo00.htm" xr:uid="{EEF5DA55-74F7-430F-9702-F7119CCB62E6}"/>
    <hyperlink ref="C242" r:id="rId463" tooltip="Carolina Panthers" display="https://www.pro-football-reference.com/teams/car/2017.htm" xr:uid="{168566D8-F7C7-4BDE-8F4D-8B35311AB5B1}"/>
    <hyperlink ref="B243" r:id="rId464" display="https://www.pro-football-reference.com/players/R/RiddTh00.htm" xr:uid="{3FB6CF25-9E94-40D8-92A4-666E08C34B63}"/>
    <hyperlink ref="C243" r:id="rId465" tooltip="Detroit Lions" display="https://www.pro-football-reference.com/teams/det/2017.htm" xr:uid="{69A06DC6-1671-480C-91C6-BB8FD5879C61}"/>
    <hyperlink ref="B244" r:id="rId466" display="https://www.pro-football-reference.com/players/B/BlouLe00.htm" xr:uid="{12344F56-6805-4943-A8A3-1DC23BD0DCBF}"/>
    <hyperlink ref="C244" r:id="rId467" tooltip="Philadelphia Eagles" display="https://www.pro-football-reference.com/teams/phi/2017.htm" xr:uid="{E4FB9B1D-5FBD-4278-BB2A-4D79F9A30B60}"/>
    <hyperlink ref="B245" r:id="rId468" display="https://www.pro-football-reference.com/players/B/BurkRe00.htm" xr:uid="{2B221969-B5E9-4692-AA7A-9EE233B216EC}"/>
    <hyperlink ref="C245" r:id="rId469" tooltip="New England Patriots" display="https://www.pro-football-reference.com/teams/nwe/2017.htm" xr:uid="{ACE32288-A6B0-46F1-B6AB-DA9DB52CC61D}"/>
    <hyperlink ref="B246" r:id="rId470" display="https://www.pro-football-reference.com/players/A/AbduAm00.htm" xr:uid="{3699F01F-3AD4-4C9A-A7BE-1CCF457FBB66}"/>
    <hyperlink ref="C246" r:id="rId471" tooltip="Detroit Lions" display="https://www.pro-football-reference.com/teams/det/2017.htm" xr:uid="{F3B9A1D7-1500-47EE-BBCD-26DA7A4125F7}"/>
    <hyperlink ref="B247" r:id="rId472" display="https://www.pro-football-reference.com/players/C/CoheTa00.htm" xr:uid="{CC2A72BE-0EAB-4C02-BA28-C6589B316A73}"/>
    <hyperlink ref="C247" r:id="rId473" tooltip="Chicago Bears" display="https://www.pro-football-reference.com/teams/chi/2017.htm" xr:uid="{C5D5D9FE-5B16-45CD-8D5E-9CEBA50F7E47}"/>
    <hyperlink ref="B248" r:id="rId474" display="https://www.pro-football-reference.com/players/P/PeriSa00.htm" xr:uid="{F13FB345-8E11-45F7-B7D8-3A6DF1955F21}"/>
    <hyperlink ref="C248" r:id="rId475" tooltip="Washington Redskins" display="https://www.pro-football-reference.com/teams/was/2017.htm" xr:uid="{0DAEB472-D6F6-49E7-96B8-2AB2B71F3A0B}"/>
    <hyperlink ref="B249" r:id="rId476" display="https://www.pro-football-reference.com/players/B/BreiMa00.htm" xr:uid="{317AE404-5920-4233-B60E-575073010B22}"/>
    <hyperlink ref="C249" r:id="rId477" tooltip="San Francisco 49ers" display="https://www.pro-football-reference.com/teams/sfo/2017.htm" xr:uid="{1C333F37-7A6C-4F13-970A-F2826D470C0C}"/>
    <hyperlink ref="B250" r:id="rId478" display="https://www.pro-football-reference.com/players/F/FortMa00.htm" xr:uid="{33AE42FC-5226-4EFE-A031-5F9AFA001954}"/>
    <hyperlink ref="C250" r:id="rId479" tooltip="New York Jets" display="https://www.pro-football-reference.com/teams/nyj/2017.htm" xr:uid="{0B80728B-CBD8-407B-AED9-8BA4FB9E01D4}"/>
    <hyperlink ref="B251" r:id="rId480" display="https://www.pro-football-reference.com/players/C/ClemCo00.htm" xr:uid="{DEFC4E6E-8ADB-4E10-82D0-30A64A6C0812}"/>
    <hyperlink ref="C251" r:id="rId481" tooltip="Philadelphia Eagles" display="https://www.pro-football-reference.com/teams/phi/2017.htm" xr:uid="{E921D011-293D-4363-AFF7-512193157F21}"/>
    <hyperlink ref="B252" r:id="rId482" display="https://www.pro-football-reference.com/players/M/MackMa00.htm" xr:uid="{A2FFD2FC-97DF-443D-BA9A-EA79607610C3}"/>
    <hyperlink ref="C252" r:id="rId483" tooltip="Indianapolis Colts" display="https://www.pro-football-reference.com/teams/clt/2017.htm" xr:uid="{91826206-E711-4D28-A241-7422A0C31D0F}"/>
    <hyperlink ref="B253" r:id="rId484" display="https://www.pro-football-reference.com/players/E/EkelAu00.htm" xr:uid="{F8973F79-6107-4930-B230-8BDFFBEDBA4C}"/>
    <hyperlink ref="C253" r:id="rId485" tooltip="Los Angeles Chargers" display="https://www.pro-football-reference.com/teams/sdg/2017.htm" xr:uid="{48CC03EA-2CF4-4D33-8175-4FE6C662D332}"/>
    <hyperlink ref="B254" r:id="rId486" display="https://www.pro-football-reference.com/players/W/WhitJa02.htm" xr:uid="{9E476E4F-38FD-43E0-9010-DDC248B9A11D}"/>
    <hyperlink ref="C254" r:id="rId487" tooltip="New England Patriots" display="https://www.pro-football-reference.com/teams/nwe/2017.htm" xr:uid="{A778EFCD-1AEA-4FC5-82F4-0C80A72F4D53}"/>
    <hyperlink ref="B255" r:id="rId488" display="https://www.pro-football-reference.com/players/S/SmitRo06.htm" xr:uid="{276C0C0B-1210-4050-BDEA-E4268D016EA9}"/>
    <hyperlink ref="C255" r:id="rId489" tooltip="Dallas Cowboys" display="https://www.pro-football-reference.com/teams/dal/2017.htm" xr:uid="{A6EEDA98-3128-4547-A93A-7D88B734AEC2}"/>
    <hyperlink ref="B256" r:id="rId490" display="https://www.pro-football-reference.com/players/G/GallWa00.htm" xr:uid="{CEDC8129-7F6A-49D3-8F4D-CE83AEC65987}"/>
    <hyperlink ref="C256" r:id="rId491" tooltip="New York Giants" display="https://www.pro-football-reference.com/teams/nyg/2017.htm" xr:uid="{9C30B821-4DF5-4988-957C-AD074AA16775}"/>
    <hyperlink ref="B257" r:id="rId492" display="https://www.pro-football-reference.com/players/J/JoneAa00.htm" xr:uid="{D5C39526-01A9-4D8B-9D9A-06864C879687}"/>
    <hyperlink ref="C257" r:id="rId493" tooltip="Green Bay Packers" display="https://www.pro-football-reference.com/teams/gnb/2017.htm" xr:uid="{7615FF3C-1A7B-4810-95B0-9622C86E746C}"/>
    <hyperlink ref="B258" r:id="rId494" display="https://www.pro-football-reference.com/players/B/BarbPe01.htm" xr:uid="{74A19101-FD6A-4B84-AEF8-0D827BF7ED8C}"/>
    <hyperlink ref="C258" r:id="rId495" tooltip="Tampa Bay Buccaneers" display="https://www.pro-football-reference.com/teams/tam/2017.htm" xr:uid="{4F7B9F2E-A052-4840-AFE5-93CB14647B56}"/>
    <hyperlink ref="B259" r:id="rId496" display="https://www.pro-football-reference.com/players/G/GillMi00.htm" xr:uid="{F44C9BC9-C129-4A15-8EFD-A22969471A4E}"/>
    <hyperlink ref="C259" r:id="rId497" tooltip="New England Patriots" display="https://www.pro-football-reference.com/teams/nwe/2017.htm" xr:uid="{6508B27C-6866-4442-A702-41940D66D77F}"/>
    <hyperlink ref="B260" r:id="rId498" display="https://www.pro-football-reference.com/players/P/PeteAd01.htm" xr:uid="{46550620-F4C3-4130-9C98-A9BC2A0CC157}"/>
    <hyperlink ref="B261" r:id="rId499" display="https://www.pro-football-reference.com/players/M/MartDo00.htm" xr:uid="{989C6363-100D-4F0A-9FF7-641AEF89EE56}"/>
    <hyperlink ref="C261" r:id="rId500" tooltip="Tampa Bay Buccaneers" display="https://www.pro-football-reference.com/teams/tam/2017.htm" xr:uid="{39A296F4-81EF-4331-8E00-6382864DC417}"/>
    <hyperlink ref="B262" r:id="rId501" display="https://www.pro-football-reference.com/players/M/MorrAl00.htm" xr:uid="{D7B2ABD8-03F0-4AE6-9E0D-B4E6713F6710}"/>
    <hyperlink ref="C262" r:id="rId502" tooltip="Dallas Cowboys" display="https://www.pro-football-reference.com/teams/dal/2017.htm" xr:uid="{FDCD474D-E69C-4DA1-BE2D-F6188A53A889}"/>
    <hyperlink ref="B263" r:id="rId503" display="https://www.pro-football-reference.com/players/I/IvorCh00.htm" xr:uid="{23065214-C040-4800-A027-513C07DBA777}"/>
    <hyperlink ref="C263" r:id="rId504" tooltip="Jacksonville Jaguars" display="https://www.pro-football-reference.com/teams/jax/2017.htm" xr:uid="{71EFB0DB-7DAB-4570-B22A-DE01D8094208}"/>
    <hyperlink ref="B264" r:id="rId505" display="https://www.pro-football-reference.com/players/M/McKiJ.00.htm" xr:uid="{7D720D13-DA0C-4231-BDAF-9ACD5B91DA4C}"/>
    <hyperlink ref="C264" r:id="rId506" tooltip="Seattle Seahawks" display="https://www.pro-football-reference.com/teams/sea/2017.htm" xr:uid="{4F97E712-904B-4FEB-82EB-33BFF15A01FD}"/>
    <hyperlink ref="B265" r:id="rId507" display="https://www.pro-football-reference.com/players/B/BookDe00.htm" xr:uid="{ADD08454-2774-4DE1-A39D-9A7976D2EB03}"/>
    <hyperlink ref="C265" r:id="rId508" tooltip="Denver Broncos" display="https://www.pro-football-reference.com/teams/den/2017.htm" xr:uid="{D82771B4-2BC7-4AEB-A856-DB2A08C1A3BA}"/>
    <hyperlink ref="B266" r:id="rId509" display="https://www.pro-football-reference.com/players/M/McGuEl00.htm" xr:uid="{F1F768FD-6C36-44E7-B0F8-A302607365A0}"/>
    <hyperlink ref="C266" r:id="rId510" tooltip="New York Jets" display="https://www.pro-football-reference.com/teams/nyj/2017.htm" xr:uid="{121759D4-04B0-46E6-BD4A-2253FCE2F4B8}"/>
    <hyperlink ref="B267" r:id="rId511" display="https://www.pro-football-reference.com/players/R/RichJa01.htm" xr:uid="{F249589E-F50B-4855-9E70-D52D82BA02EA}"/>
    <hyperlink ref="C267" r:id="rId512" tooltip="Oakland Raiders" display="https://www.pro-football-reference.com/teams/rai/2017.htm" xr:uid="{25C75142-2D7B-4F8F-972C-074D4F232FAD}"/>
    <hyperlink ref="B268" r:id="rId513" display="https://www.pro-football-reference.com/players/W/WillKe05.htm" xr:uid="{D8903599-1AEC-40E4-A37D-07BEE145491C}"/>
    <hyperlink ref="C268" r:id="rId514" tooltip="Arizona Cardinals" display="https://www.pro-football-reference.com/teams/crd/2017.htm" xr:uid="{15A4741F-53E7-43F6-AA2A-DA4839A91290}"/>
    <hyperlink ref="B269" r:id="rId515" display="https://www.pro-football-reference.com/players/Y/YeldT.00.htm" xr:uid="{895BB154-1C2D-42FF-ADBA-060FBC1FE397}"/>
    <hyperlink ref="C269" r:id="rId516" tooltip="Jacksonville Jaguars" display="https://www.pro-football-reference.com/teams/jax/2017.htm" xr:uid="{966EAFD9-BF94-4ADE-96CD-6149A5B281BB}"/>
    <hyperlink ref="B270" r:id="rId517" display="https://www.pro-football-reference.com/players/C/CookDa01.htm" xr:uid="{85687691-53EF-495D-AD3D-F1E27AE90EB1}"/>
    <hyperlink ref="C270" r:id="rId518" tooltip="Minnesota Vikings" display="https://www.pro-football-reference.com/teams/min/2017.htm" xr:uid="{912371A5-EBE7-4EB2-BD5C-8FB93C25A55B}"/>
    <hyperlink ref="B271" r:id="rId519" display="https://www.pro-football-reference.com/players/F/ForeDO00.htm" xr:uid="{7CE9E67F-7B55-4B24-BD8D-0B1C5E5ED413}"/>
    <hyperlink ref="C271" r:id="rId520" tooltip="Houston Texans" display="https://www.pro-football-reference.com/teams/htx/2017.htm" xr:uid="{92648B37-C310-4833-9C28-1030AF190609}"/>
    <hyperlink ref="B272" r:id="rId521" display="https://www.pro-football-reference.com/players/W/WashDe00.htm" xr:uid="{160B6275-E02F-4502-8F3F-572B7A074D22}"/>
    <hyperlink ref="C272" r:id="rId522" tooltip="Oakland Raiders" display="https://www.pro-football-reference.com/teams/rai/2017.htm" xr:uid="{C13EDA6B-8E61-4C64-BAD0-6654358AB1AA}"/>
    <hyperlink ref="B273" r:id="rId523" display="https://www.pro-football-reference.com/players/E/ElliAn00.htm" xr:uid="{858D3003-180C-4C8D-BB03-32BF742D3845}"/>
    <hyperlink ref="B274" r:id="rId524" display="https://www.pro-football-reference.com/players/W/WestCh01.htm" xr:uid="{E232DFC8-83C5-4945-8F11-F8AB359CBCC7}"/>
    <hyperlink ref="C274" r:id="rId525" tooltip="Kansas City Chiefs" display="https://www.pro-football-reference.com/teams/kan/2017.htm" xr:uid="{4964C06E-F813-4E02-A575-CD6D74094A48}"/>
    <hyperlink ref="B275" r:id="rId526" display="https://www.pro-football-reference.com/players/C/CharJa00.htm" xr:uid="{FACBEE5F-EDDC-48A6-A8DB-991C1CBAD442}"/>
    <hyperlink ref="C275" r:id="rId527" tooltip="Denver Broncos" display="https://www.pro-football-reference.com/teams/den/2017.htm" xr:uid="{A115AB39-9BA5-43FA-A94B-4A22DD2B739B}"/>
    <hyperlink ref="B276" r:id="rId528" display="https://www.pro-football-reference.com/players/V/VereSh00.htm" xr:uid="{DACEC670-ADD4-4EF9-8C4A-AEF77D2BB86A}"/>
    <hyperlink ref="C276" r:id="rId529" tooltip="New York Giants" display="https://www.pro-football-reference.com/teams/nyg/2017.htm" xr:uid="{D44291F4-497A-4B29-8BF4-2E055A6BAA58}"/>
    <hyperlink ref="B277" r:id="rId530" display="https://www.pro-football-reference.com/players/W/WillDa05.htm" xr:uid="{E53540CD-8358-423D-BF47-214AA9BE0E51}"/>
    <hyperlink ref="C277" r:id="rId531" tooltip="Miami Dolphins" display="https://www.pro-football-reference.com/teams/mia/2017.htm" xr:uid="{ACCDA6F1-F3A6-499D-9D61-6A3FDBEFBF1B}"/>
    <hyperlink ref="B278" r:id="rId532" display="https://www.pro-football-reference.com/players/G/GranCo00.htm" xr:uid="{D68C57DB-06FE-4958-B2D8-93DA95A01FF3}"/>
    <hyperlink ref="C278" r:id="rId533" tooltip="Jacksonville Jaguars" display="https://www.pro-football-reference.com/teams/jax/2017.htm" xr:uid="{1E88D81A-EB23-4841-AAD9-F4777B6F873A}"/>
    <hyperlink ref="B279" r:id="rId534" display="https://www.pro-football-reference.com/players/K/KellRo00.htm" xr:uid="{7C3D2EDB-007A-4CF5-904A-ADA7632CE9E6}"/>
    <hyperlink ref="C279" r:id="rId535" tooltip="Washington Redskins" display="https://www.pro-football-reference.com/teams/was/2017.htm" xr:uid="{1FFFE6AE-EEA6-4A4B-AE90-D7F0063BC0B1}"/>
    <hyperlink ref="B280" r:id="rId536" display="https://www.pro-football-reference.com/players/B/BlueAl00.htm" xr:uid="{E5DA2817-533B-4708-B343-831DB3368E0C}"/>
    <hyperlink ref="C280" r:id="rId537" tooltip="Houston Texans" display="https://www.pro-football-reference.com/teams/htx/2017.htm" xr:uid="{1BAB68D0-4474-4AA0-8E8D-01910163449E}"/>
    <hyperlink ref="B281" r:id="rId538" display="https://www.pro-football-reference.com/players/R/RodgJa00.htm" xr:uid="{F04AAF55-BE7C-4899-AE45-F852EBC0ECD6}"/>
    <hyperlink ref="C281" r:id="rId539" tooltip="Tampa Bay Buccaneers" display="https://www.pro-football-reference.com/teams/tam/2017.htm" xr:uid="{91DE95AE-296F-4F76-B663-E0A94E18C6FD}"/>
    <hyperlink ref="B282" r:id="rId540" display="https://www.pro-football-reference.com/players/S/SimsCh00.htm" xr:uid="{CC1992D8-7124-4BE2-8E43-40C7E8A4C96F}"/>
    <hyperlink ref="C282" r:id="rId541" tooltip="Tampa Bay Buccaneers" display="https://www.pro-football-reference.com/teams/tam/2017.htm" xr:uid="{C6D56164-5A97-46C5-B80B-846667DF7E0D}"/>
    <hyperlink ref="B283" r:id="rId542" display="https://www.pro-football-reference.com/players/C/CunnBe01.htm" xr:uid="{3217A796-36EA-4A1E-9867-F4565DAA4D09}"/>
    <hyperlink ref="C283" r:id="rId543" tooltip="Chicago Bears" display="https://www.pro-football-reference.com/teams/chi/2017.htm" xr:uid="{48242939-0B90-4FC7-9A53-73CDE8A951B2}"/>
    <hyperlink ref="B284" r:id="rId544" display="https://www.pro-football-reference.com/players/D/DaviMi01.htm" xr:uid="{E82EE0CD-A851-4994-A603-D0B3E956A3E4}"/>
    <hyperlink ref="C284" r:id="rId545" tooltip="Seattle Seahawks" display="https://www.pro-football-reference.com/teams/sea/2017.htm" xr:uid="{1EF3F960-6065-4A16-839B-7CDF14B82990}"/>
    <hyperlink ref="B285" r:id="rId546" display="https://www.pro-football-reference.com/players/J/JuszKy00.htm" xr:uid="{3A310036-2227-4137-BB1B-2725DDFDF3C0}"/>
    <hyperlink ref="C285" r:id="rId547" tooltip="San Francisco 49ers" display="https://www.pro-football-reference.com/teams/sfo/2017.htm" xr:uid="{7238697E-2688-482D-A777-D1377BFA918A}"/>
    <hyperlink ref="B286" r:id="rId548" display="https://www.pro-football-reference.com/players/T/TolbMi00.htm" xr:uid="{49BB78BF-144C-4437-AA2E-DD85201EEF55}"/>
    <hyperlink ref="C286" r:id="rId549" tooltip="Buffalo Bills" display="https://www.pro-football-reference.com/teams/buf/2017.htm" xr:uid="{E60416FA-7470-4E82-BD35-A3C08A9725ED}"/>
    <hyperlink ref="B287" r:id="rId550" display="https://www.pro-football-reference.com/players/B/BrowMa03.htm" xr:uid="{C7021B08-6944-436C-B0E3-E05754E7F655}"/>
    <hyperlink ref="C287" r:id="rId551" tooltip="Los Angeles Rams" display="https://www.pro-football-reference.com/teams/ram/2017.htm" xr:uid="{98CB890C-D563-421D-A6FF-96A890F414E1}"/>
    <hyperlink ref="B288" r:id="rId552" display="https://www.pro-football-reference.com/players/S/SmalWe00.htm" xr:uid="{A7BC7BAA-AB35-4590-884C-BE1A4D8A4B89}"/>
    <hyperlink ref="C288" r:id="rId553" tooltip="Philadelphia Eagles" display="https://www.pro-football-reference.com/teams/phi/2017.htm" xr:uid="{E6814121-F869-45CC-9383-A7B62763D3D3}"/>
    <hyperlink ref="B289" r:id="rId554" display="https://www.pro-football-reference.com/players/C/CarsCh00.htm" xr:uid="{B5ADA041-B22F-45A4-AA06-750A15E0BB2E}"/>
    <hyperlink ref="C289" r:id="rId555" tooltip="Seattle Seahawks" display="https://www.pro-football-reference.com/teams/sea/2017.htm" xr:uid="{40D5ACBC-9DE7-41A5-A2A8-618C61CD108F}"/>
    <hyperlink ref="B290" r:id="rId556" display="https://www.pro-football-reference.com/players/G/GreeTi00.htm" xr:uid="{6D18C7B0-F7B8-4946-8A42-3105847C86CD}"/>
    <hyperlink ref="C290" r:id="rId557" tooltip="Detroit Lions" display="https://www.pro-football-reference.com/teams/det/2017.htm" xr:uid="{5034E004-EC29-44FC-A57A-3F27241C6298}"/>
    <hyperlink ref="B291" r:id="rId558" display="https://www.pro-football-reference.com/players/P/PennEl00.htm" xr:uid="{2839E73B-4AE0-4597-AFCA-0CFBA05D2D22}"/>
    <hyperlink ref="C291" r:id="rId559" tooltip="Arizona Cardinals" display="https://www.pro-football-reference.com/teams/crd/2017.htm" xr:uid="{A1E2D09B-E275-42FE-BA89-69B9FB0C0599}"/>
    <hyperlink ref="B292" r:id="rId560" display="https://www.pro-football-reference.com/players/B/BibbKa00.htm" xr:uid="{22C2AAF4-5BCE-42E8-8EF4-3C10AD77D6A2}"/>
    <hyperlink ref="C292" r:id="rId561" tooltip="Washington Redskins" display="https://www.pro-football-reference.com/teams/was/2017.htm" xr:uid="{CB575006-4D64-40EB-BBC6-269784C29B82}"/>
    <hyperlink ref="B293" r:id="rId562" display="https://www.pro-football-reference.com/players/W/WestTe00.htm" xr:uid="{1B007409-9D1C-41D3-84A6-E7DB618A2D57}"/>
    <hyperlink ref="C293" r:id="rId563" tooltip="Baltimore Ravens" display="https://www.pro-football-reference.com/teams/rav/2017.htm" xr:uid="{CA77CE48-DEB5-4DAC-B4EB-A37B5391F513}"/>
    <hyperlink ref="B294" r:id="rId564" display="https://www.pro-football-reference.com/players/W/WoodDa02.htm" xr:uid="{0A3279D8-081C-4EB0-AEF7-0E2F4956B450}"/>
    <hyperlink ref="C294" r:id="rId565" tooltip="Baltimore Ravens" display="https://www.pro-football-reference.com/teams/rav/2017.htm" xr:uid="{7C31D3A7-0647-44AC-A293-27B3E44B69A7}"/>
    <hyperlink ref="B295" r:id="rId566" display="https://www.pro-football-reference.com/players/B/BohaTo00.htm" xr:uid="{9ADF5289-0BFF-40A3-9A0D-3070BF4F3B0E}"/>
    <hyperlink ref="C295" r:id="rId567" tooltip="Jacksonville Jaguars" display="https://www.pro-football-reference.com/teams/jax/2017.htm" xr:uid="{8F1BC794-4BF4-427D-A9A3-D3A241BAD594}"/>
    <hyperlink ref="B296" r:id="rId568" display="https://www.pro-football-reference.com/players/L/LacyEd00.htm" xr:uid="{45F8E568-4E35-41A8-B9DF-D36BCA326266}"/>
    <hyperlink ref="C296" r:id="rId569" tooltip="Seattle Seahawks" display="https://www.pro-football-reference.com/teams/sea/2017.htm" xr:uid="{AAC321D4-BEED-49C0-B5C1-F5A938C4E6EB}"/>
    <hyperlink ref="B297" r:id="rId570" display="https://www.pro-football-reference.com/players/R/RawlTh00.htm" xr:uid="{3A64876F-E0DE-4714-9C51-E9339D878A9C}"/>
    <hyperlink ref="C297" r:id="rId571" tooltip="Seattle Seahawks" display="https://www.pro-football-reference.com/teams/sea/2017.htm" xr:uid="{F2DE52C3-5BF5-4E0A-9E74-BCE32CE2472F}"/>
    <hyperlink ref="B298" r:id="rId572" display="https://www.pro-football-reference.com/players/C/CadeTr00.htm" xr:uid="{B3C977A3-CC47-49C0-9763-A18AE6CA860F}"/>
    <hyperlink ref="B299" r:id="rId573" display="https://www.pro-football-reference.com/players/B/BarnKe00.htm" xr:uid="{6E2436E9-D047-4484-AA87-091234E55BD1}"/>
    <hyperlink ref="C299" r:id="rId574" tooltip="Philadelphia Eagles" display="https://www.pro-football-reference.com/teams/phi/2017.htm" xr:uid="{4BCD1642-08E0-420B-94FD-855CD494BC01}"/>
    <hyperlink ref="B300" r:id="rId575" display="https://www.pro-football-reference.com/players/R/RidlSt00.htm" xr:uid="{1898100C-56F4-45E4-BD1B-E097A92F0DFF}"/>
    <hyperlink ref="C300" r:id="rId576" tooltip="Pittsburgh Steelers" display="https://www.pro-football-reference.com/teams/pit/2017.htm" xr:uid="{E47624CA-D35D-42F6-94CA-A7EC83014B1A}"/>
    <hyperlink ref="B301" r:id="rId577" display="https://www.pro-football-reference.com/players/T/TurbRo00.htm" xr:uid="{68055197-6FEA-4F3A-82B4-67101F6204A9}"/>
    <hyperlink ref="C301" r:id="rId578" tooltip="Indianapolis Colts" display="https://www.pro-football-reference.com/teams/clt/2017.htm" xr:uid="{54E2C493-2935-4237-BE48-33C70955741B}"/>
    <hyperlink ref="B302" r:id="rId579" display="https://www.pro-football-reference.com/players/A/ArtiCa00.htm" xr:uid="{0EB973DF-B795-4F25-8904-76D416663178}"/>
    <hyperlink ref="C302" r:id="rId580" tooltip="Carolina Panthers" display="https://www.pro-football-reference.com/teams/car/2017.htm" xr:uid="{AB013AE7-A131-40C8-9AB3-73A291A4B7A5}"/>
    <hyperlink ref="B303" r:id="rId581" display="https://www.pro-football-reference.com/players/J/JohnCh04.htm" xr:uid="{6010E01A-5900-405A-B515-79086BACF32B}"/>
    <hyperlink ref="C303" r:id="rId582" tooltip="Arizona Cardinals" display="https://www.pro-football-reference.com/teams/crd/2017.htm" xr:uid="{D9760837-59B7-4DDC-8ED4-43218A34074F}"/>
    <hyperlink ref="B304" r:id="rId583" display="https://www.pro-football-reference.com/players/F/FostD.01.htm" xr:uid="{AA1D96A1-C857-42CD-BC5E-96937B383569}"/>
    <hyperlink ref="C304" r:id="rId584" tooltip="Arizona Cardinals" display="https://www.pro-football-reference.com/teams/crd/2017.htm" xr:uid="{BD6FA60D-3A73-4258-96B5-357BAFF866CA}"/>
    <hyperlink ref="B305" r:id="rId585" display="https://www.pro-football-reference.com/players/S/SherAn00.htm" xr:uid="{A07B2F06-F19F-46FF-A7F2-63D8B642DC12}"/>
    <hyperlink ref="C305" r:id="rId586" tooltip="Kansas City Chiefs" display="https://www.pro-football-reference.com/teams/kan/2017.htm" xr:uid="{4B45C414-2AF9-4DB1-B9C8-DBCA71253103}"/>
    <hyperlink ref="B306" r:id="rId587" display="https://www.pro-football-reference.com/players/C/ConnJa00.htm" xr:uid="{992EA82B-C89C-4D94-99C4-B03FEF371416}"/>
    <hyperlink ref="C306" r:id="rId588" tooltip="Pittsburgh Steelers" display="https://www.pro-football-reference.com/teams/pit/2017.htm" xr:uid="{1A352925-ACEE-4348-AE22-2413332704D0}"/>
    <hyperlink ref="B308" r:id="rId589" display="https://www.pro-football-reference.com/players/G/GurlTo01.htm" xr:uid="{420B6408-3884-4F73-9BF6-B6F7B435EF18}"/>
    <hyperlink ref="C308" r:id="rId590" tooltip="Los Angeles Rams" display="https://www.pro-football-reference.com/teams/ram/2018.htm" xr:uid="{64C80848-DB2A-495B-9F01-59A5C9312E1A}"/>
    <hyperlink ref="B309" r:id="rId591" display="https://www.pro-football-reference.com/players/B/BarkSa00.htm" xr:uid="{6045A025-12B3-458D-AAF7-5A258AE0886E}"/>
    <hyperlink ref="C309" r:id="rId592" tooltip="New York Giants" display="https://www.pro-football-reference.com/teams/nyg/2018.htm" xr:uid="{86EB790C-FF51-42DE-9B06-4A94CA6DFF1B}"/>
    <hyperlink ref="B310" r:id="rId593" display="https://www.pro-football-reference.com/players/M/McCaCh01.htm" xr:uid="{0480A228-9F0A-401C-A8A0-CE96A2AF1AB7}"/>
    <hyperlink ref="C310" r:id="rId594" tooltip="Carolina Panthers" display="https://www.pro-football-reference.com/teams/car/2018.htm" xr:uid="{8D6D1DA2-1FA7-42C8-837C-7402CB2328FD}"/>
    <hyperlink ref="B311" r:id="rId595" display="https://www.pro-football-reference.com/players/K/KamaAl00.htm" xr:uid="{8A3E3CFD-A54A-408E-A413-3E1C420E730A}"/>
    <hyperlink ref="C311" r:id="rId596" tooltip="New Orleans Saints" display="https://www.pro-football-reference.com/teams/nor/2018.htm" xr:uid="{3FF52E10-6A4E-4EC7-8DAF-76B2F8F268D7}"/>
    <hyperlink ref="B312" r:id="rId597" display="https://www.pro-football-reference.com/players/E/ElliEz00.htm" xr:uid="{0E6623EC-1029-487C-AA24-CEA5C66C0885}"/>
    <hyperlink ref="C312" r:id="rId598" tooltip="Dallas Cowboys" display="https://www.pro-football-reference.com/teams/dal/2018.htm" xr:uid="{9D5BB013-D0EE-44C9-877C-39C9A2C5F034}"/>
    <hyperlink ref="B313" r:id="rId599" display="https://www.pro-football-reference.com/players/G/GordMe00.htm" xr:uid="{A0C2AC34-9552-41F9-979E-A61751EDDD06}"/>
    <hyperlink ref="C313" r:id="rId600" tooltip="Los Angeles Chargers" display="https://www.pro-football-reference.com/teams/sdg/2018.htm" xr:uid="{1FE59E37-CA43-448A-B53A-187BE718C303}"/>
    <hyperlink ref="B314" r:id="rId601" display="https://www.pro-football-reference.com/players/C/ConnJa00.htm" xr:uid="{A5C169C3-57EF-430D-970E-6FFA59ACC985}"/>
    <hyperlink ref="C314" r:id="rId602" tooltip="Pittsburgh Steelers" display="https://www.pro-football-reference.com/teams/pit/2018.htm" xr:uid="{DF986EC8-46AB-443E-9B5B-B3E0AB049F4D}"/>
    <hyperlink ref="B315" r:id="rId603" display="https://www.pro-football-reference.com/players/H/HuntKa00.htm" xr:uid="{680579E2-2422-4314-AB96-5D8AEC71584D}"/>
    <hyperlink ref="C315" r:id="rId604" tooltip="Kansas City Chiefs" display="https://www.pro-football-reference.com/teams/kan/2018.htm" xr:uid="{3DC116AD-78B2-4540-BA5E-690AC2FF25B5}"/>
    <hyperlink ref="B316" r:id="rId605" display="https://www.pro-football-reference.com/players/M/MixoJo00.htm" xr:uid="{DCBFD9F3-608E-4FA2-A64F-560654D423AB}"/>
    <hyperlink ref="C316" r:id="rId606" tooltip="Cincinnati Bengals" display="https://www.pro-football-reference.com/teams/cin/2018.htm" xr:uid="{DDF5C32C-16C8-4651-A16B-B9F78D49D7AA}"/>
    <hyperlink ref="B317" r:id="rId607" display="https://www.pro-football-reference.com/players/J/JohnDa08.htm" xr:uid="{83431883-A909-4413-9B84-FE3D7B7C5F75}"/>
    <hyperlink ref="C317" r:id="rId608" tooltip="Arizona Cardinals" display="https://www.pro-football-reference.com/teams/crd/2018.htm" xr:uid="{FE721F26-35D8-489B-A54C-8D26497F25AA}"/>
    <hyperlink ref="B318" r:id="rId609" display="https://www.pro-football-reference.com/players/W/WhitJa02.htm" xr:uid="{0503C32E-628A-4A47-B61A-D6DE2F7FF0BD}"/>
    <hyperlink ref="C318" r:id="rId610" tooltip="New England Patriots" display="https://www.pro-football-reference.com/teams/nwe/2018.htm" xr:uid="{32C76006-C129-4E23-8E82-8E70639187CF}"/>
    <hyperlink ref="B319" r:id="rId611" display="https://www.pro-football-reference.com/players/L/LindPh00.htm" xr:uid="{B5E3E978-3BF1-42C4-B4C1-0474A6431BBA}"/>
    <hyperlink ref="C319" r:id="rId612" tooltip="Denver Broncos" display="https://www.pro-football-reference.com/teams/den/2018.htm" xr:uid="{92EC21BB-9B9C-4A83-9233-E2DD0882D5EE}"/>
    <hyperlink ref="B320" r:id="rId613" display="https://www.pro-football-reference.com/players/H/HenrDe00.htm" xr:uid="{4C8858D2-C00A-4748-BA69-5043B1654EB1}"/>
    <hyperlink ref="C320" r:id="rId614" tooltip="Tennessee Titans" display="https://www.pro-football-reference.com/teams/oti/2018.htm" xr:uid="{A707DB8E-491B-4682-9A1C-36E8795F98CE}"/>
    <hyperlink ref="B321" r:id="rId615" display="https://www.pro-football-reference.com/players/C/CarsCh00.htm" xr:uid="{9D810173-25CE-4830-B05E-1991B4C23685}"/>
    <hyperlink ref="C321" r:id="rId616" tooltip="Seattle Seahawks" display="https://www.pro-football-reference.com/teams/sea/2018.htm" xr:uid="{31EDAAF8-74B0-4B45-BD32-6DC33B82CEC0}"/>
    <hyperlink ref="B322" r:id="rId617" display="https://www.pro-football-reference.com/players/C/ChubNi00.htm" xr:uid="{F477C524-2260-4139-9A5D-369394857C69}"/>
    <hyperlink ref="C322" r:id="rId618" tooltip="Cleveland Browns" display="https://www.pro-football-reference.com/teams/cle/2018.htm" xr:uid="{7EF88C4E-1B7D-4326-A43C-D692C03363C2}"/>
    <hyperlink ref="B323" r:id="rId619" display="https://www.pro-football-reference.com/players/P/PeteAd01.htm" xr:uid="{F38BBD2A-AE75-4114-AB85-437BCB11FF3B}"/>
    <hyperlink ref="C323" r:id="rId620" tooltip="Washington Redskins" display="https://www.pro-football-reference.com/teams/was/2018.htm" xr:uid="{C09EDB94-BA27-4AF1-875E-1FA7AC14D2F7}"/>
    <hyperlink ref="B324" r:id="rId621" display="https://www.pro-football-reference.com/players/C/CoheTa00.htm" xr:uid="{E6EA2F58-3FAE-488F-8A22-211E78A3D93F}"/>
    <hyperlink ref="C324" r:id="rId622" tooltip="Chicago Bears" display="https://www.pro-football-reference.com/teams/chi/2018.htm" xr:uid="{C4F28063-018E-432E-9EC5-C17A1E93FB4C}"/>
    <hyperlink ref="B325" r:id="rId623" display="https://www.pro-football-reference.com/players/C/ColeTe01.htm" xr:uid="{C4B5FAA4-41D3-4F4A-922E-DC5847E828C5}"/>
    <hyperlink ref="C325" r:id="rId624" tooltip="Atlanta Falcons" display="https://www.pro-football-reference.com/teams/atl/2018.htm" xr:uid="{26493179-1B8D-405F-8B37-32DDA09D3065}"/>
    <hyperlink ref="B326" r:id="rId625" display="https://www.pro-football-reference.com/players/M/MackMa00.htm" xr:uid="{DD3327A3-4076-4B89-ABE7-940BFC22F770}"/>
    <hyperlink ref="C326" r:id="rId626" tooltip="Indianapolis Colts" display="https://www.pro-football-reference.com/teams/clt/2018.htm" xr:uid="{8F29F6EB-68A4-4F84-A481-2D283F777E09}"/>
    <hyperlink ref="B327" r:id="rId627" display="https://www.pro-football-reference.com/players/H/HowaJo00.htm" xr:uid="{8A4FE700-1A1B-4546-80F2-09A3AF2D8314}"/>
    <hyperlink ref="C327" r:id="rId628" tooltip="Chicago Bears" display="https://www.pro-football-reference.com/teams/chi/2018.htm" xr:uid="{247AEDCC-D63D-4F42-B1C4-9EFDD1120E94}"/>
    <hyperlink ref="B328" r:id="rId629" display="https://www.pro-football-reference.com/players/D/DrakKe00.htm" xr:uid="{93BC2CD8-B4FA-4906-9911-230B765FCA37}"/>
    <hyperlink ref="C328" r:id="rId630" tooltip="Miami Dolphins" display="https://www.pro-football-reference.com/teams/mia/2018.htm" xr:uid="{EA965ED1-50D2-4D14-AE7C-0B928B5B1B21}"/>
    <hyperlink ref="B329" r:id="rId631" display="https://www.pro-football-reference.com/players/M/MillLa01.htm" xr:uid="{F9586D23-354E-4C45-B900-E04E5E9A9071}"/>
    <hyperlink ref="C329" r:id="rId632" tooltip="Houston Texans" display="https://www.pro-football-reference.com/teams/htx/2018.htm" xr:uid="{D11962DB-172A-4BC6-B926-8B78F917628E}"/>
    <hyperlink ref="B330" r:id="rId633" display="https://www.pro-football-reference.com/players/J/JoneAa00.htm" xr:uid="{AA131814-3DE1-4F16-A9ED-072EB2CD4A9F}"/>
    <hyperlink ref="C330" r:id="rId634" tooltip="Green Bay Packers" display="https://www.pro-football-reference.com/teams/gnb/2018.htm" xr:uid="{41351B58-8FA9-4ED5-B44C-8EC1A546F11D}"/>
    <hyperlink ref="B331" r:id="rId635" display="https://www.pro-football-reference.com/players/B/BreiMa00.htm" xr:uid="{3A71BB2C-1ABF-4160-82A5-AEE13367794D}"/>
    <hyperlink ref="C331" r:id="rId636" tooltip="San Francisco 49ers" display="https://www.pro-football-reference.com/teams/sfo/2018.htm" xr:uid="{9260BDEB-51CC-4E7B-9478-8D5AE4E430DB}"/>
    <hyperlink ref="B332" r:id="rId637" display="https://www.pro-football-reference.com/players/M/MichSo00.htm" xr:uid="{5320F945-D64D-4072-B284-50DC4C84A6D6}"/>
    <hyperlink ref="C332" r:id="rId638" tooltip="New England Patriots" display="https://www.pro-football-reference.com/teams/nwe/2018.htm" xr:uid="{B3D7741A-BD12-4B75-A956-8208665AB55F}"/>
    <hyperlink ref="B333" r:id="rId639" display="https://www.pro-football-reference.com/players/B/BarbPe01.htm" xr:uid="{55024FB2-2C3B-4E3F-896D-9AF919CC0575}"/>
    <hyperlink ref="C333" r:id="rId640" tooltip="Tampa Bay Buccaneers" display="https://www.pro-football-reference.com/teams/tam/2018.htm" xr:uid="{A38666D5-85AB-47DA-BD74-FAFC53887B6C}"/>
    <hyperlink ref="B334" r:id="rId641" display="https://www.pro-football-reference.com/players/E/EkelAu00.htm" xr:uid="{F850532F-B85C-4E82-9550-EA0DE60C2165}"/>
    <hyperlink ref="C334" r:id="rId642" tooltip="Los Angeles Chargers" display="https://www.pro-football-reference.com/teams/sdg/2018.htm" xr:uid="{FEFB1DAE-8FC9-4F3E-AB41-2F141417F451}"/>
    <hyperlink ref="B335" r:id="rId643" display="https://www.pro-football-reference.com/players/I/IngrMa01.htm" xr:uid="{77EF9F80-3A2E-4CA5-8975-5BAA715CCC8C}"/>
    <hyperlink ref="C335" r:id="rId644" tooltip="New Orleans Saints" display="https://www.pro-football-reference.com/teams/nor/2018.htm" xr:uid="{D0A5234D-CA51-4BA9-BBC0-33E72DBE2939}"/>
    <hyperlink ref="B336" r:id="rId645" display="https://www.pro-football-reference.com/players/C/CrowIs00.htm" xr:uid="{F9197906-AAEF-4680-9C52-CF4A5EB41AC1}"/>
    <hyperlink ref="C336" r:id="rId646" tooltip="New York Jets" display="https://www.pro-football-reference.com/teams/nyj/2018.htm" xr:uid="{0B83C229-BAB0-42F8-BBDB-CA6C12FAA009}"/>
    <hyperlink ref="B337" r:id="rId647" display="https://www.pro-football-reference.com/players/Y/YeldT.00.htm" xr:uid="{9D3D2156-135A-4FB8-AE2E-F780E34EC3F7}"/>
    <hyperlink ref="C337" r:id="rId648" tooltip="Jacksonville Jaguars" display="https://www.pro-football-reference.com/teams/jax/2018.htm" xr:uid="{58CAB5A7-09E4-48F6-9479-7B87C637B2FE}"/>
    <hyperlink ref="B338" r:id="rId649" display="https://www.pro-football-reference.com/players/C/CookDa01.htm" xr:uid="{D4E41A47-4086-4613-903E-DBA26FA4C230}"/>
    <hyperlink ref="C338" r:id="rId650" tooltip="Minnesota Vikings" display="https://www.pro-football-reference.com/teams/min/2018.htm" xr:uid="{BB445BE9-F8F4-4B4F-A3AC-94A2FB1514A1}"/>
    <hyperlink ref="B339" r:id="rId651" display="https://www.pro-football-reference.com/players/M/MurrLa00.htm" xr:uid="{EC9D7FC5-6AE5-4563-B95D-F2ECEB31262A}"/>
    <hyperlink ref="C339" r:id="rId652" tooltip="Minnesota Vikings" display="https://www.pro-football-reference.com/teams/min/2018.htm" xr:uid="{3D7958B3-6D71-44A3-9FEF-0862D73004CB}"/>
    <hyperlink ref="B340" r:id="rId653" display="https://www.pro-football-reference.com/players/J/JohnKe06.htm" xr:uid="{49545E42-2349-4946-876E-E120FA014AF6}"/>
    <hyperlink ref="C340" r:id="rId654" tooltip="Detroit Lions" display="https://www.pro-football-reference.com/teams/det/2018.htm" xr:uid="{6E01AFE1-7A75-4F0E-94F5-37FBD927D96F}"/>
    <hyperlink ref="B341" r:id="rId655" display="https://www.pro-football-reference.com/players/D/DaviMi01.htm" xr:uid="{9275C20D-30AB-4E77-88BC-53DF81766802}"/>
    <hyperlink ref="C341" r:id="rId656" tooltip="Seattle Seahawks" display="https://www.pro-football-reference.com/teams/sea/2018.htm" xr:uid="{C4367B1E-AFD1-407F-B241-42BB9E450B19}"/>
    <hyperlink ref="B342" r:id="rId657" display="https://www.pro-football-reference.com/players/M/MartDo00.htm" xr:uid="{21F8E9AC-70B7-490B-A2FF-AD8F394DDE24}"/>
    <hyperlink ref="C342" r:id="rId658" tooltip="Oakland Raiders" display="https://www.pro-football-reference.com/teams/rai/2018.htm" xr:uid="{566978CB-2BB5-478C-833B-0EB9A255A2AA}"/>
    <hyperlink ref="B343" r:id="rId659" display="https://www.pro-football-reference.com/players/L/LewiDi00.htm" xr:uid="{FA4278D2-62C3-44E9-A73F-15A4A0B623FB}"/>
    <hyperlink ref="C343" r:id="rId660" tooltip="Tennessee Titans" display="https://www.pro-football-reference.com/teams/oti/2018.htm" xr:uid="{6B1F7003-D6AD-432E-B52E-6554F737876A}"/>
    <hyperlink ref="B344" r:id="rId661" display="https://www.pro-football-reference.com/players/H/HineNy00.htm" xr:uid="{7A76E2CE-D204-4064-9A0A-230B77430A0F}"/>
    <hyperlink ref="C344" r:id="rId662" tooltip="Indianapolis Colts" display="https://www.pro-football-reference.com/teams/clt/2018.htm" xr:uid="{9E3797A4-92FB-4F35-B271-8930D2AE47FD}"/>
    <hyperlink ref="B345" r:id="rId663" display="https://www.pro-football-reference.com/players/F/FourLe00.htm" xr:uid="{19FA3BAF-45F3-465A-9448-8024AB7C297E}"/>
    <hyperlink ref="C345" r:id="rId664" tooltip="Jacksonville Jaguars" display="https://www.pro-football-reference.com/teams/jax/2018.htm" xr:uid="{EC7768B0-B039-42BB-881A-4B2263B9089E}"/>
    <hyperlink ref="B346" r:id="rId665" display="https://www.pro-football-reference.com/players/C/CollAl00.htm" xr:uid="{B2E996E8-DD95-470F-AE4A-E024870262F8}"/>
    <hyperlink ref="C346" r:id="rId666" tooltip="Baltimore Ravens" display="https://www.pro-football-reference.com/teams/rav/2018.htm" xr:uid="{6FF13869-B512-4995-BBFC-EE37F03A97C5}"/>
    <hyperlink ref="B347" r:id="rId667" display="https://www.pro-football-reference.com/players/M/McCoLe01.htm" xr:uid="{D207E6B5-E994-4ADD-AC5F-7BB4CC6E9201}"/>
    <hyperlink ref="C347" r:id="rId668" tooltip="Buffalo Bills" display="https://www.pro-football-reference.com/teams/buf/2018.htm" xr:uid="{1CF61207-CD03-4E00-9FE5-CDF98FD4FE03}"/>
    <hyperlink ref="B348" r:id="rId669" display="https://www.pro-football-reference.com/players/G/GoreFr00.htm" xr:uid="{8B7884F4-DDAE-4C5F-BC76-90BEF0E5D59D}"/>
    <hyperlink ref="C348" r:id="rId670" tooltip="Miami Dolphins" display="https://www.pro-football-reference.com/teams/mia/2018.htm" xr:uid="{635A6EB7-80C3-4A12-ACC4-D1A24EDECC3D}"/>
    <hyperlink ref="B349" r:id="rId671" display="https://www.pro-football-reference.com/players/R/RichJa01.htm" xr:uid="{2D5566E1-1604-482B-B6A2-6208C37DD3BF}"/>
    <hyperlink ref="C349" r:id="rId672" tooltip="Oakland Raiders" display="https://www.pro-football-reference.com/teams/rai/2018.htm" xr:uid="{B91C1F17-E09F-4951-B65C-E925157903AB}"/>
    <hyperlink ref="B350" r:id="rId673" display="https://www.pro-football-reference.com/players/S/SmalWe00.htm" xr:uid="{EAD09DF4-225C-41E2-9742-CAEE92F47F9A}"/>
    <hyperlink ref="C350" r:id="rId674" tooltip="Philadelphia Eagles" display="https://www.pro-football-reference.com/teams/phi/2018.htm" xr:uid="{0A5CC360-78C8-45DC-B59D-E74B2C8D24A2}"/>
    <hyperlink ref="B351" r:id="rId675" display="https://www.pro-football-reference.com/players/H/HydeCa00.htm" xr:uid="{F338DF7C-4B2D-4C0A-ACB1-68D42053162D}"/>
    <hyperlink ref="B352" r:id="rId676" display="https://www.pro-football-reference.com/players/E/EdwaGu00.htm" xr:uid="{8413379D-5E8F-4DCA-9940-15AE56F1CA09}"/>
    <hyperlink ref="C352" r:id="rId677" tooltip="Baltimore Ravens" display="https://www.pro-football-reference.com/teams/rav/2018.htm" xr:uid="{17D91DEC-1DF2-4878-8232-E3DA660407F3}"/>
    <hyperlink ref="B353" r:id="rId678" display="https://www.pro-football-reference.com/players/F/FreeRo00.htm" xr:uid="{567F7CFD-3AA4-4990-83F8-35730E08E6D2}"/>
    <hyperlink ref="C353" r:id="rId679" tooltip="Denver Broncos" display="https://www.pro-football-reference.com/teams/den/2018.htm" xr:uid="{E0ED60BF-D7DE-4522-A63C-EECBC42F1579}"/>
    <hyperlink ref="B354" r:id="rId680" display="https://www.pro-football-reference.com/players/W/WillJa06.htm" xr:uid="{5585EC0A-8211-4652-B87B-C2C3B4B6059C}"/>
    <hyperlink ref="C354" r:id="rId681" tooltip="Green Bay Packers" display="https://www.pro-football-reference.com/teams/gnb/2018.htm" xr:uid="{BD484162-E65A-4972-B9F2-87C4CDA6B87B}"/>
    <hyperlink ref="B355" r:id="rId682" display="https://www.pro-football-reference.com/players/J/JohnDu00.htm" xr:uid="{F8DE4699-FE45-4E58-AD88-61753AAD7F4C}"/>
    <hyperlink ref="C355" r:id="rId683" tooltip="Cleveland Browns" display="https://www.pro-football-reference.com/teams/cle/2018.htm" xr:uid="{5C72AFC9-D9C9-45A0-BB4B-7D031656946E}"/>
    <hyperlink ref="B356" r:id="rId684" display="https://www.pro-football-reference.com/players/B/BlouLe00.htm" xr:uid="{B47B6E8D-DE99-4F04-A62A-4F847A73EB37}"/>
    <hyperlink ref="C356" r:id="rId685" tooltip="Detroit Lions" display="https://www.pro-football-reference.com/teams/det/2018.htm" xr:uid="{6138B9C4-F184-4F94-B45A-E94BF8BC24D1}"/>
    <hyperlink ref="B357" r:id="rId686" display="https://www.pro-football-reference.com/players/B/BlueAl00.htm" xr:uid="{35701863-5818-49D5-B916-445360595291}"/>
    <hyperlink ref="C357" r:id="rId687" tooltip="Houston Texans" display="https://www.pro-football-reference.com/teams/htx/2018.htm" xr:uid="{AB82435A-8557-4417-95E6-536A0F50D3A6}"/>
    <hyperlink ref="B358" r:id="rId688" display="https://www.pro-football-reference.com/players/W/WillDa05.htm" xr:uid="{8F9772BD-74E6-4306-B36D-B928F88BA1CE}"/>
    <hyperlink ref="C358" r:id="rId689" tooltip="Kansas City Chiefs" display="https://www.pro-football-reference.com/teams/kan/2018.htm" xr:uid="{B6075CB3-46C1-4F90-9BB1-C5D5ACD9E39D}"/>
    <hyperlink ref="B359" r:id="rId690" display="https://www.pro-football-reference.com/players/A/AdamJo03.htm" xr:uid="{68ED45DF-B850-4B24-B7F5-FF1DDD03635B}"/>
    <hyperlink ref="C359" r:id="rId691" tooltip="Philadelphia Eagles" display="https://www.pro-football-reference.com/teams/phi/2018.htm" xr:uid="{733A86F0-80EC-4445-B848-7DC4292CD469}"/>
    <hyperlink ref="B360" r:id="rId692" display="https://www.pro-football-reference.com/players/S/SmitIt00.htm" xr:uid="{8BDFDAF7-0FF6-43D8-AB30-246DA86A3924}"/>
    <hyperlink ref="C360" r:id="rId693" tooltip="Atlanta Falcons" display="https://www.pro-football-reference.com/teams/atl/2018.htm" xr:uid="{BA07FFCD-8871-4E80-B471-D12581929D92}"/>
    <hyperlink ref="B361" r:id="rId694" display="https://www.pro-football-reference.com/players/M/McGuEl00.htm" xr:uid="{C48DAA70-4B42-48F0-BFC5-5ED8CBC44EC6}"/>
    <hyperlink ref="C361" r:id="rId695" tooltip="New York Jets" display="https://www.pro-football-reference.com/teams/nyj/2018.htm" xr:uid="{F0648B97-B9AB-4D28-BF56-C67D7B7F74BB}"/>
    <hyperlink ref="B362" r:id="rId696" display="https://www.pro-football-reference.com/players/I/IvorCh00.htm" xr:uid="{0C9A1157-A6FE-418C-B2F1-84518F6EF685}"/>
    <hyperlink ref="C362" r:id="rId697" tooltip="Buffalo Bills" display="https://www.pro-football-reference.com/teams/buf/2018.htm" xr:uid="{BBF5535A-5452-42AF-AD01-3E6E670CBE0C}"/>
    <hyperlink ref="B363" r:id="rId698" display="https://www.pro-football-reference.com/players/S/SamuJa00.htm" xr:uid="{1670AEC2-E433-4CB2-867F-12E6C5F1ED12}"/>
    <hyperlink ref="C363" r:id="rId699" tooltip="Pittsburgh Steelers" display="https://www.pro-football-reference.com/teams/pit/2018.htm" xr:uid="{5755D372-38D7-4DCD-AE5A-187FF9D6600B}"/>
    <hyperlink ref="B364" r:id="rId700" display="https://www.pro-football-reference.com/players/L/LyncMa00.htm" xr:uid="{00E91AA0-132F-47E1-84D4-5D66B33EC77A}"/>
    <hyperlink ref="C364" r:id="rId701" tooltip="Oakland Raiders" display="https://www.pro-football-reference.com/teams/rai/2018.htm" xr:uid="{F6ABC6D0-2BAA-476C-979C-30D9A8CAB128}"/>
    <hyperlink ref="B365" r:id="rId702" display="https://www.pro-football-reference.com/players/A/AndeC.00.htm" xr:uid="{D8245C51-D721-402D-AD8C-E8337BF26BDF}"/>
    <hyperlink ref="B366" r:id="rId703" display="https://www.pro-football-reference.com/players/B/BernGi00.htm" xr:uid="{4AEAA074-EE32-494E-AE74-26E0757C83F9}"/>
    <hyperlink ref="C366" r:id="rId704" tooltip="Cincinnati Bengals" display="https://www.pro-football-reference.com/teams/cin/2018.htm" xr:uid="{D3721C6E-8733-41ED-B682-429573810BE0}"/>
    <hyperlink ref="B367" r:id="rId705" display="https://www.pro-football-reference.com/players/P/PennRa00.htm" xr:uid="{D5F97E82-BB70-45B0-9A87-43BD03E147A9}"/>
    <hyperlink ref="C367" r:id="rId706" tooltip="Seattle Seahawks" display="https://www.pro-football-reference.com/teams/sea/2018.htm" xr:uid="{2B77327E-DFDB-41B0-97C6-94AF5D35CB05}"/>
    <hyperlink ref="B368" r:id="rId707" display="https://www.pro-football-reference.com/players/M/MorrAl00.htm" xr:uid="{166C705B-8140-4D46-9F3F-A9DFD52A3FE1}"/>
    <hyperlink ref="C368" r:id="rId708" tooltip="San Francisco 49ers" display="https://www.pro-football-reference.com/teams/sfo/2018.htm" xr:uid="{3D9481D3-9F73-481C-99D4-C88ABAFA6D11}"/>
    <hyperlink ref="B369" r:id="rId709" display="https://www.pro-football-reference.com/players/C/ClemCo00.htm" xr:uid="{E8906A3B-038B-4EBA-A0F5-8BD6047F15A0}"/>
    <hyperlink ref="C369" r:id="rId710" tooltip="Philadelphia Eagles" display="https://www.pro-football-reference.com/teams/phi/2018.htm" xr:uid="{FE4CFBE8-6D13-4421-A9A8-0B1177E0E52D}"/>
    <hyperlink ref="B370" r:id="rId711" display="https://www.pro-football-reference.com/players/A/AlleJa01.htm" xr:uid="{01D2F33B-5BB8-4571-A69B-CCD9AB4EA6A6}"/>
    <hyperlink ref="C370" r:id="rId712" tooltip="Baltimore Ravens" display="https://www.pro-football-reference.com/teams/rav/2018.htm" xr:uid="{D1C38DC1-7519-4FAF-848C-5D1408005344}"/>
    <hyperlink ref="B371" r:id="rId713" display="https://www.pro-football-reference.com/players/W/WareSp00.htm" xr:uid="{4095A854-7343-4971-B970-825C555A05C0}"/>
    <hyperlink ref="C371" r:id="rId714" tooltip="Kansas City Chiefs" display="https://www.pro-football-reference.com/teams/kan/2018.htm" xr:uid="{8703AA32-C64F-4F17-9B73-C77176BE759B}"/>
    <hyperlink ref="B372" r:id="rId715" display="https://www.pro-football-reference.com/players/R/RiddTh00.htm" xr:uid="{C01F698B-08A2-4761-A63B-89AD7CCBBDA6}"/>
    <hyperlink ref="C372" r:id="rId716" tooltip="Detroit Lions" display="https://www.pro-football-reference.com/teams/det/2018.htm" xr:uid="{E0B607F9-A4B2-4B3B-BC9F-4AEBAFB93ABA}"/>
    <hyperlink ref="B373" r:id="rId717" display="https://www.pro-football-reference.com/players/T/ThomCh03.htm" xr:uid="{D232B148-A50C-4F88-8BD4-BAEFBCBF17C0}"/>
    <hyperlink ref="C373" r:id="rId718" tooltip="Washington Redskins" display="https://www.pro-football-reference.com/teams/was/2018.htm" xr:uid="{9379186E-AE2B-4CD5-9345-8B447AEB2E53}"/>
    <hyperlink ref="B374" r:id="rId719" display="https://www.pro-football-reference.com/players/B/BookDe00.htm" xr:uid="{FC505002-3934-4E56-A817-D26B37F39D86}"/>
    <hyperlink ref="C374" r:id="rId720" tooltip="Denver Broncos" display="https://www.pro-football-reference.com/teams/den/2018.htm" xr:uid="{0D1DC9B9-A8A4-4F0A-8274-ED8C28D2341F}"/>
    <hyperlink ref="B375" r:id="rId721" display="https://www.pro-football-reference.com/players/Z/ZennZa00.htm" xr:uid="{11CA4B97-B757-46A1-BD30-E840E27B7566}"/>
    <hyperlink ref="C375" r:id="rId722" tooltip="Detroit Lions" display="https://www.pro-football-reference.com/teams/det/2018.htm" xr:uid="{86721E5C-0F8C-4A23-90EB-91D24354E581}"/>
    <hyperlink ref="B376" r:id="rId723" display="https://www.pro-football-reference.com/players/P/PoweBi00.htm" xr:uid="{5591C66F-BE47-4B5F-B175-329C375D0248}"/>
    <hyperlink ref="C376" r:id="rId724" tooltip="New York Jets" display="https://www.pro-football-reference.com/teams/nyj/2018.htm" xr:uid="{001E36B8-4D1D-40E2-9CC6-A97317AD4597}"/>
    <hyperlink ref="B377" r:id="rId725" display="https://www.pro-football-reference.com/players/D/DixoKe00.htm" xr:uid="{4FE312D0-7FE2-45E0-AA5F-E37DEF45A685}"/>
    <hyperlink ref="C377" r:id="rId726" tooltip="Baltimore Ravens" display="https://www.pro-football-reference.com/teams/rav/2018.htm" xr:uid="{782EBEF4-27D1-4195-8FE0-1BB5AE212670}"/>
    <hyperlink ref="B378" r:id="rId727" display="https://www.pro-football-reference.com/players/B/BibbKa00.htm" xr:uid="{970FC2B6-6F3A-41CE-AA1D-252C81642AAE}"/>
    <hyperlink ref="B379" r:id="rId728" display="https://www.pro-football-reference.com/players/J/JackJu01.htm" xr:uid="{2D9843C6-AC17-4323-B697-582FB7BC98FD}"/>
    <hyperlink ref="C379" r:id="rId729" tooltip="Los Angeles Chargers" display="https://www.pro-football-reference.com/teams/sdg/2018.htm" xr:uid="{1E26A4E2-8893-404E-BF3F-01A87E2966EB}"/>
    <hyperlink ref="B380" r:id="rId730" display="https://www.pro-football-reference.com/players/S/SproDa00.htm" xr:uid="{35ABEE55-14E9-4AAA-B2E7-B13EE0AF7A82}"/>
    <hyperlink ref="C380" r:id="rId731" tooltip="Philadelphia Eagles" display="https://www.pro-football-reference.com/teams/phi/2018.htm" xr:uid="{CCF9FAE7-A9DD-4FDF-AD6D-3B7C7F4CD7C1}"/>
    <hyperlink ref="B381" r:id="rId732" display="https://www.pro-football-reference.com/players/R/RodgJa00.htm" xr:uid="{E63F31A7-D1AE-40FC-9FB5-CE5C7785E129}"/>
    <hyperlink ref="C381" r:id="rId733" tooltip="Tampa Bay Buccaneers" display="https://www.pro-football-reference.com/teams/tam/2018.htm" xr:uid="{E1CC0F7A-4BDB-401E-A542-06CDBD663F6A}"/>
    <hyperlink ref="B382" r:id="rId734" display="https://www.pro-football-reference.com/players/W/WilkJo01.htm" xr:uid="{0CC0DECF-83D3-439D-9C15-53CC8897ADAE}"/>
    <hyperlink ref="C382" r:id="rId735" tooltip="Indianapolis Colts" display="https://www.pro-football-reference.com/teams/clt/2018.htm" xr:uid="{5B368CD0-0B33-4F0E-8F7E-D01C2654D2AB}"/>
    <hyperlink ref="B383" r:id="rId736" display="https://www.pro-football-reference.com/players/E/EdmoCh00.htm" xr:uid="{3A029C7B-E736-43B1-B78B-6B3B85A3C39D}"/>
    <hyperlink ref="C383" r:id="rId737" tooltip="Arizona Cardinals" display="https://www.pro-football-reference.com/teams/crd/2018.htm" xr:uid="{DA239018-CF0A-4FEA-81BB-A47D3B0C9B10}"/>
    <hyperlink ref="B384" r:id="rId738" display="https://www.pro-football-reference.com/players/A/AjayJa00.htm" xr:uid="{7710CD74-1485-4ED7-8852-C6E393F85B9A}"/>
    <hyperlink ref="C384" r:id="rId739" tooltip="Philadelphia Eagles" display="https://www.pro-football-reference.com/teams/phi/2018.htm" xr:uid="{5228A8EB-C88B-4983-B75F-C9DB4D42D08E}"/>
    <hyperlink ref="B385" r:id="rId740" display="https://www.pro-football-reference.com/players/J/JuszKy00.htm" xr:uid="{9AE503EE-6A48-4A35-9F50-2100D79F16C1}"/>
    <hyperlink ref="C385" r:id="rId741" tooltip="San Francisco 49ers" display="https://www.pro-football-reference.com/teams/sfo/2018.htm" xr:uid="{75674708-8732-4FC1-8112-F9D5DD64C4F4}"/>
    <hyperlink ref="B386" r:id="rId742" display="https://www.pro-football-reference.com/players/B/BurkRe00.htm" xr:uid="{C1DEF739-4435-406A-A86F-A100848ED25E}"/>
    <hyperlink ref="C386" r:id="rId743" tooltip="New England Patriots" display="https://www.pro-football-reference.com/teams/nwe/2018.htm" xr:uid="{EE155B00-08C5-4AED-B315-FFD2B94F55D5}"/>
    <hyperlink ref="B387" r:id="rId744" display="https://www.pro-football-reference.com/players/B/BrowMa03.htm" xr:uid="{258C3B54-A68F-4512-B7D3-F12E716621B5}"/>
    <hyperlink ref="C387" r:id="rId745" tooltip="Los Angeles Rams" display="https://www.pro-football-reference.com/teams/ram/2018.htm" xr:uid="{2B322910-C7B1-439A-9ED6-920B703FF887}"/>
    <hyperlink ref="B388" r:id="rId746" display="https://www.pro-football-reference.com/players/M/MostRa00.htm" xr:uid="{763CE092-7019-4CBE-8CB6-35812C8921E0}"/>
    <hyperlink ref="C388" r:id="rId747" tooltip="San Francisco 49ers" display="https://www.pro-football-reference.com/teams/sfo/2018.htm" xr:uid="{88039FBB-5204-4105-A7A7-A4196F972D7E}"/>
    <hyperlink ref="B389" r:id="rId748" display="https://www.pro-football-reference.com/players/W/WilsJe01.htm" xr:uid="{E0FDCCEC-01A4-402B-993F-C9886DF958CB}"/>
    <hyperlink ref="C389" r:id="rId749" tooltip="San Francisco 49ers" display="https://www.pro-football-reference.com/teams/sfo/2018.htm" xr:uid="{B59780D9-AD89-40E6-820D-3AF58AD3D314}"/>
    <hyperlink ref="B390" r:id="rId750" display="https://www.pro-football-reference.com/players/C/CannTr00.htm" xr:uid="{E9008E8B-6026-457E-808A-881D0EDBAA01}"/>
    <hyperlink ref="C390" r:id="rId751" tooltip="New York Jets" display="https://www.pro-football-reference.com/teams/nyj/2018.htm" xr:uid="{5F077F79-2F80-44D4-AA62-3FE9B1D1B0A1}"/>
    <hyperlink ref="B391" r:id="rId752" display="https://www.pro-football-reference.com/players/G/GallWa00.htm" xr:uid="{387B939B-CFD1-4068-B9A8-5B36ECB49F0E}"/>
    <hyperlink ref="C391" r:id="rId753" tooltip="New York Giants" display="https://www.pro-football-reference.com/teams/nyg/2018.htm" xr:uid="{5E292EE2-C778-4ECB-AF29-2F123D120550}"/>
    <hyperlink ref="B392" r:id="rId754" display="https://www.pro-football-reference.com/players/D/DeveJa00.htm" xr:uid="{005F7BB3-0DC2-40AE-9832-438AAAEBC8F5}"/>
    <hyperlink ref="C392" r:id="rId755" tooltip="New England Patriots" display="https://www.pro-football-reference.com/teams/nwe/2018.htm" xr:uid="{117154A1-5818-4353-853E-45D62BCEFE38}"/>
    <hyperlink ref="B393" r:id="rId756" display="https://www.pro-football-reference.com/players/B/BallKa00.htm" xr:uid="{7A4E821F-0271-4F64-B264-48E4238237D9}"/>
    <hyperlink ref="C393" r:id="rId757" tooltip="Miami Dolphins" display="https://www.pro-football-reference.com/teams/mia/2018.htm" xr:uid="{38B16092-7AF1-45B7-9F0D-B2CF90F24BAC}"/>
    <hyperlink ref="B394" r:id="rId758" display="https://www.pro-football-reference.com/players/M/MurpMa03.htm" xr:uid="{FE1AA815-35CF-46C8-87B5-A1BC8B9CEF04}"/>
    <hyperlink ref="C394" r:id="rId759" tooltip="Buffalo Bills" display="https://www.pro-football-reference.com/teams/buf/2018.htm" xr:uid="{8FCDA61A-85BA-4C43-8CA2-B64AE3B5FE7A}"/>
    <hyperlink ref="B395" r:id="rId760" display="https://www.pro-football-reference.com/players/B/BoldBr00.htm" xr:uid="{799CA951-993C-46A0-AC4E-125161F9EC51}"/>
    <hyperlink ref="C395" r:id="rId761" tooltip="Miami Dolphins" display="https://www.pro-football-reference.com/teams/mia/2018.htm" xr:uid="{7DD5E199-7497-4A12-BAAC-9437704CC69B}"/>
    <hyperlink ref="B396" r:id="rId762" display="https://www.pro-football-reference.com/players/S/SmitRo06.htm" xr:uid="{0269B1CD-ADDB-41F7-8B8B-FDC6BA641267}"/>
    <hyperlink ref="C396" r:id="rId763" tooltip="Dallas Cowboys" display="https://www.pro-football-reference.com/teams/dal/2018.htm" xr:uid="{8EBBB9CE-B777-4E1E-8AAE-A7B8C4C5BDC7}"/>
    <hyperlink ref="B397" r:id="rId764" display="https://www.pro-football-reference.com/players/J/JanoAn00.htm" xr:uid="{38381D19-22B7-4250-8DA5-6FBDEE58437D}"/>
    <hyperlink ref="C397" r:id="rId765" tooltip="Denver Broncos" display="https://www.pro-football-reference.com/teams/den/2018.htm" xr:uid="{5185669D-03B5-4EBA-8717-EBB2A8749456}"/>
    <hyperlink ref="B398" r:id="rId766" display="https://www.pro-football-reference.com/players/L/LineZa01.htm" xr:uid="{5574429B-53DF-4B64-A453-625956FEE6CF}"/>
    <hyperlink ref="C398" r:id="rId767" tooltip="New Orleans Saints" display="https://www.pro-football-reference.com/teams/nor/2018.htm" xr:uid="{4121609E-2723-4157-9B4F-22745A124B11}"/>
    <hyperlink ref="B399" r:id="rId768" display="https://www.pro-football-reference.com/players/S/SherAn00.htm" xr:uid="{58730563-E7D6-404B-83F8-25C264AF9866}"/>
    <hyperlink ref="C399" r:id="rId769" tooltip="Kansas City Chiefs" display="https://www.pro-football-reference.com/teams/kan/2018.htm" xr:uid="{5719DFCE-AB57-450B-9189-C1B4AB046F17}"/>
    <hyperlink ref="B400" r:id="rId770" display="https://www.pro-football-reference.com/players/H/HillBr02.htm" xr:uid="{AE92DCFF-3871-4676-B170-97E0738C2DC4}"/>
    <hyperlink ref="C400" r:id="rId771" tooltip="Atlanta Falcons" display="https://www.pro-football-reference.com/teams/atl/2018.htm" xr:uid="{B8EF343A-7C3B-4840-B4C6-740CB181DD9A}"/>
    <hyperlink ref="B401" r:id="rId772" display="https://www.pro-football-reference.com/players/M/MizzTa00.htm" xr:uid="{72CAD29A-151F-4431-9F44-5A1D685933A7}"/>
    <hyperlink ref="C401" r:id="rId773" tooltip="Chicago Bears" display="https://www.pro-football-reference.com/teams/chi/2018.htm" xr:uid="{6D9C27DD-ABD3-4BF9-86A5-F8B5521F5651}"/>
    <hyperlink ref="B402" r:id="rId774" display="https://www.pro-football-reference.com/players/W/WashDw00.htm" xr:uid="{2D64E803-9094-4A94-860F-9D44DD90A409}"/>
    <hyperlink ref="C402" r:id="rId775" tooltip="New Orleans Saints" display="https://www.pro-football-reference.com/teams/nor/2018.htm" xr:uid="{1912D8D7-334E-4AA2-B8EE-34896EB992E8}"/>
    <hyperlink ref="B403" r:id="rId776" display="https://www.pro-football-reference.com/players/A/ArmaAl00.htm" xr:uid="{A87B14B6-6313-4C79-9638-C4418BB1051E}"/>
    <hyperlink ref="C403" r:id="rId777" tooltip="Carolina Panthers" display="https://www.pro-football-reference.com/teams/car/2018.htm" xr:uid="{F848F5D3-FAEF-48EC-BE18-0337859B38C9}"/>
    <hyperlink ref="B404" r:id="rId778" display="https://www.pro-football-reference.com/players/A/ArtiCa00.htm" xr:uid="{7D705BD7-4E70-4085-825F-6C8844EB8F07}"/>
    <hyperlink ref="C404" r:id="rId779" tooltip="Carolina Panthers" display="https://www.pro-football-reference.com/teams/car/2018.htm" xr:uid="{FAFD1ACD-65A9-4607-8E34-C84E916C4AB4}"/>
    <hyperlink ref="B405" r:id="rId780" display="https://www.pro-football-reference.com/players/J/JoneRo01.htm" xr:uid="{1DA53503-3EB3-405B-8A94-8758DC8E9D35}"/>
    <hyperlink ref="C405" r:id="rId781" tooltip="Tampa Bay Buccaneers" display="https://www.pro-football-reference.com/teams/tam/2018.htm" xr:uid="{1A8600D8-B926-4F9C-ADE6-E295E6A9A5AD}"/>
    <hyperlink ref="B406" r:id="rId782" display="https://www.pro-football-reference.com/players/W/WillDa10.htm" xr:uid="{AC42725C-E6C7-48C5-BE16-4DB3AF53598A}"/>
    <hyperlink ref="C406" r:id="rId783" tooltip="Kansas City Chiefs" display="https://www.pro-football-reference.com/teams/kan/2018.htm" xr:uid="{F06072F0-B461-49E4-9A92-6AD380A2F0D2}"/>
    <hyperlink ref="B407" r:id="rId784" display="https://www.pro-football-reference.com/players/R/RidlSt00.htm" xr:uid="{9E19AC2C-3417-4838-9F4E-3E61934041E6}"/>
    <hyperlink ref="C407" r:id="rId785" tooltip="Pittsburgh Steelers" display="https://www.pro-football-reference.com/teams/pit/2018.htm" xr:uid="{E8DFE448-DA42-42FE-96AB-49AF544FE893}"/>
    <hyperlink ref="B409" r:id="rId786" display="https://www.pro-football-reference.com/players/M/McCaCh01.htm" xr:uid="{EC13970B-D9C2-4A06-975F-89A4D692C112}"/>
    <hyperlink ref="C409" r:id="rId787" tooltip="Carolina Panthers" display="https://www.pro-football-reference.com/teams/car/2019.htm" xr:uid="{8C099A59-FC3F-4329-BA4C-8716A2FF7451}"/>
    <hyperlink ref="B410" r:id="rId788" display="https://www.pro-football-reference.com/players/H/HenrDe00.htm" xr:uid="{BFEC3F62-61CD-43FE-87AA-09AE33340CF4}"/>
    <hyperlink ref="C410" r:id="rId789" tooltip="Tennessee Titans" display="https://www.pro-football-reference.com/teams/oti/2019.htm" xr:uid="{309E6332-3DF8-4372-B8AA-5E31B30F6C64}"/>
    <hyperlink ref="B411" r:id="rId790" display="https://www.pro-football-reference.com/players/J/JoneAa00.htm" xr:uid="{698BA074-8C38-4F36-84B5-4958CCAF2116}"/>
    <hyperlink ref="C411" r:id="rId791" tooltip="Green Bay Packers" display="https://www.pro-football-reference.com/teams/gnb/2019.htm" xr:uid="{5B8E0523-AF20-454A-9AF2-AF57AD38C5FD}"/>
    <hyperlink ref="B412" r:id="rId792" display="https://www.pro-football-reference.com/players/E/ElliEz00.htm" xr:uid="{58F60A7C-65D9-4383-B561-2895E807738C}"/>
    <hyperlink ref="C412" r:id="rId793" tooltip="Dallas Cowboys" display="https://www.pro-football-reference.com/teams/dal/2019.htm" xr:uid="{670056A4-2F2F-4E21-BA56-83E0C53E00B6}"/>
    <hyperlink ref="B413" r:id="rId794" display="https://www.pro-football-reference.com/players/C/CookDa01.htm" xr:uid="{32F6D2C0-BFA5-4BAB-B82A-0E8BF698BFC4}"/>
    <hyperlink ref="C413" r:id="rId795" tooltip="Minnesota Vikings" display="https://www.pro-football-reference.com/teams/min/2019.htm" xr:uid="{0DA262E9-A752-42EF-93D6-4C300C609760}"/>
    <hyperlink ref="B414" r:id="rId796" display="https://www.pro-football-reference.com/players/C/ChubNi00.htm" xr:uid="{CA8049AF-8A5F-4813-9EB9-FAD87F381FC4}"/>
    <hyperlink ref="C414" r:id="rId797" tooltip="Cleveland Browns" display="https://www.pro-football-reference.com/teams/cle/2019.htm" xr:uid="{21706500-0E4F-4B53-BFC8-94BFFAED2057}"/>
    <hyperlink ref="B415" r:id="rId798" display="https://www.pro-football-reference.com/players/E/EkelAu00.htm" xr:uid="{20E5E14F-BCEF-4BEC-9E7A-64B52CF54472}"/>
    <hyperlink ref="C415" r:id="rId799" tooltip="Los Angeles Chargers" display="https://www.pro-football-reference.com/teams/sdg/2019.htm" xr:uid="{D17D5236-0FCE-4F21-B835-9964EFCF2456}"/>
    <hyperlink ref="B416" r:id="rId800" display="https://www.pro-football-reference.com/players/I/IngrMa01.htm" xr:uid="{38C278EF-E15D-44B8-8965-6559D4E21773}"/>
    <hyperlink ref="C416" r:id="rId801" tooltip="Baltimore Ravens" display="https://www.pro-football-reference.com/teams/rav/2019.htm" xr:uid="{F6187104-26A4-4A45-9DF9-3A6677669BA4}"/>
    <hyperlink ref="B417" r:id="rId802" display="https://www.pro-football-reference.com/players/C/CarsCh00.htm" xr:uid="{AFE358E8-3310-44D4-BE9C-D2F25E6B806B}"/>
    <hyperlink ref="C417" r:id="rId803" tooltip="Seattle Seahawks" display="https://www.pro-football-reference.com/teams/sea/2019.htm" xr:uid="{3D83F88B-1982-4C44-BC36-BC5A039F7761}"/>
    <hyperlink ref="B418" r:id="rId804" display="https://www.pro-football-reference.com/players/B/BarkSa00.htm" xr:uid="{E358EA8A-7C19-4AFD-A0F3-7FFFAE37BBDD}"/>
    <hyperlink ref="C418" r:id="rId805" tooltip="New York Giants" display="https://www.pro-football-reference.com/teams/nyg/2019.htm" xr:uid="{329B3200-0A38-46D5-976B-D872D199921E}"/>
    <hyperlink ref="B419" r:id="rId806" display="https://www.pro-football-reference.com/players/M/MixoJo00.htm" xr:uid="{21C010C9-7A60-4464-A0E2-D7E0C8362A6F}"/>
    <hyperlink ref="C419" r:id="rId807" tooltip="Cincinnati Bengals" display="https://www.pro-football-reference.com/teams/cin/2019.htm" xr:uid="{26A40BF7-5533-4C08-B4DD-E5D2E5B1C3B1}"/>
    <hyperlink ref="B420" r:id="rId808" display="https://www.pro-football-reference.com/players/G/GurlTo01.htm" xr:uid="{BCF0C221-2106-4A9A-B103-1510F3AFF1E6}"/>
    <hyperlink ref="C420" r:id="rId809" tooltip="Los Angeles Rams" display="https://www.pro-football-reference.com/teams/ram/2019.htm" xr:uid="{313E6E09-0D87-4346-840B-9E011F4311A0}"/>
    <hyperlink ref="B421" r:id="rId810" display="https://www.pro-football-reference.com/players/F/FourLe00.htm" xr:uid="{1DB916CF-A373-4BCC-943D-660B9FCE50AF}"/>
    <hyperlink ref="C421" r:id="rId811" tooltip="Jacksonville Jaguars" display="https://www.pro-football-reference.com/teams/jax/2019.htm" xr:uid="{B607C1EF-5482-422C-9877-1358762DAEAA}"/>
    <hyperlink ref="B422" r:id="rId812" display="https://www.pro-football-reference.com/players/J/JacoJo01.htm" xr:uid="{18CDFFFF-10D4-4E70-8F70-5D6778E2A0AE}"/>
    <hyperlink ref="C422" r:id="rId813" tooltip="Oakland Raiders" display="https://www.pro-football-reference.com/teams/rai/2019.htm" xr:uid="{29662B50-0439-4119-A8F7-F932916EB5B4}"/>
    <hyperlink ref="B423" r:id="rId814" display="https://www.pro-football-reference.com/players/S/SandMi01.htm" xr:uid="{1F044FF1-AD4B-46B2-AD2E-216BDE20C7EB}"/>
    <hyperlink ref="C423" r:id="rId815" tooltip="Philadelphia Eagles" display="https://www.pro-football-reference.com/teams/phi/2019.htm" xr:uid="{99F35AD8-F84F-4DDC-A0F5-5D873998B101}"/>
    <hyperlink ref="B424" r:id="rId816" display="https://www.pro-football-reference.com/players/K/KamaAl00.htm" xr:uid="{E41607CD-3478-48EF-AC5B-37181C671844}"/>
    <hyperlink ref="C424" r:id="rId817" tooltip="New Orleans Saints" display="https://www.pro-football-reference.com/teams/nor/2019.htm" xr:uid="{2B23492E-2576-49F7-A994-AF0A58D872D9}"/>
    <hyperlink ref="B425" r:id="rId818" display="https://www.pro-football-reference.com/players/M/MackMa00.htm" xr:uid="{AB4F382E-27B7-4DC2-A8D4-48FAED2E8DFF}"/>
    <hyperlink ref="C425" r:id="rId819" tooltip="Indianapolis Colts" display="https://www.pro-football-reference.com/teams/clt/2019.htm" xr:uid="{C1792C07-9CB6-4292-889B-16C6FBCD7F22}"/>
    <hyperlink ref="B426" r:id="rId820" display="https://www.pro-football-reference.com/players/D/DrakKe00.htm" xr:uid="{510D0DAF-8DC0-4FD5-BAD7-4A678B910E9E}"/>
    <hyperlink ref="B427" r:id="rId821" display="https://www.pro-football-reference.com/players/L/LindPh00.htm" xr:uid="{DEB545B6-04F5-4CA3-BC7A-2ECFE6B7FDF3}"/>
    <hyperlink ref="C427" r:id="rId822" tooltip="Denver Broncos" display="https://www.pro-football-reference.com/teams/den/2019.htm" xr:uid="{07176441-17C1-440E-B1A9-3417DC091424}"/>
    <hyperlink ref="B428" r:id="rId823" display="https://www.pro-football-reference.com/players/M/MostRa00.htm" xr:uid="{1694E10E-9112-45BE-9270-D9A63E06FF87}"/>
    <hyperlink ref="C428" r:id="rId824" tooltip="San Francisco 49ers" display="https://www.pro-football-reference.com/teams/sfo/2019.htm" xr:uid="{DA45F876-3811-453B-AFC5-29537FE8D9EC}"/>
    <hyperlink ref="B429" r:id="rId825" display="https://www.pro-football-reference.com/players/B/BellLe00.htm" xr:uid="{ABBE35AA-4B24-4E50-B3D5-C2EB815DEDBC}"/>
    <hyperlink ref="C429" r:id="rId826" tooltip="New York Jets" display="https://www.pro-football-reference.com/teams/nyj/2019.htm" xr:uid="{93CCC665-1F66-483A-A5A2-FD9DBDEF7AA9}"/>
    <hyperlink ref="B430" r:id="rId827" display="https://www.pro-football-reference.com/players/M/MontDa01.htm" xr:uid="{C7277889-D243-489A-97D6-46F2309BA74B}"/>
    <hyperlink ref="C430" r:id="rId828" tooltip="Chicago Bears" display="https://www.pro-football-reference.com/teams/chi/2019.htm" xr:uid="{B6F9EA29-E696-45B4-B0C9-A72484E15236}"/>
    <hyperlink ref="B431" r:id="rId829" display="https://www.pro-football-reference.com/players/H/HydeCa00.htm" xr:uid="{D990BA7F-8CBA-44E7-80AC-5ADE47F61168}"/>
    <hyperlink ref="C431" r:id="rId830" tooltip="Houston Texans" display="https://www.pro-football-reference.com/teams/htx/2019.htm" xr:uid="{5C439622-BC38-4B5E-936C-4C7EE6C08A54}"/>
    <hyperlink ref="B432" r:id="rId831" display="https://www.pro-football-reference.com/players/M/MichSo00.htm" xr:uid="{26083CE4-E26F-4AD0-9FBE-AE1D211E189F}"/>
    <hyperlink ref="C432" r:id="rId832" tooltip="New England Patriots" display="https://www.pro-football-reference.com/teams/nwe/2019.htm" xr:uid="{4C1C3681-B193-46C8-A2EA-91D6C0D2BFCE}"/>
    <hyperlink ref="B433" r:id="rId833" display="https://www.pro-football-reference.com/players/F/FreeDe00.htm" xr:uid="{633548FE-C34E-4750-AA8A-258D3BF02563}"/>
    <hyperlink ref="C433" r:id="rId834" tooltip="Atlanta Falcons" display="https://www.pro-football-reference.com/teams/atl/2019.htm" xr:uid="{D6A7D7AC-2F36-40E9-A1E1-CF57ABE4CD80}"/>
    <hyperlink ref="B434" r:id="rId835" display="https://www.pro-football-reference.com/players/G/GordMe00.htm" xr:uid="{4A6AEBBE-7A90-4DD0-8018-81BF59E740FB}"/>
    <hyperlink ref="C434" r:id="rId836" tooltip="Los Angeles Chargers" display="https://www.pro-football-reference.com/teams/sdg/2019.htm" xr:uid="{E795DAF1-AFBD-4A9A-9A3F-EED869EF226D}"/>
    <hyperlink ref="B435" r:id="rId837" display="https://www.pro-football-reference.com/players/J/JoneRo01.htm" xr:uid="{90633826-D5EE-4B21-B1DF-7090FAEA501C}"/>
    <hyperlink ref="C435" r:id="rId838" tooltip="Tampa Bay Buccaneers" display="https://www.pro-football-reference.com/teams/tam/2019.htm" xr:uid="{B3426867-4A70-4DF8-BDDE-E2CB411944FF}"/>
    <hyperlink ref="B436" r:id="rId839" display="https://www.pro-football-reference.com/players/P/PeteAd01.htm" xr:uid="{7B63C05B-C59E-48FE-B186-BAA870290AF3}"/>
    <hyperlink ref="C436" r:id="rId840" tooltip="Washington Redskins" display="https://www.pro-football-reference.com/teams/was/2019.htm" xr:uid="{3F401D49-F1EE-49A8-A657-296661E081CE}"/>
    <hyperlink ref="B437" r:id="rId841" display="https://www.pro-football-reference.com/players/W/WhitJa02.htm" xr:uid="{3867046F-E5F8-45D4-82A8-25C64266CDBD}"/>
    <hyperlink ref="C437" r:id="rId842" tooltip="New England Patriots" display="https://www.pro-football-reference.com/teams/nwe/2019.htm" xr:uid="{44BDF036-91E5-4A4E-A45D-F9F5CB5AB0ED}"/>
    <hyperlink ref="B438" r:id="rId843" display="https://www.pro-football-reference.com/players/M/MurrLa00.htm" xr:uid="{6F7052CB-619E-4DCD-9B65-4380F655FDED}"/>
    <hyperlink ref="C438" r:id="rId844" tooltip="New Orleans Saints" display="https://www.pro-football-reference.com/teams/nor/2019.htm" xr:uid="{CFDFC715-F32B-469B-A932-9219882097E7}"/>
    <hyperlink ref="B439" r:id="rId845" display="https://www.pro-football-reference.com/players/S/SingDe00.htm" xr:uid="{B9446F30-6E86-4DA9-894D-F980D7D3F39C}"/>
    <hyperlink ref="C439" r:id="rId846" tooltip="Buffalo Bills" display="https://www.pro-football-reference.com/teams/buf/2019.htm" xr:uid="{6D3BE0CF-A856-4FA8-98CF-9F29E399ABD6}"/>
    <hyperlink ref="B440" r:id="rId847" display="https://www.pro-football-reference.com/players/C/ColeTe01.htm" xr:uid="{1F33F399-68BD-43B1-AADA-37EA08949F88}"/>
    <hyperlink ref="C440" r:id="rId848" tooltip="San Francisco 49ers" display="https://www.pro-football-reference.com/teams/sfo/2019.htm" xr:uid="{85133CE9-202F-4AF2-B2A8-0A5D9E743C59}"/>
    <hyperlink ref="B441" r:id="rId849" display="https://www.pro-football-reference.com/players/C/ConnJa00.htm" xr:uid="{EF10AE73-A2AC-41E5-965B-1EAB8E518CD4}"/>
    <hyperlink ref="C441" r:id="rId850" tooltip="Pittsburgh Steelers" display="https://www.pro-football-reference.com/teams/pit/2019.htm" xr:uid="{E96E4641-9E05-4565-A86F-CF318DD036AB}"/>
    <hyperlink ref="B442" r:id="rId851" display="https://www.pro-football-reference.com/players/W/WillDa05.htm" xr:uid="{CA493AC2-99CE-4C19-9373-13758F21EE87}"/>
    <hyperlink ref="C442" r:id="rId852" tooltip="Kansas City Chiefs" display="https://www.pro-football-reference.com/teams/kan/2019.htm" xr:uid="{FFBE8F05-AF2C-4296-BAA3-27E40D6C7F62}"/>
    <hyperlink ref="B443" r:id="rId853" display="https://www.pro-football-reference.com/players/J/JohnDu00.htm" xr:uid="{32462EBE-16CE-45C9-A55A-132C07A9770C}"/>
    <hyperlink ref="C443" r:id="rId854" tooltip="Houston Texans" display="https://www.pro-football-reference.com/teams/htx/2019.htm" xr:uid="{A6E4B523-B4EF-4542-A039-15BBA14E2ECD}"/>
    <hyperlink ref="B444" r:id="rId855" display="https://www.pro-football-reference.com/players/W/WillJa06.htm" xr:uid="{0C3E6991-E126-43E2-BB74-2DA1FAC50834}"/>
    <hyperlink ref="C444" r:id="rId856" tooltip="Green Bay Packers" display="https://www.pro-football-reference.com/teams/gnb/2019.htm" xr:uid="{41BD9A15-05E5-4621-9D6E-5333AF473CB1}"/>
    <hyperlink ref="B445" r:id="rId857" display="https://www.pro-football-reference.com/players/J/JohnDa08.htm" xr:uid="{F00115C0-00AE-4E7A-B5CC-7FA3BFA263B8}"/>
    <hyperlink ref="C445" r:id="rId858" tooltip="Arizona Cardinals" display="https://www.pro-football-reference.com/teams/crd/2019.htm" xr:uid="{74318E07-EEA9-436D-8482-CBB95B1C1E10}"/>
    <hyperlink ref="B446" r:id="rId859" display="https://www.pro-football-reference.com/players/B/BarbPe01.htm" xr:uid="{1D5BB61E-A57E-44F6-90BA-3C555FB249B5}"/>
    <hyperlink ref="C446" r:id="rId860" tooltip="Tampa Bay Buccaneers" display="https://www.pro-football-reference.com/teams/tam/2019.htm" xr:uid="{2EB60968-1220-4D18-9FD4-8849EF72ED5A}"/>
    <hyperlink ref="B447" r:id="rId861" display="https://www.pro-football-reference.com/players/H/HowaJo00.htm" xr:uid="{AB09E0F4-2979-4BE2-9FF8-0EAC3539037D}"/>
    <hyperlink ref="C447" r:id="rId862" tooltip="Philadelphia Eagles" display="https://www.pro-football-reference.com/teams/phi/2019.htm" xr:uid="{9F47AE1D-F9D7-4FA7-8470-1AA0F9628A6E}"/>
    <hyperlink ref="B448" r:id="rId863" display="https://www.pro-football-reference.com/players/F/FreeRo00.htm" xr:uid="{E47D241C-CB93-4841-AE62-9E5D6D8E741A}"/>
    <hyperlink ref="C448" r:id="rId864" tooltip="Denver Broncos" display="https://www.pro-football-reference.com/teams/den/2019.htm" xr:uid="{82669303-1761-400B-A138-AEF251034FA4}"/>
    <hyperlink ref="B449" r:id="rId865" display="https://www.pro-football-reference.com/players/M/McCoLe01.htm" xr:uid="{D0EDEB7E-8C45-4C7B-A323-700B4B6521EC}"/>
    <hyperlink ref="C449" r:id="rId866" tooltip="Kansas City Chiefs" display="https://www.pro-football-reference.com/teams/kan/2019.htm" xr:uid="{AF3E9941-51F2-475A-8034-9248776C6360}"/>
    <hyperlink ref="B450" r:id="rId867" display="https://www.pro-football-reference.com/players/E/EdwaGu00.htm" xr:uid="{48BF8ADA-4AC8-4230-BFC4-D7F370EE72D8}"/>
    <hyperlink ref="C450" r:id="rId868" tooltip="Baltimore Ravens" display="https://www.pro-football-reference.com/teams/rav/2019.htm" xr:uid="{3075F85C-0A93-402C-9812-C42ACAC0D612}"/>
    <hyperlink ref="B451" r:id="rId869" display="https://www.pro-football-reference.com/players/W/WashDe00.htm" xr:uid="{B51A2339-42CC-4BA0-B1A9-7CB172C5AFB4}"/>
    <hyperlink ref="C451" r:id="rId870" tooltip="Oakland Raiders" display="https://www.pro-football-reference.com/teams/rai/2019.htm" xr:uid="{C5672ED3-2256-4537-8E37-39B956F3DB11}"/>
    <hyperlink ref="B452" r:id="rId871" display="https://www.pro-football-reference.com/players/C/CoheTa00.htm" xr:uid="{8137FA6D-DF0F-4386-AAF5-D8DE72CD60D5}"/>
    <hyperlink ref="C452" r:id="rId872" tooltip="Chicago Bears" display="https://www.pro-football-reference.com/teams/chi/2019.htm" xr:uid="{C18761D8-E19B-46AF-9D16-E18DAF8DABA0}"/>
    <hyperlink ref="B453" r:id="rId873" display="https://www.pro-football-reference.com/players/B/BreiMa00.htm" xr:uid="{6380D94B-B6B5-4EF0-A745-5780EEDAC47C}"/>
    <hyperlink ref="C453" r:id="rId874" tooltip="San Francisco 49ers" display="https://www.pro-football-reference.com/teams/sfo/2019.htm" xr:uid="{066B1F43-A70A-440B-9F79-74D1F19D127E}"/>
    <hyperlink ref="B454" r:id="rId875" display="https://www.pro-football-reference.com/players/G/GoreFr00.htm" xr:uid="{F8F848D6-34E3-4288-9940-17602A9AF82A}"/>
    <hyperlink ref="C454" r:id="rId876" tooltip="Buffalo Bills" display="https://www.pro-football-reference.com/teams/buf/2019.htm" xr:uid="{9BCE69B3-65F0-4295-972C-D956718AD71E}"/>
    <hyperlink ref="B455" r:id="rId877" display="https://www.pro-football-reference.com/players/J/JohnKe06.htm" xr:uid="{A4BCAAF5-0D72-49EB-B7BD-2E75DDFE84F9}"/>
    <hyperlink ref="C455" r:id="rId878" tooltip="Detroit Lions" display="https://www.pro-football-reference.com/teams/det/2019.htm" xr:uid="{FFBB22D8-44CC-4EF8-A458-C7D614D680B6}"/>
    <hyperlink ref="B456" r:id="rId879" display="https://www.pro-football-reference.com/players/B/BurkRe00.htm" xr:uid="{7858AD2B-131A-4D33-A87B-8441A9409278}"/>
    <hyperlink ref="C456" r:id="rId880" tooltip="New England Patriots" display="https://www.pro-football-reference.com/teams/nwe/2019.htm" xr:uid="{AEB597E1-932A-4C39-B722-23990201D2A7}"/>
    <hyperlink ref="B457" r:id="rId881" display="https://www.pro-football-reference.com/players/H/HineNy00.htm" xr:uid="{FDB5223B-13B2-4F3B-BF12-18B64B6746C8}"/>
    <hyperlink ref="C457" r:id="rId882" tooltip="Indianapolis Colts" display="https://www.pro-football-reference.com/teams/clt/2019.htm" xr:uid="{2A37EE2E-3E36-4CA7-B973-4AB78E47D225}"/>
    <hyperlink ref="B458" r:id="rId883" display="https://www.pro-football-reference.com/players/P/PollTo00.htm" xr:uid="{36790F72-32C7-44D6-AD84-6F7C0A718529}"/>
    <hyperlink ref="C458" r:id="rId884" tooltip="Dallas Cowboys" display="https://www.pro-football-reference.com/teams/dal/2019.htm" xr:uid="{9807191F-88FD-4989-A569-7AA0F061B617}"/>
    <hyperlink ref="B459" r:id="rId885" display="https://www.pro-football-reference.com/players/S/ScotBo02.htm" xr:uid="{A486EA8C-60D6-4186-BABE-4720B403AB10}"/>
    <hyperlink ref="C459" r:id="rId886" tooltip="Philadelphia Eagles" display="https://www.pro-football-reference.com/teams/phi/2019.htm" xr:uid="{E7D492DE-1F19-459D-A2E9-90A84A5CFDD7}"/>
    <hyperlink ref="B460" r:id="rId887" display="https://www.pro-football-reference.com/players/E/EdmoCh00.htm" xr:uid="{53EAB2C6-92B4-4D30-97F3-0B1769EFB180}"/>
    <hyperlink ref="C460" r:id="rId888" tooltip="Arizona Cardinals" display="https://www.pro-football-reference.com/teams/crd/2019.htm" xr:uid="{DF69E02C-1048-476A-8A23-3009D76D26E8}"/>
    <hyperlink ref="B461" r:id="rId889" display="https://www.pro-football-reference.com/players/P/PennRa00.htm" xr:uid="{D8541B57-D4C7-4D91-B3C2-9584A1B0E493}"/>
    <hyperlink ref="C461" r:id="rId890" tooltip="Seattle Seahawks" display="https://www.pro-football-reference.com/teams/sea/2019.htm" xr:uid="{CC58865C-17D0-40A1-9317-B7EFE5E96E83}"/>
    <hyperlink ref="B462" r:id="rId891" display="https://www.pro-football-reference.com/players/H/HuntKa00.htm" xr:uid="{C7DFB608-EB54-414E-A179-F4DE20CB9E59}"/>
    <hyperlink ref="C462" r:id="rId892" tooltip="Cleveland Browns" display="https://www.pro-football-reference.com/teams/cle/2019.htm" xr:uid="{14F5B8E2-217F-4B38-9816-DC54BFB92FB4}"/>
    <hyperlink ref="B463" r:id="rId893" display="https://www.pro-football-reference.com/players/M/MattAl01.htm" xr:uid="{C926760C-5D3C-4D05-9575-D19A02E28B34}"/>
    <hyperlink ref="C463" r:id="rId894" tooltip="Minnesota Vikings" display="https://www.pro-football-reference.com/teams/min/2019.htm" xr:uid="{C9009754-AAB2-494A-934D-F7DADDD0FA13}"/>
    <hyperlink ref="B464" r:id="rId895" display="https://www.pro-football-reference.com/players/B/BrowMa03.htm" xr:uid="{3F3D0E42-E05D-4EA4-82AC-D697DA0A5F66}"/>
    <hyperlink ref="C464" r:id="rId896" tooltip="Los Angeles Rams" display="https://www.pro-football-reference.com/teams/ram/2019.htm" xr:uid="{6413CBAB-B276-409A-9375-3DCF76F166DA}"/>
    <hyperlink ref="B465" r:id="rId897" display="https://www.pro-football-reference.com/players/H/HillBr02.htm" xr:uid="{B12DA368-A296-4F34-992D-134CF9E2B5FF}"/>
    <hyperlink ref="C465" r:id="rId898" tooltip="Atlanta Falcons" display="https://www.pro-football-reference.com/teams/atl/2019.htm" xr:uid="{61FFC5D1-5EB7-4DBA-8D67-0798D93A464E}"/>
    <hyperlink ref="B466" r:id="rId899" display="https://www.pro-football-reference.com/players/S/SamuJa00.htm" xr:uid="{FD6307C2-AC07-427E-BCCE-0D3FD4E185DE}"/>
    <hyperlink ref="C466" r:id="rId900" tooltip="Pittsburgh Steelers" display="https://www.pro-football-reference.com/teams/pit/2019.htm" xr:uid="{E42CAA7F-5341-4E79-99AA-6148E5172127}"/>
    <hyperlink ref="B467" r:id="rId901" display="https://www.pro-football-reference.com/players/S/SnelBe00.htm" xr:uid="{E0E32348-C1C7-46EA-94FF-FD6951AD4CAD}"/>
    <hyperlink ref="C467" r:id="rId902" tooltip="Pittsburgh Steelers" display="https://www.pro-football-reference.com/teams/pit/2019.htm" xr:uid="{9C820CAB-7308-4CFC-9EED-462CD6E4210C}"/>
    <hyperlink ref="B468" r:id="rId903" display="https://www.pro-football-reference.com/players/W/WillDa10.htm" xr:uid="{78E4CEB8-5FC5-48CE-8C24-FC0E60DC43D3}"/>
    <hyperlink ref="C468" r:id="rId904" tooltip="Kansas City Chiefs" display="https://www.pro-football-reference.com/teams/kan/2019.htm" xr:uid="{314E8C17-1837-433A-8853-9F9C686EFEF5}"/>
    <hyperlink ref="B469" r:id="rId905" display="https://www.pro-football-reference.com/players/T/ThomCh03.htm" xr:uid="{F67AC3F6-EF57-4920-AE5D-27EC8D6BF082}"/>
    <hyperlink ref="C469" r:id="rId906" tooltip="Washington Redskins" display="https://www.pro-football-reference.com/teams/was/2019.htm" xr:uid="{8205388D-1B8C-4542-AA92-CE9F08B97761}"/>
    <hyperlink ref="B470" r:id="rId907" display="https://www.pro-football-reference.com/players/G/GuicDe00.htm" xr:uid="{5D99D93D-AE7F-404B-9979-FEE70F0EA17B}"/>
    <hyperlink ref="C470" r:id="rId908" tooltip="Washington Redskins" display="https://www.pro-football-reference.com/teams/was/2019.htm" xr:uid="{81A6E0A3-89D7-4E6E-B039-BC2A1795B22E}"/>
    <hyperlink ref="B471" r:id="rId909" display="https://www.pro-football-reference.com/players/M/McKiJ.00.htm" xr:uid="{C3B18F84-B48A-4492-A7E0-A27EC92D5428}"/>
    <hyperlink ref="C471" r:id="rId910" tooltip="Detroit Lions" display="https://www.pro-football-reference.com/teams/det/2019.htm" xr:uid="{2B44DE7D-F05A-4976-8696-40835232D60A}"/>
    <hyperlink ref="B472" r:id="rId911" display="https://www.pro-football-reference.com/players/B/BoonMi00.htm" xr:uid="{429CBBFD-5DF4-4351-B339-0A25DF20D134}"/>
    <hyperlink ref="C472" r:id="rId912" tooltip="Minnesota Vikings" display="https://www.pro-football-reference.com/teams/min/2019.htm" xr:uid="{B794518C-8C5B-4A8E-A20E-04BD9D09AFFE}"/>
    <hyperlink ref="B473" r:id="rId913" display="https://www.pro-football-reference.com/players/R/RichJa01.htm" xr:uid="{B0C31183-3201-4164-A55B-DD0674A61A68}"/>
    <hyperlink ref="C473" r:id="rId914" tooltip="Oakland Raiders" display="https://www.pro-football-reference.com/teams/rai/2019.htm" xr:uid="{52FC797D-85DC-4428-95D9-AAEE1365188F}"/>
    <hyperlink ref="B474" r:id="rId915" display="https://www.pro-football-reference.com/players/W/WilkJo01.htm" xr:uid="{79A64AAA-91DE-4FDF-BB13-69AC38C2066F}"/>
    <hyperlink ref="C474" r:id="rId916" tooltip="Indianapolis Colts" display="https://www.pro-football-reference.com/teams/clt/2019.htm" xr:uid="{8E592326-27B0-4C8A-84F7-291B67D83739}"/>
    <hyperlink ref="B475" r:id="rId917" display="https://www.pro-football-reference.com/players/L/LairPa00.htm" xr:uid="{488531F3-2322-45AA-91EF-2E653DAF8F0A}"/>
    <hyperlink ref="C475" r:id="rId918" tooltip="Miami Dolphins" display="https://www.pro-football-reference.com/teams/mia/2019.htm" xr:uid="{A49FF089-627B-4849-AA6E-05651823D312}"/>
    <hyperlink ref="B476" r:id="rId919" display="https://www.pro-football-reference.com/players/W/WilsJe01.htm" xr:uid="{2CDD7182-1E95-4307-8516-46E7E9384699}"/>
    <hyperlink ref="C476" r:id="rId920" tooltip="San Francisco 49ers" display="https://www.pro-football-reference.com/teams/sfo/2019.htm" xr:uid="{1BF59260-0D58-4845-AC66-D18D4BC59EDD}"/>
    <hyperlink ref="B477" r:id="rId921" display="https://www.pro-football-reference.com/players/B/BoldBr00.htm" xr:uid="{FEDF5773-3E93-4BD0-9926-A23CD10EB9BA}"/>
    <hyperlink ref="C477" r:id="rId922" tooltip="New England Patriots" display="https://www.pro-football-reference.com/teams/nwe/2019.htm" xr:uid="{AE88F9DE-53F8-4722-AD14-7621308747F2}"/>
    <hyperlink ref="B478" r:id="rId923" display="https://www.pro-football-reference.com/players/H/HillJu00.htm" xr:uid="{3946F72E-A29B-469E-AC9D-6A8AA9D62EAF}"/>
    <hyperlink ref="C478" r:id="rId924" tooltip="Baltimore Ravens" display="https://www.pro-football-reference.com/teams/rav/2019.htm" xr:uid="{B0D7B724-0CD4-4AF3-A7EB-633147D9E9C0}"/>
    <hyperlink ref="B479" r:id="rId925" display="https://www.pro-football-reference.com/players/S/ScarBo01.htm" xr:uid="{038E490F-919B-4342-9B2A-E401EF2D6312}"/>
    <hyperlink ref="C479" r:id="rId926" tooltip="Detroit Lions" display="https://www.pro-football-reference.com/teams/det/2019.htm" xr:uid="{A66440C5-D6C2-44F6-9076-DF5C23AFF927}"/>
    <hyperlink ref="B480" r:id="rId927" display="https://www.pro-football-reference.com/players/L/LewiDi00.htm" xr:uid="{802849FF-9FEE-41EC-BD57-DA51BFCC8EC1}"/>
    <hyperlink ref="C480" r:id="rId928" tooltip="Tennessee Titans" display="https://www.pro-football-reference.com/teams/oti/2019.htm" xr:uid="{94338199-699B-4B5C-AD25-01A84C3FB11E}"/>
    <hyperlink ref="B481" r:id="rId929" display="https://www.pro-football-reference.com/players/O/OgunDa00.htm" xr:uid="{EC0E7279-28AC-44EF-8607-B8C95B3E0570}"/>
    <hyperlink ref="C481" r:id="rId930" tooltip="Tampa Bay Buccaneers" display="https://www.pro-football-reference.com/teams/tam/2019.htm" xr:uid="{2099E9F9-B91D-4B6B-BD5D-127295DDC720}"/>
    <hyperlink ref="B482" r:id="rId931" display="https://www.pro-football-reference.com/players/B/BallKa00.htm" xr:uid="{7AAA24FA-C2A9-4E66-B3EC-6B48CF5D4D1A}"/>
    <hyperlink ref="C482" r:id="rId932" tooltip="Miami Dolphins" display="https://www.pro-football-reference.com/teams/mia/2019.htm" xr:uid="{47C75702-D8FF-496B-A846-7CF562639FB8}"/>
    <hyperlink ref="B483" r:id="rId933" display="https://www.pro-football-reference.com/players/B/BernGi00.htm" xr:uid="{82A0EDCA-2912-4B9F-932F-6C70062119BB}"/>
    <hyperlink ref="C483" r:id="rId934" tooltip="Cincinnati Bengals" display="https://www.pro-football-reference.com/teams/cin/2019.htm" xr:uid="{9519B88B-A83B-4492-980B-E8D8EDD9937D}"/>
    <hyperlink ref="B484" r:id="rId935" display="https://www.pro-football-reference.com/players/A/ArmsRy00.htm" xr:uid="{7F33587D-4AE5-4D71-ACD7-C699946E7FFB}"/>
    <hyperlink ref="C484" r:id="rId936" tooltip="Jacksonville Jaguars" display="https://www.pro-football-reference.com/teams/jax/2019.htm" xr:uid="{2BD5B58D-EBF5-424D-85E3-34A31DF89AAA}"/>
    <hyperlink ref="B485" r:id="rId937" display="https://www.pro-football-reference.com/players/G/GallWa00.htm" xr:uid="{35A26FF0-451D-4235-AF74-D1346003AF11}"/>
    <hyperlink ref="C485" r:id="rId938" tooltip="New York Giants" display="https://www.pro-football-reference.com/teams/nyg/2019.htm" xr:uid="{A81B79D9-6991-4DBD-B2E8-9940B31C3F91}"/>
    <hyperlink ref="B486" r:id="rId939" display="https://www.pro-football-reference.com/players/J/JohnTy02.htm" xr:uid="{D9FE9F22-CFF8-4C89-A731-960878FDB0F5}"/>
    <hyperlink ref="C486" r:id="rId940" tooltip="Detroit Lions" display="https://www.pro-football-reference.com/teams/det/2019.htm" xr:uid="{FBF7BE03-4523-4DDA-9573-6ED82124150A}"/>
    <hyperlink ref="B487" r:id="rId941" display="https://www.pro-football-reference.com/players/W/WillJo07.htm" xr:uid="{3D8A50A3-6BB5-4C7F-A32F-74D3016F4543}"/>
    <hyperlink ref="C487" r:id="rId942" tooltip="Indianapolis Colts" display="https://www.pro-football-reference.com/teams/clt/2019.htm" xr:uid="{BC3F653D-F8A0-40E6-BE2F-CE82AE28BCF7}"/>
    <hyperlink ref="B488" r:id="rId943" display="https://www.pro-football-reference.com/players/J/JuszKy00.htm" xr:uid="{9E0180D0-C4A1-42B5-970C-0973C5871AFF}"/>
    <hyperlink ref="C488" r:id="rId944" tooltip="San Francisco 49ers" display="https://www.pro-football-reference.com/teams/sfo/2019.htm" xr:uid="{DDE2DDF3-392B-4C4B-A7FF-182390C39683}"/>
    <hyperlink ref="B489" r:id="rId945" display="https://www.pro-football-reference.com/players/O/OlliQa00.htm" xr:uid="{09DA2CBA-3BEC-4170-8057-FA93E77B6D67}"/>
    <hyperlink ref="C489" r:id="rId946" tooltip="Atlanta Falcons" display="https://www.pro-football-reference.com/teams/atl/2019.htm" xr:uid="{8D9F3B20-B2CB-4C29-9F54-781D4B841ABF}"/>
    <hyperlink ref="B490" r:id="rId947" display="https://www.pro-football-reference.com/players/W/WaltMa00.htm" xr:uid="{DC306564-7787-42EE-B4B2-43F303263821}"/>
    <hyperlink ref="C490" r:id="rId948" tooltip="Miami Dolphins" display="https://www.pro-football-reference.com/teams/mia/2019.htm" xr:uid="{46DE6257-3475-434F-AF8A-7E6C2ABDEF7A}"/>
    <hyperlink ref="B491" r:id="rId949" display="https://www.pro-football-reference.com/players/H/HillDo00.htm" xr:uid="{1415A13C-85E1-4CB5-9256-0EF1712EAC47}"/>
    <hyperlink ref="C491" r:id="rId950" tooltip="Cleveland Browns" display="https://www.pro-football-reference.com/teams/cle/2019.htm" xr:uid="{E7317BB8-344C-44F8-97F6-9A755A664B4E}"/>
    <hyperlink ref="B492" r:id="rId951" display="https://www.pro-football-reference.com/players/P/PoweBi00.htm" xr:uid="{A79AFB83-3A74-44A0-BA47-86B0EDA97253}"/>
    <hyperlink ref="C492" r:id="rId952" tooltip="New York Jets" display="https://www.pro-football-reference.com/teams/nyj/2019.htm" xr:uid="{ABACA61C-13AF-4D4F-AA3E-F5B79C03ECBB}"/>
    <hyperlink ref="B493" r:id="rId953" display="https://www.pro-football-reference.com/players/S/SmitIt00.htm" xr:uid="{36AAD42D-F75B-45C1-BE47-5417C053FCEA}"/>
    <hyperlink ref="C493" r:id="rId954" tooltip="Atlanta Falcons" display="https://www.pro-football-reference.com/teams/atl/2019.htm" xr:uid="{5A03C161-5E2D-4F82-9096-2C23645F46F7}"/>
    <hyperlink ref="B494" r:id="rId955" display="https://www.pro-football-reference.com/players/A/AbduAm00.htm" xr:uid="{49447948-E8B5-49B3-BD9B-FEC5676BA4CF}"/>
    <hyperlink ref="C494" r:id="rId956" tooltip="Minnesota Vikings" display="https://www.pro-football-reference.com/teams/min/2019.htm" xr:uid="{B8125443-4D45-4127-AD27-DE3867543AD2}"/>
    <hyperlink ref="B495" r:id="rId957" display="https://www.pro-football-reference.com/players/G/GaskMy00.htm" xr:uid="{417C2FC7-7581-4323-B8A0-415E8F6941B6}"/>
    <hyperlink ref="C495" r:id="rId958" tooltip="Miami Dolphins" display="https://www.pro-football-reference.com/teams/mia/2019.htm" xr:uid="{69F1C25C-92D3-47AD-800C-4E2B5660F89E}"/>
    <hyperlink ref="B496" r:id="rId959" display="https://www.pro-football-reference.com/players/B/BonnRe00.htm" xr:uid="{B7E0682A-B080-4D4B-806F-869C93E05F1D}"/>
    <hyperlink ref="C496" r:id="rId960" tooltip="Carolina Panthers" display="https://www.pro-football-reference.com/teams/car/2019.htm" xr:uid="{CB208468-59A2-46E5-81CF-EF09728FBADA}"/>
    <hyperlink ref="B497" r:id="rId961" display="https://www.pro-football-reference.com/players/T/ThomDa06.htm" xr:uid="{21D0B987-531F-4381-B40D-9D7BA1CE33D0}"/>
    <hyperlink ref="C497" r:id="rId962" tooltip="Kansas City Chiefs" display="https://www.pro-football-reference.com/teams/kan/2019.htm" xr:uid="{D3D604B7-1780-4C26-A243-3E6AFF9E2A83}"/>
    <hyperlink ref="B498" r:id="rId963" display="https://www.pro-football-reference.com/players/J/JackJu01.htm" xr:uid="{C95C3107-F286-4314-8B30-3F79C8AB32E4}"/>
    <hyperlink ref="C498" r:id="rId964" tooltip="Los Angeles Chargers" display="https://www.pro-football-reference.com/teams/sdg/2019.htm" xr:uid="{281B8CE2-2BF4-4B6B-9413-3A199683C9E7}"/>
    <hyperlink ref="B499" r:id="rId965" display="https://www.pro-football-reference.com/players/H/HamxC.00.htm" xr:uid="{0D1B9D39-E177-4BCF-8847-1195277FB356}"/>
    <hyperlink ref="C499" r:id="rId966" tooltip="Minnesota Vikings" display="https://www.pro-football-reference.com/teams/min/2019.htm" xr:uid="{11D22AB7-68A8-480D-A058-9D94FA935088}"/>
    <hyperlink ref="B500" r:id="rId967" display="https://www.pro-football-reference.com/players/M/MontTy01.htm" xr:uid="{85A33CCC-DE38-4ACF-86B2-69EEEE4FD192}"/>
    <hyperlink ref="C500" r:id="rId968" tooltip="New York Jets" display="https://www.pro-football-reference.com/teams/nyj/2019.htm" xr:uid="{28188897-016A-4CED-AF17-2C4F930B6F6C}"/>
    <hyperlink ref="B501" r:id="rId969" display="https://www.pro-football-reference.com/players/P/ProsC.00.htm" xr:uid="{DF54DD23-FA9E-44BE-926B-33CB687B5323}"/>
    <hyperlink ref="C501" r:id="rId970" tooltip="Seattle Seahawks" display="https://www.pro-football-reference.com/teams/sea/2019.htm" xr:uid="{15E6F5F3-A80B-45A5-9AE1-B5083A9ABE9B}"/>
    <hyperlink ref="B502" r:id="rId971" display="https://www.pro-football-reference.com/players/H/HendDa00.htm" xr:uid="{05BF975B-1A44-4DD1-A10D-C33F3B2FD4BC}"/>
    <hyperlink ref="C502" r:id="rId972" tooltip="Los Angeles Rams" display="https://www.pro-football-reference.com/teams/ram/2019.htm" xr:uid="{2C053B3E-80AF-4E07-B14B-6229BC369589}"/>
    <hyperlink ref="B503" r:id="rId973" display="https://www.pro-football-reference.com/players/H/HomeTr00.htm" xr:uid="{A5BC74E9-634C-46A9-AB86-D801E76929C0}"/>
    <hyperlink ref="C503" r:id="rId974" tooltip="Seattle Seahawks" display="https://www.pro-football-reference.com/teams/sea/2019.htm" xr:uid="{6C342A2C-B4AB-441A-9B0A-72B7C721D145}"/>
    <hyperlink ref="B504" r:id="rId975" display="https://www.pro-football-reference.com/players/Y/YeldT.00.htm" xr:uid="{B1CE6D22-9B58-4EEF-9AA7-CFDB2F925E9B}"/>
    <hyperlink ref="C504" r:id="rId976" tooltip="Buffalo Bills" display="https://www.pro-football-reference.com/teams/buf/2019.htm" xr:uid="{37672C41-D2F1-4EA0-8245-528E9F13FFF2}"/>
    <hyperlink ref="B505" r:id="rId977" display="https://www.pro-football-reference.com/players/B/BeckAn01.htm" xr:uid="{51C9A8C4-4BC0-471B-977F-38DF64295DDA}"/>
    <hyperlink ref="C505" r:id="rId978" tooltip="Denver Broncos" display="https://www.pro-football-reference.com/teams/den/2019.htm" xr:uid="{6BAE2411-79C5-465E-9049-9B4D00622D0F}"/>
    <hyperlink ref="B506" r:id="rId979" display="https://www.pro-football-reference.com/players/S/SmalWe00.htm" xr:uid="{41F76726-FF7D-46E1-996E-4815786D25CE}"/>
    <hyperlink ref="C506" r:id="rId980" tooltip="Washington Redskins" display="https://www.pro-football-reference.com/teams/was/2019.htm" xr:uid="{D010B7CA-CA7B-44A3-AB51-5528F2B67C3C}"/>
    <hyperlink ref="B507" r:id="rId981" display="https://www.pro-football-reference.com/players/E/EdmuTr00.htm" xr:uid="{802AD56F-7E8F-48A9-92F7-DA8BD03694C0}"/>
    <hyperlink ref="C507" r:id="rId982" tooltip="Pittsburgh Steelers" display="https://www.pro-football-reference.com/teams/pit/2019.htm" xr:uid="{BE2D1A54-F0E5-4262-A809-6C4A84012552}"/>
    <hyperlink ref="B508" r:id="rId983" display="https://www.pro-football-reference.com/players/H/HillWe00.htm" xr:uid="{696EBE96-2FEB-4B21-9532-D4CB33AE7D6B}"/>
    <hyperlink ref="C508" r:id="rId984" tooltip="Detroit Lions" display="https://www.pro-football-reference.com/teams/det/2019.htm" xr:uid="{9FEAA229-E4D9-415D-B22A-64CF4E393A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B3DC-F0EF-46A1-A932-36B127CE26A5}">
  <dimension ref="A1:AQ507"/>
  <sheetViews>
    <sheetView topLeftCell="X1" workbookViewId="0">
      <selection activeCell="AJ4" sqref="AJ4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39" width="11.81640625" style="1" bestFit="1" customWidth="1"/>
    <col min="40" max="43" width="8.81640625" style="1" bestFit="1" customWidth="1"/>
    <col min="44" max="16384" width="8.7265625" style="1"/>
  </cols>
  <sheetData>
    <row r="1" spans="1:43" ht="15" thickBot="1" x14ac:dyDescent="0.4">
      <c r="A1" s="120">
        <v>2015</v>
      </c>
      <c r="B1" s="121"/>
      <c r="C1" s="122"/>
      <c r="D1" s="4"/>
      <c r="E1" s="4"/>
      <c r="F1" s="127" t="s">
        <v>57</v>
      </c>
      <c r="G1" s="122"/>
      <c r="H1" s="127" t="s">
        <v>58</v>
      </c>
      <c r="I1" s="121"/>
      <c r="J1" s="121"/>
      <c r="K1" s="121"/>
      <c r="L1" s="122"/>
      <c r="M1" s="127" t="s">
        <v>59</v>
      </c>
      <c r="N1" s="121"/>
      <c r="O1" s="121"/>
      <c r="P1" s="122"/>
      <c r="Q1" s="127" t="s">
        <v>60</v>
      </c>
      <c r="R1" s="121"/>
      <c r="S1" s="121"/>
      <c r="T1" s="121"/>
      <c r="U1" s="122"/>
      <c r="V1" s="127" t="s">
        <v>61</v>
      </c>
      <c r="W1" s="122"/>
      <c r="X1" s="127" t="s">
        <v>62</v>
      </c>
      <c r="Y1" s="121"/>
      <c r="Z1" s="122"/>
      <c r="AA1" s="127" t="s">
        <v>63</v>
      </c>
      <c r="AB1" s="121"/>
      <c r="AC1" s="121"/>
      <c r="AD1" s="121"/>
      <c r="AE1" s="121"/>
      <c r="AF1" s="121"/>
      <c r="AG1" s="138"/>
    </row>
    <row r="2" spans="1:43" x14ac:dyDescent="0.35">
      <c r="A2" s="139" t="s">
        <v>64</v>
      </c>
      <c r="B2" s="141" t="s">
        <v>65</v>
      </c>
      <c r="C2" s="143" t="s">
        <v>66</v>
      </c>
      <c r="D2" s="5" t="s">
        <v>67</v>
      </c>
      <c r="E2" s="139" t="s">
        <v>69</v>
      </c>
      <c r="F2" s="125" t="s">
        <v>70</v>
      </c>
      <c r="G2" s="125" t="s">
        <v>71</v>
      </c>
      <c r="H2" s="125" t="s">
        <v>72</v>
      </c>
      <c r="I2" s="125" t="s">
        <v>73</v>
      </c>
      <c r="J2" s="125" t="s">
        <v>74</v>
      </c>
      <c r="K2" s="125" t="s">
        <v>75</v>
      </c>
      <c r="L2" s="125" t="s">
        <v>76</v>
      </c>
      <c r="M2" s="125" t="s">
        <v>73</v>
      </c>
      <c r="N2" s="125" t="s">
        <v>74</v>
      </c>
      <c r="O2" s="125" t="s">
        <v>77</v>
      </c>
      <c r="P2" s="125" t="s">
        <v>75</v>
      </c>
      <c r="Q2" s="125" t="s">
        <v>78</v>
      </c>
      <c r="R2" s="125" t="s">
        <v>79</v>
      </c>
      <c r="S2" s="125" t="s">
        <v>74</v>
      </c>
      <c r="T2" s="125" t="s">
        <v>80</v>
      </c>
      <c r="U2" s="125" t="s">
        <v>75</v>
      </c>
      <c r="V2" s="125" t="s">
        <v>81</v>
      </c>
      <c r="W2" s="125" t="s">
        <v>82</v>
      </c>
      <c r="X2" s="125" t="s">
        <v>75</v>
      </c>
      <c r="Y2" s="125" t="s">
        <v>83</v>
      </c>
      <c r="Z2" s="125" t="s">
        <v>84</v>
      </c>
      <c r="AA2" s="125" t="s">
        <v>85</v>
      </c>
      <c r="AB2" s="131" t="s">
        <v>336</v>
      </c>
      <c r="AC2" s="125"/>
      <c r="AD2" s="125"/>
      <c r="AE2" s="125"/>
      <c r="AF2" s="125" t="s">
        <v>86</v>
      </c>
      <c r="AG2" s="134"/>
      <c r="AI2" s="123" t="s">
        <v>86</v>
      </c>
      <c r="AJ2" s="136" t="s">
        <v>337</v>
      </c>
      <c r="AL2" s="128" t="s">
        <v>631</v>
      </c>
      <c r="AM2" s="129"/>
      <c r="AN2" s="129"/>
      <c r="AO2" s="129"/>
      <c r="AP2" s="129"/>
      <c r="AQ2" s="130"/>
    </row>
    <row r="3" spans="1:43" ht="15" thickBot="1" x14ac:dyDescent="0.4">
      <c r="A3" s="140"/>
      <c r="B3" s="142"/>
      <c r="C3" s="144"/>
      <c r="D3" s="6" t="s">
        <v>68</v>
      </c>
      <c r="E3" s="140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33"/>
      <c r="AB3" s="132"/>
      <c r="AC3" s="126"/>
      <c r="AD3" s="126"/>
      <c r="AE3" s="126"/>
      <c r="AF3" s="133"/>
      <c r="AG3" s="135"/>
      <c r="AI3" s="124"/>
      <c r="AJ3" s="137"/>
      <c r="AL3" s="56" t="s">
        <v>486</v>
      </c>
      <c r="AM3" s="57" t="s">
        <v>487</v>
      </c>
      <c r="AN3" s="57" t="s">
        <v>338</v>
      </c>
      <c r="AO3" s="57" t="s">
        <v>339</v>
      </c>
      <c r="AP3" s="57" t="s">
        <v>340</v>
      </c>
      <c r="AQ3" s="58" t="s">
        <v>341</v>
      </c>
    </row>
    <row r="4" spans="1:43" ht="15" thickBot="1" x14ac:dyDescent="0.4">
      <c r="A4" s="66"/>
      <c r="B4" s="2" t="s">
        <v>342</v>
      </c>
      <c r="C4" s="2" t="s">
        <v>43</v>
      </c>
      <c r="D4" s="67" t="s">
        <v>180</v>
      </c>
      <c r="E4" s="67">
        <v>27</v>
      </c>
      <c r="F4" s="67">
        <v>16</v>
      </c>
      <c r="G4" s="67">
        <v>16</v>
      </c>
      <c r="H4" s="67">
        <v>0</v>
      </c>
      <c r="I4" s="67">
        <v>0</v>
      </c>
      <c r="J4" s="67">
        <v>0</v>
      </c>
      <c r="K4" s="67">
        <v>0</v>
      </c>
      <c r="L4" s="67">
        <v>0</v>
      </c>
      <c r="M4" s="67">
        <v>3</v>
      </c>
      <c r="N4" s="67">
        <v>28</v>
      </c>
      <c r="O4" s="67">
        <v>9.33</v>
      </c>
      <c r="P4" s="67">
        <v>0</v>
      </c>
      <c r="Q4" s="67">
        <v>193</v>
      </c>
      <c r="R4" s="67">
        <v>136</v>
      </c>
      <c r="S4" s="67">
        <v>1834</v>
      </c>
      <c r="T4" s="67">
        <v>13.49</v>
      </c>
      <c r="U4" s="67">
        <v>10</v>
      </c>
      <c r="V4" s="67">
        <v>3</v>
      </c>
      <c r="W4" s="67">
        <v>2</v>
      </c>
      <c r="X4" s="67">
        <v>11</v>
      </c>
      <c r="Y4" s="67">
        <v>2</v>
      </c>
      <c r="Z4" s="67"/>
      <c r="AA4" s="70">
        <f>IF(F4&lt;Settings!$H$3,"",ROUND((J4*Settings!$C$3+K4*Settings!$C$4+N4*Settings!$C$5+P4*Settings!$C$6+R4*Settings!$C$7+S4*Settings!$C$8+U4*Settings!$C$9+L4*Settings!$C$10+V4*Settings!$C$11*0.5)/F4*16,0))</f>
        <v>379</v>
      </c>
      <c r="AB4" s="70">
        <f>IF(F4&lt;Settings!$H$3,"",AA4*Settings!$F$7)</f>
        <v>379</v>
      </c>
      <c r="AC4" s="67"/>
      <c r="AD4" s="67"/>
      <c r="AE4" s="67"/>
      <c r="AF4" s="67">
        <f>IF(F4&lt;Settings!$H$3,"",RANK(AA4,$AA$4:$AA$103,0)+COUNTIF($AA$4:AA4,AA4)-1)</f>
        <v>1</v>
      </c>
      <c r="AG4" s="68"/>
      <c r="AI4" s="62">
        <v>1</v>
      </c>
      <c r="AJ4" s="71">
        <f>(INDEX($AB$4:$AB$103,MATCH(AI4,$AF$4:$AF$103,0))+INDEX($AB$105:$AB$204,MATCH(AI4,$AF$105:$AF$204,0))+INDEX($AB$206:$AB$305,MATCH(AI4,$AF$206:$AF$305,0))+INDEX($AB$307:$AB$405,MATCH(AI4,$AF$307:$AF$405,0))+INDEX($AB$407:$AB$507,MATCH(AI4,$AF$407:$AF$507,0)))/SUM(Settings!$F$3:$F$7)</f>
        <v>358.31279620853081</v>
      </c>
      <c r="AL4" s="59">
        <f t="array" ref="AL4:AQ4">LINEST(AJ4:AJ99,AI4:AI99^{1,2,3,4,5},TRUE,FALSE)</f>
        <v>-2.6148712110397047E-7</v>
      </c>
      <c r="AM4" s="60">
        <v>7.1967927447665254E-5</v>
      </c>
      <c r="AN4" s="60">
        <v>-7.5231402508819743E-3</v>
      </c>
      <c r="AO4" s="60">
        <v>0.37407850015164112</v>
      </c>
      <c r="AP4" s="60">
        <v>-10.94205350498666</v>
      </c>
      <c r="AQ4" s="61">
        <v>345.65414783774162</v>
      </c>
    </row>
    <row r="5" spans="1:43" ht="15" thickBot="1" x14ac:dyDescent="0.4">
      <c r="A5" s="66"/>
      <c r="B5" s="2" t="s">
        <v>343</v>
      </c>
      <c r="C5" s="2" t="s">
        <v>36</v>
      </c>
      <c r="D5" s="67" t="s">
        <v>180</v>
      </c>
      <c r="E5" s="67">
        <v>26</v>
      </c>
      <c r="F5" s="67">
        <v>16</v>
      </c>
      <c r="G5" s="67">
        <v>16</v>
      </c>
      <c r="H5" s="67">
        <v>0</v>
      </c>
      <c r="I5" s="67">
        <v>0</v>
      </c>
      <c r="J5" s="67">
        <v>0</v>
      </c>
      <c r="K5" s="67">
        <v>0</v>
      </c>
      <c r="L5" s="67">
        <v>0</v>
      </c>
      <c r="M5" s="67">
        <v>0</v>
      </c>
      <c r="N5" s="67">
        <v>0</v>
      </c>
      <c r="O5" s="67"/>
      <c r="P5" s="67">
        <v>0</v>
      </c>
      <c r="Q5" s="67">
        <v>203</v>
      </c>
      <c r="R5" s="67">
        <v>136</v>
      </c>
      <c r="S5" s="67">
        <v>1871</v>
      </c>
      <c r="T5" s="67">
        <v>13.76</v>
      </c>
      <c r="U5" s="67">
        <v>8</v>
      </c>
      <c r="V5" s="67">
        <v>3</v>
      </c>
      <c r="W5" s="67">
        <v>1</v>
      </c>
      <c r="X5" s="67">
        <v>9</v>
      </c>
      <c r="Y5" s="67"/>
      <c r="Z5" s="67"/>
      <c r="AA5" s="70">
        <f>IF(F5&lt;Settings!$H$3,"",ROUND((J5*Settings!$C$3+K5*Settings!$C$4+N5*Settings!$C$5+P5*Settings!$C$6+R5*Settings!$C$7+S5*Settings!$C$8+U5*Settings!$C$9+L5*Settings!$C$10+V5*Settings!$C$11*0.5)/F5*16,0))</f>
        <v>368</v>
      </c>
      <c r="AB5" s="70">
        <f>IF(F5&lt;Settings!$H$3,"",AA5*Settings!$F$7)</f>
        <v>368</v>
      </c>
      <c r="AC5" s="67"/>
      <c r="AD5" s="67"/>
      <c r="AE5" s="67"/>
      <c r="AF5" s="67">
        <f>IF(F5&lt;Settings!$H$3,"",RANK(AA5,$AA$4:$AA$103,0)+COUNTIF($AA$4:AA5,AA5)-1)</f>
        <v>2</v>
      </c>
      <c r="AG5" s="68"/>
      <c r="AI5" s="62">
        <f>AI4+1</f>
        <v>2</v>
      </c>
      <c r="AJ5" s="71">
        <f>(INDEX($AB$4:$AB$103,MATCH(AI5,$AF$4:$AF$103,0))+INDEX($AB$105:$AB$204,MATCH(AI5,$AF$105:$AF$204,0))+INDEX($AB$206:$AB$305,MATCH(AI5,$AF$206:$AF$305,0))+INDEX($AB$307:$AB$405,MATCH(AI5,$AF$307:$AF$405,0))+INDEX($AB$407:$AB$507,MATCH(AI5,$AF$407:$AF$507,0)))/SUM(Settings!$F$3:$F$7)</f>
        <v>327.80568720379148</v>
      </c>
    </row>
    <row r="6" spans="1:43" ht="15" thickBot="1" x14ac:dyDescent="0.4">
      <c r="A6" s="66"/>
      <c r="B6" s="2" t="s">
        <v>344</v>
      </c>
      <c r="C6" s="2" t="s">
        <v>125</v>
      </c>
      <c r="D6" s="67" t="s">
        <v>180</v>
      </c>
      <c r="E6" s="67">
        <v>31</v>
      </c>
      <c r="F6" s="67">
        <v>16</v>
      </c>
      <c r="G6" s="67">
        <v>16</v>
      </c>
      <c r="H6" s="67">
        <v>0</v>
      </c>
      <c r="I6" s="67">
        <v>0</v>
      </c>
      <c r="J6" s="67">
        <v>0</v>
      </c>
      <c r="K6" s="67">
        <v>0</v>
      </c>
      <c r="L6" s="67">
        <v>0</v>
      </c>
      <c r="M6" s="67">
        <v>0</v>
      </c>
      <c r="N6" s="67">
        <v>0</v>
      </c>
      <c r="O6" s="67"/>
      <c r="P6" s="67">
        <v>0</v>
      </c>
      <c r="Q6" s="67">
        <v>173</v>
      </c>
      <c r="R6" s="67">
        <v>109</v>
      </c>
      <c r="S6" s="67">
        <v>1502</v>
      </c>
      <c r="T6" s="67">
        <v>13.78</v>
      </c>
      <c r="U6" s="67">
        <v>14</v>
      </c>
      <c r="V6" s="67">
        <v>3</v>
      </c>
      <c r="W6" s="67">
        <v>2</v>
      </c>
      <c r="X6" s="67">
        <v>14</v>
      </c>
      <c r="Y6" s="67"/>
      <c r="Z6" s="67"/>
      <c r="AA6" s="70">
        <f>IF(F6&lt;Settings!$H$3,"",ROUND((J6*Settings!$C$3+K6*Settings!$C$4+N6*Settings!$C$5+P6*Settings!$C$6+R6*Settings!$C$7+S6*Settings!$C$8+U6*Settings!$C$9+L6*Settings!$C$10+V6*Settings!$C$11*0.5)/F6*16,0))</f>
        <v>340</v>
      </c>
      <c r="AB6" s="70">
        <f>IF(F6&lt;Settings!$H$3,"",AA6*Settings!$F$7)</f>
        <v>340</v>
      </c>
      <c r="AC6" s="67"/>
      <c r="AD6" s="67"/>
      <c r="AE6" s="67"/>
      <c r="AF6" s="67">
        <f>IF(F6&lt;Settings!$H$3,"",RANK(AA6,$AA$4:$AA$103,0)+COUNTIF($AA$4:AA6,AA6)-1)</f>
        <v>3</v>
      </c>
      <c r="AG6" s="68"/>
      <c r="AI6" s="62">
        <f t="shared" ref="AI6:AI69" si="0">AI5+1</f>
        <v>3</v>
      </c>
      <c r="AJ6" s="71">
        <f>(INDEX($AB$4:$AB$103,MATCH(AI6,$AF$4:$AF$103,0))+INDEX($AB$105:$AB$204,MATCH(AI6,$AF$105:$AF$204,0))+INDEX($AB$206:$AB$305,MATCH(AI6,$AF$206:$AF$305,0))+INDEX($AB$307:$AB$405,MATCH(AI6,$AF$307:$AF$405,0))+INDEX($AB$407:$AB$507,MATCH(AI6,$AF$407:$AF$507,0)))/SUM(Settings!$F$3:$F$7)</f>
        <v>304.86729857819904</v>
      </c>
    </row>
    <row r="7" spans="1:43" ht="15" thickBot="1" x14ac:dyDescent="0.4">
      <c r="A7" s="66"/>
      <c r="B7" s="2" t="s">
        <v>345</v>
      </c>
      <c r="C7" s="2" t="s">
        <v>30</v>
      </c>
      <c r="D7" s="67" t="s">
        <v>180</v>
      </c>
      <c r="E7" s="67">
        <v>22</v>
      </c>
      <c r="F7" s="67">
        <v>16</v>
      </c>
      <c r="G7" s="67">
        <v>16</v>
      </c>
      <c r="H7" s="67">
        <v>0</v>
      </c>
      <c r="I7" s="67">
        <v>0</v>
      </c>
      <c r="J7" s="67">
        <v>0</v>
      </c>
      <c r="K7" s="67">
        <v>0</v>
      </c>
      <c r="L7" s="67">
        <v>0</v>
      </c>
      <c r="M7" s="67">
        <v>0</v>
      </c>
      <c r="N7" s="67">
        <v>0</v>
      </c>
      <c r="O7" s="67"/>
      <c r="P7" s="67">
        <v>0</v>
      </c>
      <c r="Q7" s="67">
        <v>151</v>
      </c>
      <c r="R7" s="67">
        <v>80</v>
      </c>
      <c r="S7" s="67">
        <v>1400</v>
      </c>
      <c r="T7" s="67">
        <v>17.5</v>
      </c>
      <c r="U7" s="67">
        <v>14</v>
      </c>
      <c r="V7" s="67">
        <v>0</v>
      </c>
      <c r="W7" s="67">
        <v>0</v>
      </c>
      <c r="X7" s="67">
        <v>14</v>
      </c>
      <c r="Y7" s="67"/>
      <c r="Z7" s="67"/>
      <c r="AA7" s="70">
        <f>IF(F7&lt;Settings!$H$3,"",ROUND((J7*Settings!$C$3+K7*Settings!$C$4+N7*Settings!$C$5+P7*Settings!$C$6+R7*Settings!$C$7+S7*Settings!$C$8+U7*Settings!$C$9+L7*Settings!$C$10+V7*Settings!$C$11*0.5)/F7*16,0))</f>
        <v>304</v>
      </c>
      <c r="AB7" s="70">
        <f>IF(F7&lt;Settings!$H$3,"",AA7*Settings!$F$7)</f>
        <v>304</v>
      </c>
      <c r="AC7" s="67"/>
      <c r="AD7" s="67"/>
      <c r="AE7" s="67"/>
      <c r="AF7" s="67">
        <f>IF(F7&lt;Settings!$H$3,"",RANK(AA7,$AA$4:$AA$103,0)+COUNTIF($AA$4:AA7,AA7)-1)</f>
        <v>8</v>
      </c>
      <c r="AG7" s="68"/>
      <c r="AI7" s="62">
        <f t="shared" si="0"/>
        <v>4</v>
      </c>
      <c r="AJ7" s="71">
        <f>(INDEX($AB$4:$AB$103,MATCH(AI7,$AF$4:$AF$103,0))+INDEX($AB$105:$AB$204,MATCH(AI7,$AF$105:$AF$204,0))+INDEX($AB$206:$AB$305,MATCH(AI7,$AF$206:$AF$305,0))+INDEX($AB$307:$AB$405,MATCH(AI7,$AF$307:$AF$405,0))+INDEX($AB$407:$AB$507,MATCH(AI7,$AF$407:$AF$507,0)))/SUM(Settings!$F$3:$F$7)</f>
        <v>296.85308056872037</v>
      </c>
    </row>
    <row r="8" spans="1:43" ht="15" thickBot="1" x14ac:dyDescent="0.4">
      <c r="A8" s="66"/>
      <c r="B8" s="2" t="s">
        <v>346</v>
      </c>
      <c r="C8" s="2" t="s">
        <v>111</v>
      </c>
      <c r="D8" s="67" t="s">
        <v>180</v>
      </c>
      <c r="E8" s="67">
        <v>23</v>
      </c>
      <c r="F8" s="67">
        <v>15</v>
      </c>
      <c r="G8" s="67">
        <v>15</v>
      </c>
      <c r="H8" s="67">
        <v>0</v>
      </c>
      <c r="I8" s="67">
        <v>0</v>
      </c>
      <c r="J8" s="67">
        <v>0</v>
      </c>
      <c r="K8" s="67">
        <v>0</v>
      </c>
      <c r="L8" s="67">
        <v>0</v>
      </c>
      <c r="M8" s="67">
        <v>1</v>
      </c>
      <c r="N8" s="67">
        <v>3</v>
      </c>
      <c r="O8" s="67">
        <v>3</v>
      </c>
      <c r="P8" s="67">
        <v>0</v>
      </c>
      <c r="Q8" s="67">
        <v>158</v>
      </c>
      <c r="R8" s="67">
        <v>96</v>
      </c>
      <c r="S8" s="67">
        <v>1450</v>
      </c>
      <c r="T8" s="67">
        <v>15.1</v>
      </c>
      <c r="U8" s="67">
        <v>13</v>
      </c>
      <c r="V8" s="67">
        <v>2</v>
      </c>
      <c r="W8" s="67">
        <v>0</v>
      </c>
      <c r="X8" s="67">
        <v>13</v>
      </c>
      <c r="Y8" s="67"/>
      <c r="Z8" s="67"/>
      <c r="AA8" s="70">
        <f>IF(F8&lt;Settings!$H$3,"",ROUND((J8*Settings!$C$3+K8*Settings!$C$4+N8*Settings!$C$5+P8*Settings!$C$6+R8*Settings!$C$7+S8*Settings!$C$8+U8*Settings!$C$9+L8*Settings!$C$10+V8*Settings!$C$11*0.5)/F8*16,0))</f>
        <v>338</v>
      </c>
      <c r="AB8" s="70">
        <f>IF(F8&lt;Settings!$H$3,"",AA8*Settings!$F$7)</f>
        <v>338</v>
      </c>
      <c r="AC8" s="67"/>
      <c r="AD8" s="67"/>
      <c r="AE8" s="67"/>
      <c r="AF8" s="67">
        <f>IF(F8&lt;Settings!$H$3,"",RANK(AA8,$AA$4:$AA$103,0)+COUNTIF($AA$4:AA8,AA8)-1)</f>
        <v>4</v>
      </c>
      <c r="AG8" s="68"/>
      <c r="AI8" s="62">
        <f t="shared" si="0"/>
        <v>5</v>
      </c>
      <c r="AJ8" s="71">
        <f>(INDEX($AB$4:$AB$103,MATCH(AI8,$AF$4:$AF$103,0))+INDEX($AB$105:$AB$204,MATCH(AI8,$AF$105:$AF$204,0))+INDEX($AB$206:$AB$305,MATCH(AI8,$AF$206:$AF$305,0))+INDEX($AB$307:$AB$405,MATCH(AI8,$AF$307:$AF$405,0))+INDEX($AB$407:$AB$507,MATCH(AI8,$AF$407:$AF$507,0)))/SUM(Settings!$F$3:$F$7)</f>
        <v>295.98104265402844</v>
      </c>
    </row>
    <row r="9" spans="1:43" ht="15" thickBot="1" x14ac:dyDescent="0.4">
      <c r="A9" s="66"/>
      <c r="B9" s="2" t="s">
        <v>347</v>
      </c>
      <c r="C9" s="2" t="s">
        <v>97</v>
      </c>
      <c r="D9" s="67" t="s">
        <v>180</v>
      </c>
      <c r="E9" s="67">
        <v>23</v>
      </c>
      <c r="F9" s="67">
        <v>16</v>
      </c>
      <c r="G9" s="67">
        <v>16</v>
      </c>
      <c r="H9" s="67">
        <v>0</v>
      </c>
      <c r="I9" s="67">
        <v>0</v>
      </c>
      <c r="J9" s="67">
        <v>0</v>
      </c>
      <c r="K9" s="67">
        <v>0</v>
      </c>
      <c r="L9" s="67">
        <v>0</v>
      </c>
      <c r="M9" s="67">
        <v>0</v>
      </c>
      <c r="N9" s="67">
        <v>0</v>
      </c>
      <c r="O9" s="67"/>
      <c r="P9" s="67">
        <v>0</v>
      </c>
      <c r="Q9" s="67">
        <v>192</v>
      </c>
      <c r="R9" s="67">
        <v>111</v>
      </c>
      <c r="S9" s="67">
        <v>1521</v>
      </c>
      <c r="T9" s="67">
        <v>13.7</v>
      </c>
      <c r="U9" s="67">
        <v>11</v>
      </c>
      <c r="V9" s="67">
        <v>1</v>
      </c>
      <c r="W9" s="67">
        <v>0</v>
      </c>
      <c r="X9" s="67">
        <v>11</v>
      </c>
      <c r="Y9" s="67">
        <v>1</v>
      </c>
      <c r="Z9" s="67"/>
      <c r="AA9" s="70">
        <f>IF(F9&lt;Settings!$H$3,"",ROUND((J9*Settings!$C$3+K9*Settings!$C$4+N9*Settings!$C$5+P9*Settings!$C$6+R9*Settings!$C$7+S9*Settings!$C$8+U9*Settings!$C$9+L9*Settings!$C$10+V9*Settings!$C$11*0.5)/F9*16,0))</f>
        <v>328</v>
      </c>
      <c r="AB9" s="70">
        <f>IF(F9&lt;Settings!$H$3,"",AA9*Settings!$F$7)</f>
        <v>328</v>
      </c>
      <c r="AC9" s="67"/>
      <c r="AD9" s="67"/>
      <c r="AE9" s="67"/>
      <c r="AF9" s="67">
        <f>IF(F9&lt;Settings!$H$3,"",RANK(AA9,$AA$4:$AA$103,0)+COUNTIF($AA$4:AA9,AA9)-1)</f>
        <v>5</v>
      </c>
      <c r="AG9" s="68"/>
      <c r="AI9" s="62">
        <f t="shared" si="0"/>
        <v>6</v>
      </c>
      <c r="AJ9" s="71">
        <f>(INDEX($AB$4:$AB$103,MATCH(AI9,$AF$4:$AF$103,0))+INDEX($AB$105:$AB$204,MATCH(AI9,$AF$105:$AF$204,0))+INDEX($AB$206:$AB$305,MATCH(AI9,$AF$206:$AF$305,0))+INDEX($AB$307:$AB$405,MATCH(AI9,$AF$307:$AF$405,0))+INDEX($AB$407:$AB$507,MATCH(AI9,$AF$407:$AF$507,0)))/SUM(Settings!$F$3:$F$7)</f>
        <v>291.75829383886258</v>
      </c>
    </row>
    <row r="10" spans="1:43" ht="15" thickBot="1" x14ac:dyDescent="0.4">
      <c r="A10" s="66"/>
      <c r="B10" s="2" t="s">
        <v>348</v>
      </c>
      <c r="C10" s="2" t="s">
        <v>32</v>
      </c>
      <c r="D10" s="67" t="s">
        <v>180</v>
      </c>
      <c r="E10" s="67">
        <v>27</v>
      </c>
      <c r="F10" s="67">
        <v>16</v>
      </c>
      <c r="G10" s="67">
        <v>16</v>
      </c>
      <c r="H10" s="67">
        <v>0</v>
      </c>
      <c r="I10" s="67">
        <v>0</v>
      </c>
      <c r="J10" s="67">
        <v>0</v>
      </c>
      <c r="K10" s="67">
        <v>0</v>
      </c>
      <c r="L10" s="67">
        <v>0</v>
      </c>
      <c r="M10" s="67">
        <v>0</v>
      </c>
      <c r="N10" s="67">
        <v>0</v>
      </c>
      <c r="O10" s="67"/>
      <c r="P10" s="67">
        <v>0</v>
      </c>
      <c r="Q10" s="67">
        <v>103</v>
      </c>
      <c r="R10" s="67">
        <v>78</v>
      </c>
      <c r="S10" s="67">
        <v>1069</v>
      </c>
      <c r="T10" s="67">
        <v>13.71</v>
      </c>
      <c r="U10" s="67">
        <v>14</v>
      </c>
      <c r="V10" s="67">
        <v>1</v>
      </c>
      <c r="W10" s="67">
        <v>0</v>
      </c>
      <c r="X10" s="67">
        <v>14</v>
      </c>
      <c r="Y10" s="67"/>
      <c r="Z10" s="67"/>
      <c r="AA10" s="70">
        <f>IF(F10&lt;Settings!$H$3,"",ROUND((J10*Settings!$C$3+K10*Settings!$C$4+N10*Settings!$C$5+P10*Settings!$C$6+R10*Settings!$C$7+S10*Settings!$C$8+U10*Settings!$C$9+L10*Settings!$C$10+V10*Settings!$C$11*0.5)/F10*16,0))</f>
        <v>268</v>
      </c>
      <c r="AB10" s="70">
        <f>IF(F10&lt;Settings!$H$3,"",AA10*Settings!$F$7)</f>
        <v>268</v>
      </c>
      <c r="AC10" s="67"/>
      <c r="AD10" s="67"/>
      <c r="AE10" s="67"/>
      <c r="AF10" s="67">
        <f>IF(F10&lt;Settings!$H$3,"",RANK(AA10,$AA$4:$AA$103,0)+COUNTIF($AA$4:AA10,AA10)-1)</f>
        <v>15</v>
      </c>
      <c r="AG10" s="68"/>
      <c r="AI10" s="62">
        <f t="shared" si="0"/>
        <v>7</v>
      </c>
      <c r="AJ10" s="71">
        <f>(INDEX($AB$4:$AB$103,MATCH(AI10,$AF$4:$AF$103,0))+INDEX($AB$105:$AB$204,MATCH(AI10,$AF$105:$AF$204,0))+INDEX($AB$206:$AB$305,MATCH(AI10,$AF$206:$AF$305,0))+INDEX($AB$307:$AB$405,MATCH(AI10,$AF$307:$AF$405,0))+INDEX($AB$407:$AB$507,MATCH(AI10,$AF$407:$AF$507,0)))/SUM(Settings!$F$3:$F$7)</f>
        <v>279.42180094786733</v>
      </c>
    </row>
    <row r="11" spans="1:43" ht="15" thickBot="1" x14ac:dyDescent="0.4">
      <c r="A11" s="66"/>
      <c r="B11" s="2" t="s">
        <v>349</v>
      </c>
      <c r="C11" s="2" t="s">
        <v>12</v>
      </c>
      <c r="D11" s="67" t="s">
        <v>180</v>
      </c>
      <c r="E11" s="67">
        <v>27</v>
      </c>
      <c r="F11" s="67">
        <v>16</v>
      </c>
      <c r="G11" s="67">
        <v>16</v>
      </c>
      <c r="H11" s="67">
        <v>0</v>
      </c>
      <c r="I11" s="67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/>
      <c r="P11" s="67">
        <v>0</v>
      </c>
      <c r="Q11" s="67">
        <v>132</v>
      </c>
      <c r="R11" s="67">
        <v>86</v>
      </c>
      <c r="S11" s="67">
        <v>1297</v>
      </c>
      <c r="T11" s="67">
        <v>15.08</v>
      </c>
      <c r="U11" s="67">
        <v>10</v>
      </c>
      <c r="V11" s="67">
        <v>1</v>
      </c>
      <c r="W11" s="67">
        <v>1</v>
      </c>
      <c r="X11" s="67">
        <v>10</v>
      </c>
      <c r="Y11" s="67"/>
      <c r="Z11" s="67"/>
      <c r="AA11" s="70">
        <f>IF(F11&lt;Settings!$H$3,"",ROUND((J11*Settings!$C$3+K11*Settings!$C$4+N11*Settings!$C$5+P11*Settings!$C$6+R11*Settings!$C$7+S11*Settings!$C$8+U11*Settings!$C$9+L11*Settings!$C$10+V11*Settings!$C$11*0.5)/F11*16,0))</f>
        <v>275</v>
      </c>
      <c r="AB11" s="70">
        <f>IF(F11&lt;Settings!$H$3,"",AA11*Settings!$F$7)</f>
        <v>275</v>
      </c>
      <c r="AC11" s="67"/>
      <c r="AD11" s="67"/>
      <c r="AE11" s="67"/>
      <c r="AF11" s="67">
        <f>IF(F11&lt;Settings!$H$3,"",RANK(AA11,$AA$4:$AA$103,0)+COUNTIF($AA$4:AA11,AA11)-1)</f>
        <v>11</v>
      </c>
      <c r="AG11" s="68"/>
      <c r="AI11" s="62">
        <f t="shared" si="0"/>
        <v>8</v>
      </c>
      <c r="AJ11" s="71">
        <f>(INDEX($AB$4:$AB$103,MATCH(AI11,$AF$4:$AF$103,0))+INDEX($AB$105:$AB$204,MATCH(AI11,$AF$105:$AF$204,0))+INDEX($AB$206:$AB$305,MATCH(AI11,$AF$206:$AF$305,0))+INDEX($AB$307:$AB$405,MATCH(AI11,$AF$307:$AF$405,0))+INDEX($AB$407:$AB$507,MATCH(AI11,$AF$407:$AF$507,0)))/SUM(Settings!$F$3:$F$7)</f>
        <v>276.04739336492889</v>
      </c>
    </row>
    <row r="12" spans="1:43" ht="15" thickBot="1" x14ac:dyDescent="0.4">
      <c r="A12" s="66"/>
      <c r="B12" s="2" t="s">
        <v>350</v>
      </c>
      <c r="C12" s="2" t="s">
        <v>26</v>
      </c>
      <c r="D12" s="67" t="s">
        <v>180</v>
      </c>
      <c r="E12" s="67">
        <v>30</v>
      </c>
      <c r="F12" s="67">
        <v>16</v>
      </c>
      <c r="G12" s="67">
        <v>16</v>
      </c>
      <c r="H12" s="67">
        <v>0</v>
      </c>
      <c r="I12" s="67">
        <v>0</v>
      </c>
      <c r="J12" s="67">
        <v>0</v>
      </c>
      <c r="K12" s="67">
        <v>0</v>
      </c>
      <c r="L12" s="67">
        <v>0</v>
      </c>
      <c r="M12" s="67">
        <v>0</v>
      </c>
      <c r="N12" s="67">
        <v>0</v>
      </c>
      <c r="O12" s="67"/>
      <c r="P12" s="67">
        <v>0</v>
      </c>
      <c r="Q12" s="67">
        <v>149</v>
      </c>
      <c r="R12" s="67">
        <v>88</v>
      </c>
      <c r="S12" s="67">
        <v>1214</v>
      </c>
      <c r="T12" s="67">
        <v>13.8</v>
      </c>
      <c r="U12" s="67">
        <v>9</v>
      </c>
      <c r="V12" s="67">
        <v>1</v>
      </c>
      <c r="W12" s="67">
        <v>1</v>
      </c>
      <c r="X12" s="67">
        <v>9</v>
      </c>
      <c r="Y12" s="67"/>
      <c r="Z12" s="67"/>
      <c r="AA12" s="70">
        <f>IF(F12&lt;Settings!$H$3,"",ROUND((J12*Settings!$C$3+K12*Settings!$C$4+N12*Settings!$C$5+P12*Settings!$C$6+R12*Settings!$C$7+S12*Settings!$C$8+U12*Settings!$C$9+L12*Settings!$C$10+V12*Settings!$C$11*0.5)/F12*16,0))</f>
        <v>262</v>
      </c>
      <c r="AB12" s="70">
        <f>IF(F12&lt;Settings!$H$3,"",AA12*Settings!$F$7)</f>
        <v>262</v>
      </c>
      <c r="AC12" s="67"/>
      <c r="AD12" s="67"/>
      <c r="AE12" s="67"/>
      <c r="AF12" s="67">
        <f>IF(F12&lt;Settings!$H$3,"",RANK(AA12,$AA$4:$AA$103,0)+COUNTIF($AA$4:AA12,AA12)-1)</f>
        <v>17</v>
      </c>
      <c r="AG12" s="68"/>
      <c r="AI12" s="62">
        <f t="shared" si="0"/>
        <v>9</v>
      </c>
      <c r="AJ12" s="71">
        <f>(INDEX($AB$4:$AB$103,MATCH(AI12,$AF$4:$AF$103,0))+INDEX($AB$105:$AB$204,MATCH(AI12,$AF$105:$AF$204,0))+INDEX($AB$206:$AB$305,MATCH(AI12,$AF$206:$AF$305,0))+INDEX($AB$307:$AB$405,MATCH(AI12,$AF$307:$AF$405,0))+INDEX($AB$407:$AB$507,MATCH(AI12,$AF$407:$AF$507,0)))/SUM(Settings!$F$3:$F$7)</f>
        <v>266.87677725118482</v>
      </c>
    </row>
    <row r="13" spans="1:43" ht="15" thickBot="1" x14ac:dyDescent="0.4">
      <c r="A13" s="66"/>
      <c r="B13" s="2" t="s">
        <v>351</v>
      </c>
      <c r="C13" s="2" t="s">
        <v>125</v>
      </c>
      <c r="D13" s="67" t="s">
        <v>180</v>
      </c>
      <c r="E13" s="67">
        <v>28</v>
      </c>
      <c r="F13" s="67">
        <v>15</v>
      </c>
      <c r="G13" s="67">
        <v>13</v>
      </c>
      <c r="H13" s="67">
        <v>0</v>
      </c>
      <c r="I13" s="67">
        <v>0</v>
      </c>
      <c r="J13" s="67">
        <v>0</v>
      </c>
      <c r="K13" s="67">
        <v>0</v>
      </c>
      <c r="L13" s="67">
        <v>0</v>
      </c>
      <c r="M13" s="67">
        <v>0</v>
      </c>
      <c r="N13" s="67">
        <v>0</v>
      </c>
      <c r="O13" s="67"/>
      <c r="P13" s="67">
        <v>0</v>
      </c>
      <c r="Q13" s="67">
        <v>132</v>
      </c>
      <c r="R13" s="67">
        <v>80</v>
      </c>
      <c r="S13" s="67">
        <v>1027</v>
      </c>
      <c r="T13" s="67">
        <v>12.84</v>
      </c>
      <c r="U13" s="67">
        <v>12</v>
      </c>
      <c r="V13" s="67">
        <v>1</v>
      </c>
      <c r="W13" s="67">
        <v>1</v>
      </c>
      <c r="X13" s="67">
        <v>12</v>
      </c>
      <c r="Y13" s="67"/>
      <c r="Z13" s="67"/>
      <c r="AA13" s="70">
        <f>IF(F13&lt;Settings!$H$3,"",ROUND((J13*Settings!$C$3+K13*Settings!$C$4+N13*Settings!$C$5+P13*Settings!$C$6+R13*Settings!$C$7+S13*Settings!$C$8+U13*Settings!$C$9+L13*Settings!$C$10+V13*Settings!$C$11*0.5)/F13*16,0))</f>
        <v>271</v>
      </c>
      <c r="AB13" s="70">
        <f>IF(F13&lt;Settings!$H$3,"",AA13*Settings!$F$7)</f>
        <v>271</v>
      </c>
      <c r="AC13" s="67"/>
      <c r="AD13" s="67"/>
      <c r="AE13" s="67"/>
      <c r="AF13" s="67">
        <f>IF(F13&lt;Settings!$H$3,"",RANK(AA13,$AA$4:$AA$103,0)+COUNTIF($AA$4:AA13,AA13)-1)</f>
        <v>12</v>
      </c>
      <c r="AG13" s="68"/>
      <c r="AI13" s="62">
        <f t="shared" si="0"/>
        <v>10</v>
      </c>
      <c r="AJ13" s="71">
        <f>(INDEX($AB$4:$AB$103,MATCH(AI13,$AF$4:$AF$103,0))+INDEX($AB$105:$AB$204,MATCH(AI13,$AF$105:$AF$204,0))+INDEX($AB$206:$AB$305,MATCH(AI13,$AF$206:$AF$305,0))+INDEX($AB$307:$AB$405,MATCH(AI13,$AF$307:$AF$405,0))+INDEX($AB$407:$AB$507,MATCH(AI13,$AF$407:$AF$507,0)))/SUM(Settings!$F$3:$F$7)</f>
        <v>260.02369668246445</v>
      </c>
    </row>
    <row r="14" spans="1:43" ht="15" thickBot="1" x14ac:dyDescent="0.4">
      <c r="A14" s="66"/>
      <c r="B14" s="2" t="s">
        <v>352</v>
      </c>
      <c r="C14" s="2" t="s">
        <v>56</v>
      </c>
      <c r="D14" s="67" t="s">
        <v>180</v>
      </c>
      <c r="E14" s="67">
        <v>32</v>
      </c>
      <c r="F14" s="67">
        <v>16</v>
      </c>
      <c r="G14" s="67">
        <v>16</v>
      </c>
      <c r="H14" s="67">
        <v>0</v>
      </c>
      <c r="I14" s="67">
        <v>0</v>
      </c>
      <c r="J14" s="67">
        <v>0</v>
      </c>
      <c r="K14" s="67">
        <v>0</v>
      </c>
      <c r="L14" s="67">
        <v>0</v>
      </c>
      <c r="M14" s="67">
        <v>0</v>
      </c>
      <c r="N14" s="67">
        <v>0</v>
      </c>
      <c r="O14" s="67"/>
      <c r="P14" s="67">
        <v>0</v>
      </c>
      <c r="Q14" s="67">
        <v>145</v>
      </c>
      <c r="R14" s="67">
        <v>109</v>
      </c>
      <c r="S14" s="67">
        <v>1215</v>
      </c>
      <c r="T14" s="67">
        <v>11.15</v>
      </c>
      <c r="U14" s="67">
        <v>9</v>
      </c>
      <c r="V14" s="67">
        <v>2</v>
      </c>
      <c r="W14" s="67">
        <v>2</v>
      </c>
      <c r="X14" s="67">
        <v>9</v>
      </c>
      <c r="Y14" s="67"/>
      <c r="Z14" s="67"/>
      <c r="AA14" s="70">
        <f>IF(F14&lt;Settings!$H$3,"",ROUND((J14*Settings!$C$3+K14*Settings!$C$4+N14*Settings!$C$5+P14*Settings!$C$6+R14*Settings!$C$7+S14*Settings!$C$8+U14*Settings!$C$9+L14*Settings!$C$10+V14*Settings!$C$11*0.5)/F14*16,0))</f>
        <v>283</v>
      </c>
      <c r="AB14" s="70">
        <f>IF(F14&lt;Settings!$H$3,"",AA14*Settings!$F$7)</f>
        <v>283</v>
      </c>
      <c r="AC14" s="67"/>
      <c r="AD14" s="67"/>
      <c r="AE14" s="67"/>
      <c r="AF14" s="67">
        <f>IF(F14&lt;Settings!$H$3,"",RANK(AA14,$AA$4:$AA$103,0)+COUNTIF($AA$4:AA14,AA14)-1)</f>
        <v>9</v>
      </c>
      <c r="AG14" s="68"/>
      <c r="AI14" s="62">
        <f t="shared" si="0"/>
        <v>11</v>
      </c>
      <c r="AJ14" s="71">
        <f>(INDEX($AB$4:$AB$103,MATCH(AI14,$AF$4:$AF$103,0))+INDEX($AB$105:$AB$204,MATCH(AI14,$AF$105:$AF$204,0))+INDEX($AB$206:$AB$305,MATCH(AI14,$AF$206:$AF$305,0))+INDEX($AB$307:$AB$405,MATCH(AI14,$AF$307:$AF$405,0))+INDEX($AB$407:$AB$507,MATCH(AI14,$AF$407:$AF$507,0)))/SUM(Settings!$F$3:$F$7)</f>
        <v>256.3175355450237</v>
      </c>
    </row>
    <row r="15" spans="1:43" ht="15" thickBot="1" x14ac:dyDescent="0.4">
      <c r="A15" s="66"/>
      <c r="B15" s="2" t="s">
        <v>257</v>
      </c>
      <c r="C15" s="2" t="s">
        <v>16</v>
      </c>
      <c r="D15" s="67" t="s">
        <v>180</v>
      </c>
      <c r="E15" s="67">
        <v>22</v>
      </c>
      <c r="F15" s="67">
        <v>16</v>
      </c>
      <c r="G15" s="67">
        <v>13</v>
      </c>
      <c r="H15" s="67">
        <v>0</v>
      </c>
      <c r="I15" s="67">
        <v>0</v>
      </c>
      <c r="J15" s="67">
        <v>0</v>
      </c>
      <c r="K15" s="67">
        <v>0</v>
      </c>
      <c r="L15" s="67">
        <v>0</v>
      </c>
      <c r="M15" s="67">
        <v>8</v>
      </c>
      <c r="N15" s="67">
        <v>18</v>
      </c>
      <c r="O15" s="67">
        <v>2.25</v>
      </c>
      <c r="P15" s="67">
        <v>0</v>
      </c>
      <c r="Q15" s="67">
        <v>129</v>
      </c>
      <c r="R15" s="67">
        <v>84</v>
      </c>
      <c r="S15" s="67">
        <v>1138</v>
      </c>
      <c r="T15" s="67">
        <v>13.55</v>
      </c>
      <c r="U15" s="67">
        <v>9</v>
      </c>
      <c r="V15" s="67">
        <v>1</v>
      </c>
      <c r="W15" s="67">
        <v>0</v>
      </c>
      <c r="X15" s="67">
        <v>9</v>
      </c>
      <c r="Y15" s="67"/>
      <c r="Z15" s="67"/>
      <c r="AA15" s="70">
        <f>IF(F15&lt;Settings!$H$3,"",ROUND((J15*Settings!$C$3+K15*Settings!$C$4+N15*Settings!$C$5+P15*Settings!$C$6+R15*Settings!$C$7+S15*Settings!$C$8+U15*Settings!$C$9+L15*Settings!$C$10+V15*Settings!$C$11*0.5)/F15*16,0))</f>
        <v>253</v>
      </c>
      <c r="AB15" s="70">
        <f>IF(F15&lt;Settings!$H$3,"",AA15*Settings!$F$7)</f>
        <v>253</v>
      </c>
      <c r="AC15" s="67"/>
      <c r="AD15" s="67"/>
      <c r="AE15" s="67"/>
      <c r="AF15" s="67">
        <f>IF(F15&lt;Settings!$H$3,"",RANK(AA15,$AA$4:$AA$103,0)+COUNTIF($AA$4:AA15,AA15)-1)</f>
        <v>19</v>
      </c>
      <c r="AG15" s="68"/>
      <c r="AI15" s="62">
        <f t="shared" si="0"/>
        <v>12</v>
      </c>
      <c r="AJ15" s="71">
        <f>(INDEX($AB$4:$AB$103,MATCH(AI15,$AF$4:$AF$103,0))+INDEX($AB$105:$AB$204,MATCH(AI15,$AF$105:$AF$204,0))+INDEX($AB$206:$AB$305,MATCH(AI15,$AF$206:$AF$305,0))+INDEX($AB$307:$AB$405,MATCH(AI15,$AF$307:$AF$405,0))+INDEX($AB$407:$AB$507,MATCH(AI15,$AF$407:$AF$507,0)))/SUM(Settings!$F$3:$F$7)</f>
        <v>253</v>
      </c>
    </row>
    <row r="16" spans="1:43" ht="15" thickBot="1" x14ac:dyDescent="0.4">
      <c r="A16" s="66"/>
      <c r="B16" s="2" t="s">
        <v>353</v>
      </c>
      <c r="C16" s="2" t="s">
        <v>41</v>
      </c>
      <c r="D16" s="67" t="s">
        <v>180</v>
      </c>
      <c r="E16" s="67">
        <v>28</v>
      </c>
      <c r="F16" s="67">
        <v>16</v>
      </c>
      <c r="G16" s="67">
        <v>16</v>
      </c>
      <c r="H16" s="67">
        <v>0</v>
      </c>
      <c r="I16" s="67">
        <v>0</v>
      </c>
      <c r="J16" s="67">
        <v>0</v>
      </c>
      <c r="K16" s="67">
        <v>0</v>
      </c>
      <c r="L16" s="67">
        <v>0</v>
      </c>
      <c r="M16" s="67">
        <v>0</v>
      </c>
      <c r="N16" s="67">
        <v>0</v>
      </c>
      <c r="O16" s="67"/>
      <c r="P16" s="67">
        <v>0</v>
      </c>
      <c r="Q16" s="67">
        <v>177</v>
      </c>
      <c r="R16" s="67">
        <v>105</v>
      </c>
      <c r="S16" s="67">
        <v>1304</v>
      </c>
      <c r="T16" s="67">
        <v>12.42</v>
      </c>
      <c r="U16" s="67">
        <v>6</v>
      </c>
      <c r="V16" s="67">
        <v>2</v>
      </c>
      <c r="W16" s="67">
        <v>2</v>
      </c>
      <c r="X16" s="67">
        <v>6</v>
      </c>
      <c r="Y16" s="67"/>
      <c r="Z16" s="67"/>
      <c r="AA16" s="70">
        <f>IF(F16&lt;Settings!$H$3,"",ROUND((J16*Settings!$C$3+K16*Settings!$C$4+N16*Settings!$C$5+P16*Settings!$C$6+R16*Settings!$C$7+S16*Settings!$C$8+U16*Settings!$C$9+L16*Settings!$C$10+V16*Settings!$C$11*0.5)/F16*16,0))</f>
        <v>269</v>
      </c>
      <c r="AB16" s="70">
        <f>IF(F16&lt;Settings!$H$3,"",AA16*Settings!$F$7)</f>
        <v>269</v>
      </c>
      <c r="AC16" s="67"/>
      <c r="AD16" s="67"/>
      <c r="AE16" s="67"/>
      <c r="AF16" s="67">
        <f>IF(F16&lt;Settings!$H$3,"",RANK(AA16,$AA$4:$AA$103,0)+COUNTIF($AA$4:AA16,AA16)-1)</f>
        <v>13</v>
      </c>
      <c r="AG16" s="68"/>
      <c r="AI16" s="62">
        <f t="shared" si="0"/>
        <v>13</v>
      </c>
      <c r="AJ16" s="71">
        <f>(INDEX($AB$4:$AB$103,MATCH(AI16,$AF$4:$AF$103,0))+INDEX($AB$105:$AB$204,MATCH(AI16,$AF$105:$AF$204,0))+INDEX($AB$206:$AB$305,MATCH(AI16,$AF$206:$AF$305,0))+INDEX($AB$307:$AB$405,MATCH(AI16,$AF$307:$AF$405,0))+INDEX($AB$407:$AB$507,MATCH(AI16,$AF$407:$AF$507,0)))/SUM(Settings!$F$3:$F$7)</f>
        <v>250.92890995260663</v>
      </c>
    </row>
    <row r="17" spans="1:36" ht="15" thickBot="1" x14ac:dyDescent="0.4">
      <c r="A17" s="66"/>
      <c r="B17" s="2" t="s">
        <v>282</v>
      </c>
      <c r="C17" s="2" t="s">
        <v>30</v>
      </c>
      <c r="D17" s="67" t="s">
        <v>180</v>
      </c>
      <c r="E17" s="67">
        <v>24</v>
      </c>
      <c r="F17" s="67">
        <v>15</v>
      </c>
      <c r="G17" s="67">
        <v>15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/>
      <c r="P17" s="67">
        <v>0</v>
      </c>
      <c r="Q17" s="67">
        <v>105</v>
      </c>
      <c r="R17" s="67">
        <v>64</v>
      </c>
      <c r="S17" s="67">
        <v>1031</v>
      </c>
      <c r="T17" s="67">
        <v>16.11</v>
      </c>
      <c r="U17" s="67">
        <v>10</v>
      </c>
      <c r="V17" s="67">
        <v>2</v>
      </c>
      <c r="W17" s="67">
        <v>1</v>
      </c>
      <c r="X17" s="67">
        <v>10</v>
      </c>
      <c r="Y17" s="67"/>
      <c r="Z17" s="67"/>
      <c r="AA17" s="70">
        <f>IF(F17&lt;Settings!$H$3,"",ROUND((J17*Settings!$C$3+K17*Settings!$C$4+N17*Settings!$C$5+P17*Settings!$C$6+R17*Settings!$C$7+S17*Settings!$C$8+U17*Settings!$C$9+L17*Settings!$C$10+V17*Settings!$C$11*0.5)/F17*16,0))</f>
        <v>240</v>
      </c>
      <c r="AB17" s="70">
        <f>IF(F17&lt;Settings!$H$3,"",AA17*Settings!$F$7)</f>
        <v>240</v>
      </c>
      <c r="AC17" s="67"/>
      <c r="AD17" s="67"/>
      <c r="AE17" s="67"/>
      <c r="AF17" s="67">
        <f>IF(F17&lt;Settings!$H$3,"",RANK(AA17,$AA$4:$AA$103,0)+COUNTIF($AA$4:AA17,AA17)-1)</f>
        <v>22</v>
      </c>
      <c r="AG17" s="68"/>
      <c r="AI17" s="62">
        <f t="shared" si="0"/>
        <v>14</v>
      </c>
      <c r="AJ17" s="71">
        <f>(INDEX($AB$4:$AB$103,MATCH(AI17,$AF$4:$AF$103,0))+INDEX($AB$105:$AB$204,MATCH(AI17,$AF$105:$AF$204,0))+INDEX($AB$206:$AB$305,MATCH(AI17,$AF$206:$AF$305,0))+INDEX($AB$307:$AB$405,MATCH(AI17,$AF$307:$AF$405,0))+INDEX($AB$407:$AB$507,MATCH(AI17,$AF$407:$AF$507,0)))/SUM(Settings!$F$3:$F$7)</f>
        <v>249.26540284360189</v>
      </c>
    </row>
    <row r="18" spans="1:36" ht="15" thickBot="1" x14ac:dyDescent="0.4">
      <c r="A18" s="66"/>
      <c r="B18" s="2" t="s">
        <v>259</v>
      </c>
      <c r="C18" s="2" t="s">
        <v>51</v>
      </c>
      <c r="D18" s="67" t="s">
        <v>180</v>
      </c>
      <c r="E18" s="67">
        <v>23</v>
      </c>
      <c r="F18" s="67">
        <v>16</v>
      </c>
      <c r="G18" s="67">
        <v>14</v>
      </c>
      <c r="H18" s="67">
        <v>1</v>
      </c>
      <c r="I18" s="67">
        <v>1</v>
      </c>
      <c r="J18" s="67">
        <v>9</v>
      </c>
      <c r="K18" s="67">
        <v>0</v>
      </c>
      <c r="L18" s="67">
        <v>0</v>
      </c>
      <c r="M18" s="67">
        <v>18</v>
      </c>
      <c r="N18" s="67">
        <v>113</v>
      </c>
      <c r="O18" s="67">
        <v>6.28</v>
      </c>
      <c r="P18" s="67">
        <v>1</v>
      </c>
      <c r="Q18" s="67">
        <v>166</v>
      </c>
      <c r="R18" s="67">
        <v>110</v>
      </c>
      <c r="S18" s="67">
        <v>1157</v>
      </c>
      <c r="T18" s="67">
        <v>10.52</v>
      </c>
      <c r="U18" s="67">
        <v>4</v>
      </c>
      <c r="V18" s="67">
        <v>1</v>
      </c>
      <c r="W18" s="67">
        <v>0</v>
      </c>
      <c r="X18" s="67">
        <v>6</v>
      </c>
      <c r="Y18" s="67">
        <v>1</v>
      </c>
      <c r="Z18" s="67"/>
      <c r="AA18" s="70">
        <f>IF(F18&lt;Settings!$H$3,"",ROUND((J18*Settings!$C$3+K18*Settings!$C$4+N18*Settings!$C$5+P18*Settings!$C$6+R18*Settings!$C$7+S18*Settings!$C$8+U18*Settings!$C$9+L18*Settings!$C$10+V18*Settings!$C$11*0.5)/F18*16,0))</f>
        <v>266</v>
      </c>
      <c r="AB18" s="70">
        <f>IF(F18&lt;Settings!$H$3,"",AA18*Settings!$F$7)</f>
        <v>266</v>
      </c>
      <c r="AC18" s="67"/>
      <c r="AD18" s="67"/>
      <c r="AE18" s="67"/>
      <c r="AF18" s="67">
        <f>IF(F18&lt;Settings!$H$3,"",RANK(AA18,$AA$4:$AA$103,0)+COUNTIF($AA$4:AA18,AA18)-1)</f>
        <v>16</v>
      </c>
      <c r="AG18" s="68"/>
      <c r="AI18" s="62">
        <f t="shared" si="0"/>
        <v>15</v>
      </c>
      <c r="AJ18" s="71">
        <f>(INDEX($AB$4:$AB$103,MATCH(AI18,$AF$4:$AF$103,0))+INDEX($AB$105:$AB$204,MATCH(AI18,$AF$105:$AF$204,0))+INDEX($AB$206:$AB$305,MATCH(AI18,$AF$206:$AF$305,0))+INDEX($AB$307:$AB$405,MATCH(AI18,$AF$307:$AF$405,0))+INDEX($AB$407:$AB$507,MATCH(AI18,$AF$407:$AF$507,0)))/SUM(Settings!$F$3:$F$7)</f>
        <v>246.81516587677726</v>
      </c>
    </row>
    <row r="19" spans="1:36" ht="15" thickBot="1" x14ac:dyDescent="0.4">
      <c r="A19" s="66"/>
      <c r="B19" s="2" t="s">
        <v>276</v>
      </c>
      <c r="C19" s="2" t="s">
        <v>38</v>
      </c>
      <c r="D19" s="67" t="s">
        <v>180</v>
      </c>
      <c r="E19" s="67">
        <v>22</v>
      </c>
      <c r="F19" s="67">
        <v>13</v>
      </c>
      <c r="G19" s="67">
        <v>13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1</v>
      </c>
      <c r="N19" s="67">
        <v>1</v>
      </c>
      <c r="O19" s="67">
        <v>1</v>
      </c>
      <c r="P19" s="67">
        <v>0</v>
      </c>
      <c r="Q19" s="67">
        <v>96</v>
      </c>
      <c r="R19" s="67">
        <v>60</v>
      </c>
      <c r="S19" s="67">
        <v>1047</v>
      </c>
      <c r="T19" s="67">
        <v>17.45</v>
      </c>
      <c r="U19" s="67">
        <v>9</v>
      </c>
      <c r="V19" s="67">
        <v>0</v>
      </c>
      <c r="W19" s="67">
        <v>0</v>
      </c>
      <c r="X19" s="67">
        <v>9</v>
      </c>
      <c r="Y19" s="67"/>
      <c r="Z19" s="67"/>
      <c r="AA19" s="70">
        <f>IF(F19&lt;Settings!$H$3,"",ROUND((J19*Settings!$C$3+K19*Settings!$C$4+N19*Settings!$C$5+P19*Settings!$C$6+R19*Settings!$C$7+S19*Settings!$C$8+U19*Settings!$C$9+L19*Settings!$C$10+V19*Settings!$C$11*0.5)/F19*16,0))</f>
        <v>269</v>
      </c>
      <c r="AB19" s="70">
        <f>IF(F19&lt;Settings!$H$3,"",AA19*Settings!$F$7)</f>
        <v>269</v>
      </c>
      <c r="AC19" s="67"/>
      <c r="AD19" s="67"/>
      <c r="AE19" s="67"/>
      <c r="AF19" s="67">
        <f>IF(F19&lt;Settings!$H$3,"",RANK(AA19,$AA$4:$AA$103,0)+COUNTIF($AA$4:AA19,AA19)-1)</f>
        <v>14</v>
      </c>
      <c r="AG19" s="68"/>
      <c r="AI19" s="62">
        <f t="shared" si="0"/>
        <v>16</v>
      </c>
      <c r="AJ19" s="71">
        <f>(INDEX($AB$4:$AB$103,MATCH(AI19,$AF$4:$AF$103,0))+INDEX($AB$105:$AB$204,MATCH(AI19,$AF$105:$AF$204,0))+INDEX($AB$206:$AB$305,MATCH(AI19,$AF$206:$AF$305,0))+INDEX($AB$307:$AB$405,MATCH(AI19,$AF$307:$AF$405,0))+INDEX($AB$407:$AB$507,MATCH(AI19,$AF$407:$AF$507,0)))/SUM(Settings!$F$3:$F$7)</f>
        <v>246.09478672985782</v>
      </c>
    </row>
    <row r="20" spans="1:36" ht="15" thickBot="1" x14ac:dyDescent="0.4">
      <c r="A20" s="66"/>
      <c r="B20" s="2" t="s">
        <v>354</v>
      </c>
      <c r="C20" s="2" t="s">
        <v>14</v>
      </c>
      <c r="D20" s="67" t="s">
        <v>180</v>
      </c>
      <c r="E20" s="67">
        <v>27</v>
      </c>
      <c r="F20" s="67">
        <v>15</v>
      </c>
      <c r="G20" s="67">
        <v>15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3</v>
      </c>
      <c r="N20" s="67">
        <v>14</v>
      </c>
      <c r="O20" s="67">
        <v>4.67</v>
      </c>
      <c r="P20" s="67">
        <v>0</v>
      </c>
      <c r="Q20" s="67">
        <v>124</v>
      </c>
      <c r="R20" s="67">
        <v>87</v>
      </c>
      <c r="S20" s="67">
        <v>1088</v>
      </c>
      <c r="T20" s="67">
        <v>12.51</v>
      </c>
      <c r="U20" s="67">
        <v>8</v>
      </c>
      <c r="V20" s="67">
        <v>2</v>
      </c>
      <c r="W20" s="67">
        <v>1</v>
      </c>
      <c r="X20" s="67">
        <v>8</v>
      </c>
      <c r="Y20" s="67"/>
      <c r="Z20" s="67"/>
      <c r="AA20" s="70">
        <f>IF(F20&lt;Settings!$H$3,"",ROUND((J20*Settings!$C$3+K20*Settings!$C$4+N20*Settings!$C$5+P20*Settings!$C$6+R20*Settings!$C$7+S20*Settings!$C$8+U20*Settings!$C$9+L20*Settings!$C$10+V20*Settings!$C$11*0.5)/F20*16,0))</f>
        <v>259</v>
      </c>
      <c r="AB20" s="70">
        <f>IF(F20&lt;Settings!$H$3,"",AA20*Settings!$F$7)</f>
        <v>259</v>
      </c>
      <c r="AC20" s="67"/>
      <c r="AD20" s="67"/>
      <c r="AE20" s="67"/>
      <c r="AF20" s="67">
        <f>IF(F20&lt;Settings!$H$3,"",RANK(AA20,$AA$4:$AA$103,0)+COUNTIF($AA$4:AA20,AA20)-1)</f>
        <v>18</v>
      </c>
      <c r="AG20" s="68"/>
      <c r="AI20" s="62">
        <f t="shared" si="0"/>
        <v>17</v>
      </c>
      <c r="AJ20" s="71">
        <f>(INDEX($AB$4:$AB$103,MATCH(AI20,$AF$4:$AF$103,0))+INDEX($AB$105:$AB$204,MATCH(AI20,$AF$105:$AF$204,0))+INDEX($AB$206:$AB$305,MATCH(AI20,$AF$206:$AF$305,0))+INDEX($AB$307:$AB$405,MATCH(AI20,$AF$307:$AF$405,0))+INDEX($AB$407:$AB$507,MATCH(AI20,$AF$407:$AF$507,0)))/SUM(Settings!$F$3:$F$7)</f>
        <v>243.53080568720378</v>
      </c>
    </row>
    <row r="21" spans="1:36" ht="15" thickBot="1" x14ac:dyDescent="0.4">
      <c r="A21" s="66"/>
      <c r="B21" s="2" t="s">
        <v>261</v>
      </c>
      <c r="C21" s="2" t="s">
        <v>41</v>
      </c>
      <c r="D21" s="67" t="s">
        <v>180</v>
      </c>
      <c r="E21" s="67">
        <v>28</v>
      </c>
      <c r="F21" s="67">
        <v>15</v>
      </c>
      <c r="G21" s="67">
        <v>15</v>
      </c>
      <c r="H21" s="67">
        <v>0</v>
      </c>
      <c r="I21" s="67">
        <v>0</v>
      </c>
      <c r="J21" s="67">
        <v>0</v>
      </c>
      <c r="K21" s="67">
        <v>0</v>
      </c>
      <c r="L21" s="67">
        <v>0</v>
      </c>
      <c r="M21" s="67">
        <v>3</v>
      </c>
      <c r="N21" s="67">
        <v>29</v>
      </c>
      <c r="O21" s="67">
        <v>9.67</v>
      </c>
      <c r="P21" s="67">
        <v>0</v>
      </c>
      <c r="Q21" s="67">
        <v>136</v>
      </c>
      <c r="R21" s="67">
        <v>76</v>
      </c>
      <c r="S21" s="67">
        <v>1135</v>
      </c>
      <c r="T21" s="67">
        <v>14.93</v>
      </c>
      <c r="U21" s="67">
        <v>6</v>
      </c>
      <c r="V21" s="67">
        <v>2</v>
      </c>
      <c r="W21" s="67">
        <v>2</v>
      </c>
      <c r="X21" s="67">
        <v>6</v>
      </c>
      <c r="Y21" s="67"/>
      <c r="Z21" s="67"/>
      <c r="AA21" s="70">
        <f>IF(F21&lt;Settings!$H$3,"",ROUND((J21*Settings!$C$3+K21*Settings!$C$4+N21*Settings!$C$5+P21*Settings!$C$6+R21*Settings!$C$7+S21*Settings!$C$8+U21*Settings!$C$9+L21*Settings!$C$10+V21*Settings!$C$11*0.5)/F21*16,0))</f>
        <v>241</v>
      </c>
      <c r="AB21" s="70">
        <f>IF(F21&lt;Settings!$H$3,"",AA21*Settings!$F$7)</f>
        <v>241</v>
      </c>
      <c r="AC21" s="67"/>
      <c r="AD21" s="67"/>
      <c r="AE21" s="67"/>
      <c r="AF21" s="67">
        <f>IF(F21&lt;Settings!$H$3,"",RANK(AA21,$AA$4:$AA$103,0)+COUNTIF($AA$4:AA21,AA21)-1)</f>
        <v>21</v>
      </c>
      <c r="AG21" s="68"/>
      <c r="AI21" s="62">
        <f t="shared" si="0"/>
        <v>18</v>
      </c>
      <c r="AJ21" s="71">
        <f>(INDEX($AB$4:$AB$103,MATCH(AI21,$AF$4:$AF$103,0))+INDEX($AB$105:$AB$204,MATCH(AI21,$AF$105:$AF$204,0))+INDEX($AB$206:$AB$305,MATCH(AI21,$AF$206:$AF$305,0))+INDEX($AB$307:$AB$405,MATCH(AI21,$AF$307:$AF$405,0))+INDEX($AB$407:$AB$507,MATCH(AI21,$AF$407:$AF$507,0)))/SUM(Settings!$F$3:$F$7)</f>
        <v>240.61611374407582</v>
      </c>
    </row>
    <row r="22" spans="1:36" ht="15" thickBot="1" x14ac:dyDescent="0.4">
      <c r="A22" s="66"/>
      <c r="B22" s="2" t="s">
        <v>355</v>
      </c>
      <c r="C22" s="2" t="s">
        <v>53</v>
      </c>
      <c r="D22" s="67" t="s">
        <v>180</v>
      </c>
      <c r="E22" s="67">
        <v>28</v>
      </c>
      <c r="F22" s="67">
        <v>16</v>
      </c>
      <c r="G22" s="67">
        <v>15</v>
      </c>
      <c r="H22" s="67">
        <v>0</v>
      </c>
      <c r="I22" s="67">
        <v>0</v>
      </c>
      <c r="J22" s="67">
        <v>0</v>
      </c>
      <c r="K22" s="67">
        <v>0</v>
      </c>
      <c r="L22" s="67">
        <v>0</v>
      </c>
      <c r="M22" s="67">
        <v>0</v>
      </c>
      <c r="N22" s="67">
        <v>0</v>
      </c>
      <c r="O22" s="67"/>
      <c r="P22" s="67">
        <v>0</v>
      </c>
      <c r="Q22" s="67">
        <v>146</v>
      </c>
      <c r="R22" s="67">
        <v>85</v>
      </c>
      <c r="S22" s="67">
        <v>922</v>
      </c>
      <c r="T22" s="67">
        <v>10.85</v>
      </c>
      <c r="U22" s="67">
        <v>9</v>
      </c>
      <c r="V22" s="67">
        <v>1</v>
      </c>
      <c r="W22" s="67">
        <v>0</v>
      </c>
      <c r="X22" s="67">
        <v>9</v>
      </c>
      <c r="Y22" s="67"/>
      <c r="Z22" s="67"/>
      <c r="AA22" s="70">
        <f>IF(F22&lt;Settings!$H$3,"",ROUND((J22*Settings!$C$3+K22*Settings!$C$4+N22*Settings!$C$5+P22*Settings!$C$6+R22*Settings!$C$7+S22*Settings!$C$8+U22*Settings!$C$9+L22*Settings!$C$10+V22*Settings!$C$11*0.5)/F22*16,0))</f>
        <v>230</v>
      </c>
      <c r="AB22" s="70">
        <f>IF(F22&lt;Settings!$H$3,"",AA22*Settings!$F$7)</f>
        <v>230</v>
      </c>
      <c r="AC22" s="67"/>
      <c r="AD22" s="67"/>
      <c r="AE22" s="67"/>
      <c r="AF22" s="67">
        <f>IF(F22&lt;Settings!$H$3,"",RANK(AA22,$AA$4:$AA$103,0)+COUNTIF($AA$4:AA22,AA22)-1)</f>
        <v>24</v>
      </c>
      <c r="AG22" s="68"/>
      <c r="AI22" s="62">
        <f t="shared" si="0"/>
        <v>19</v>
      </c>
      <c r="AJ22" s="71">
        <f>(INDEX($AB$4:$AB$103,MATCH(AI22,$AF$4:$AF$103,0))+INDEX($AB$105:$AB$204,MATCH(AI22,$AF$105:$AF$204,0))+INDEX($AB$206:$AB$305,MATCH(AI22,$AF$206:$AF$305,0))+INDEX($AB$307:$AB$405,MATCH(AI22,$AF$307:$AF$405,0))+INDEX($AB$407:$AB$507,MATCH(AI22,$AF$407:$AF$507,0)))/SUM(Settings!$F$3:$F$7)</f>
        <v>237.38862559241707</v>
      </c>
    </row>
    <row r="23" spans="1:36" ht="15" thickBot="1" x14ac:dyDescent="0.4">
      <c r="A23" s="66"/>
      <c r="B23" s="2" t="s">
        <v>356</v>
      </c>
      <c r="C23" s="2" t="s">
        <v>20</v>
      </c>
      <c r="D23" s="67" t="s">
        <v>180</v>
      </c>
      <c r="E23" s="67">
        <v>23</v>
      </c>
      <c r="F23" s="67">
        <v>16</v>
      </c>
      <c r="G23" s="67">
        <v>13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67">
        <v>0</v>
      </c>
      <c r="O23" s="67"/>
      <c r="P23" s="67">
        <v>0</v>
      </c>
      <c r="Q23" s="67">
        <v>126</v>
      </c>
      <c r="R23" s="67">
        <v>85</v>
      </c>
      <c r="S23" s="67">
        <v>997</v>
      </c>
      <c r="T23" s="67">
        <v>11.73</v>
      </c>
      <c r="U23" s="67">
        <v>8</v>
      </c>
      <c r="V23" s="67">
        <v>2</v>
      </c>
      <c r="W23" s="67">
        <v>1</v>
      </c>
      <c r="X23" s="67">
        <v>8</v>
      </c>
      <c r="Y23" s="67"/>
      <c r="Z23" s="67"/>
      <c r="AA23" s="70">
        <f>IF(F23&lt;Settings!$H$3,"",ROUND((J23*Settings!$C$3+K23*Settings!$C$4+N23*Settings!$C$5+P23*Settings!$C$6+R23*Settings!$C$7+S23*Settings!$C$8+U23*Settings!$C$9+L23*Settings!$C$10+V23*Settings!$C$11*0.5)/F23*16,0))</f>
        <v>231</v>
      </c>
      <c r="AB23" s="70">
        <f>IF(F23&lt;Settings!$H$3,"",AA23*Settings!$F$7)</f>
        <v>231</v>
      </c>
      <c r="AC23" s="67"/>
      <c r="AD23" s="67"/>
      <c r="AE23" s="67"/>
      <c r="AF23" s="67">
        <f>IF(F23&lt;Settings!$H$3,"",RANK(AA23,$AA$4:$AA$103,0)+COUNTIF($AA$4:AA23,AA23)-1)</f>
        <v>23</v>
      </c>
      <c r="AG23" s="68"/>
      <c r="AI23" s="62">
        <f t="shared" si="0"/>
        <v>20</v>
      </c>
      <c r="AJ23" s="71">
        <f>(INDEX($AB$4:$AB$103,MATCH(AI23,$AF$4:$AF$103,0))+INDEX($AB$105:$AB$204,MATCH(AI23,$AF$105:$AF$204,0))+INDEX($AB$206:$AB$305,MATCH(AI23,$AF$206:$AF$305,0))+INDEX($AB$307:$AB$405,MATCH(AI23,$AF$307:$AF$405,0))+INDEX($AB$407:$AB$507,MATCH(AI23,$AF$407:$AF$507,0)))/SUM(Settings!$F$3:$F$7)</f>
        <v>233.36018957345971</v>
      </c>
    </row>
    <row r="24" spans="1:36" ht="15" thickBot="1" x14ac:dyDescent="0.4">
      <c r="A24" s="66"/>
      <c r="B24" s="2" t="s">
        <v>357</v>
      </c>
      <c r="C24" s="2" t="s">
        <v>56</v>
      </c>
      <c r="D24" s="67" t="s">
        <v>180</v>
      </c>
      <c r="E24" s="67">
        <v>25</v>
      </c>
      <c r="F24" s="67">
        <v>15</v>
      </c>
      <c r="G24" s="67">
        <v>11</v>
      </c>
      <c r="H24" s="67">
        <v>0</v>
      </c>
      <c r="I24" s="67">
        <v>0</v>
      </c>
      <c r="J24" s="67">
        <v>0</v>
      </c>
      <c r="K24" s="67">
        <v>0</v>
      </c>
      <c r="L24" s="67">
        <v>0</v>
      </c>
      <c r="M24" s="67">
        <v>3</v>
      </c>
      <c r="N24" s="67">
        <v>22</v>
      </c>
      <c r="O24" s="67">
        <v>7.33</v>
      </c>
      <c r="P24" s="67">
        <v>0</v>
      </c>
      <c r="Q24" s="67">
        <v>101</v>
      </c>
      <c r="R24" s="67">
        <v>65</v>
      </c>
      <c r="S24" s="67">
        <v>1003</v>
      </c>
      <c r="T24" s="67">
        <v>15.43</v>
      </c>
      <c r="U24" s="67">
        <v>7</v>
      </c>
      <c r="V24" s="67">
        <v>1</v>
      </c>
      <c r="W24" s="67">
        <v>1</v>
      </c>
      <c r="X24" s="67">
        <v>7</v>
      </c>
      <c r="Y24" s="67"/>
      <c r="Z24" s="67"/>
      <c r="AA24" s="70">
        <f>IF(F24&lt;Settings!$H$3,"",ROUND((J24*Settings!$C$3+K24*Settings!$C$4+N24*Settings!$C$5+P24*Settings!$C$6+R24*Settings!$C$7+S24*Settings!$C$8+U24*Settings!$C$9+L24*Settings!$C$10+V24*Settings!$C$11*0.5)/F24*16,0))</f>
        <v>222</v>
      </c>
      <c r="AB24" s="70">
        <f>IF(F24&lt;Settings!$H$3,"",AA24*Settings!$F$7)</f>
        <v>222</v>
      </c>
      <c r="AC24" s="67"/>
      <c r="AD24" s="67"/>
      <c r="AE24" s="67"/>
      <c r="AF24" s="67">
        <f>IF(F24&lt;Settings!$H$3,"",RANK(AA24,$AA$4:$AA$103,0)+COUNTIF($AA$4:AA24,AA24)-1)</f>
        <v>26</v>
      </c>
      <c r="AG24" s="68"/>
      <c r="AI24" s="62">
        <f t="shared" si="0"/>
        <v>21</v>
      </c>
      <c r="AJ24" s="71">
        <f>(INDEX($AB$4:$AB$103,MATCH(AI24,$AF$4:$AF$103,0))+INDEX($AB$105:$AB$204,MATCH(AI24,$AF$105:$AF$204,0))+INDEX($AB$206:$AB$305,MATCH(AI24,$AF$206:$AF$305,0))+INDEX($AB$307:$AB$405,MATCH(AI24,$AF$307:$AF$405,0))+INDEX($AB$407:$AB$507,MATCH(AI24,$AF$407:$AF$507,0)))/SUM(Settings!$F$3:$F$7)</f>
        <v>228.63033175355451</v>
      </c>
    </row>
    <row r="25" spans="1:36" ht="15" thickBot="1" x14ac:dyDescent="0.4">
      <c r="A25" s="66"/>
      <c r="B25" s="2" t="s">
        <v>358</v>
      </c>
      <c r="C25" s="2" t="s">
        <v>94</v>
      </c>
      <c r="D25" s="67" t="s">
        <v>180</v>
      </c>
      <c r="E25" s="67">
        <v>26</v>
      </c>
      <c r="F25" s="67">
        <v>16</v>
      </c>
      <c r="G25" s="67">
        <v>15</v>
      </c>
      <c r="H25" s="67">
        <v>0</v>
      </c>
      <c r="I25" s="67">
        <v>0</v>
      </c>
      <c r="J25" s="67">
        <v>0</v>
      </c>
      <c r="K25" s="67">
        <v>0</v>
      </c>
      <c r="L25" s="67">
        <v>0</v>
      </c>
      <c r="M25" s="67">
        <v>0</v>
      </c>
      <c r="N25" s="67">
        <v>0</v>
      </c>
      <c r="O25" s="67"/>
      <c r="P25" s="67">
        <v>0</v>
      </c>
      <c r="Q25" s="67">
        <v>134</v>
      </c>
      <c r="R25" s="67">
        <v>69</v>
      </c>
      <c r="S25" s="67">
        <v>1124</v>
      </c>
      <c r="T25" s="67">
        <v>16.29</v>
      </c>
      <c r="U25" s="67">
        <v>5</v>
      </c>
      <c r="V25" s="67">
        <v>1</v>
      </c>
      <c r="W25" s="67">
        <v>0</v>
      </c>
      <c r="X25" s="67">
        <v>5</v>
      </c>
      <c r="Y25" s="67"/>
      <c r="Z25" s="67"/>
      <c r="AA25" s="70">
        <f>IF(F25&lt;Settings!$H$3,"",ROUND((J25*Settings!$C$3+K25*Settings!$C$4+N25*Settings!$C$5+P25*Settings!$C$6+R25*Settings!$C$7+S25*Settings!$C$8+U25*Settings!$C$9+L25*Settings!$C$10+V25*Settings!$C$11*0.5)/F25*16,0))</f>
        <v>210</v>
      </c>
      <c r="AB25" s="70">
        <f>IF(F25&lt;Settings!$H$3,"",AA25*Settings!$F$7)</f>
        <v>210</v>
      </c>
      <c r="AC25" s="67"/>
      <c r="AD25" s="67"/>
      <c r="AE25" s="67"/>
      <c r="AF25" s="67">
        <f>IF(F25&lt;Settings!$H$3,"",RANK(AA25,$AA$4:$AA$103,0)+COUNTIF($AA$4:AA25,AA25)-1)</f>
        <v>28</v>
      </c>
      <c r="AG25" s="68"/>
      <c r="AI25" s="62">
        <f t="shared" si="0"/>
        <v>22</v>
      </c>
      <c r="AJ25" s="71">
        <f>(INDEX($AB$4:$AB$103,MATCH(AI25,$AF$4:$AF$103,0))+INDEX($AB$105:$AB$204,MATCH(AI25,$AF$105:$AF$204,0))+INDEX($AB$206:$AB$305,MATCH(AI25,$AF$206:$AF$305,0))+INDEX($AB$307:$AB$405,MATCH(AI25,$AF$307:$AF$405,0))+INDEX($AB$407:$AB$507,MATCH(AI25,$AF$407:$AF$507,0)))/SUM(Settings!$F$3:$F$7)</f>
        <v>224.47393364928911</v>
      </c>
    </row>
    <row r="26" spans="1:36" ht="15" thickBot="1" x14ac:dyDescent="0.4">
      <c r="A26" s="66"/>
      <c r="B26" s="2" t="s">
        <v>359</v>
      </c>
      <c r="C26" s="2" t="s">
        <v>18</v>
      </c>
      <c r="D26" s="67" t="s">
        <v>180</v>
      </c>
      <c r="E26" s="67">
        <v>31</v>
      </c>
      <c r="F26" s="67">
        <v>16</v>
      </c>
      <c r="G26" s="67">
        <v>15</v>
      </c>
      <c r="H26" s="67">
        <v>0</v>
      </c>
      <c r="I26" s="67">
        <v>0</v>
      </c>
      <c r="J26" s="67">
        <v>0</v>
      </c>
      <c r="K26" s="67">
        <v>0</v>
      </c>
      <c r="L26" s="67">
        <v>0</v>
      </c>
      <c r="M26" s="67">
        <v>0</v>
      </c>
      <c r="N26" s="67">
        <v>0</v>
      </c>
      <c r="O26" s="67"/>
      <c r="P26" s="67">
        <v>0</v>
      </c>
      <c r="Q26" s="67">
        <v>99</v>
      </c>
      <c r="R26" s="67">
        <v>50</v>
      </c>
      <c r="S26" s="67">
        <v>890</v>
      </c>
      <c r="T26" s="67">
        <v>17.8</v>
      </c>
      <c r="U26" s="67">
        <v>8</v>
      </c>
      <c r="V26" s="67">
        <v>1</v>
      </c>
      <c r="W26" s="67">
        <v>0</v>
      </c>
      <c r="X26" s="67">
        <v>8</v>
      </c>
      <c r="Y26" s="67">
        <v>2</v>
      </c>
      <c r="Z26" s="67"/>
      <c r="AA26" s="70">
        <f>IF(F26&lt;Settings!$H$3,"",ROUND((J26*Settings!$C$3+K26*Settings!$C$4+N26*Settings!$C$5+P26*Settings!$C$6+R26*Settings!$C$7+S26*Settings!$C$8+U26*Settings!$C$9+L26*Settings!$C$10+V26*Settings!$C$11*0.5)/F26*16,0))</f>
        <v>186</v>
      </c>
      <c r="AB26" s="70">
        <f>IF(F26&lt;Settings!$H$3,"",AA26*Settings!$F$7)</f>
        <v>186</v>
      </c>
      <c r="AC26" s="67"/>
      <c r="AD26" s="67"/>
      <c r="AE26" s="67"/>
      <c r="AF26" s="67">
        <f>IF(F26&lt;Settings!$H$3,"",RANK(AA26,$AA$4:$AA$103,0)+COUNTIF($AA$4:AA26,AA26)-1)</f>
        <v>38</v>
      </c>
      <c r="AG26" s="68"/>
      <c r="AI26" s="62">
        <f t="shared" si="0"/>
        <v>23</v>
      </c>
      <c r="AJ26" s="71">
        <f>(INDEX($AB$4:$AB$103,MATCH(AI26,$AF$4:$AF$103,0))+INDEX($AB$105:$AB$204,MATCH(AI26,$AF$105:$AF$204,0))+INDEX($AB$206:$AB$305,MATCH(AI26,$AF$206:$AF$305,0))+INDEX($AB$307:$AB$405,MATCH(AI26,$AF$307:$AF$405,0))+INDEX($AB$407:$AB$507,MATCH(AI26,$AF$407:$AF$507,0)))/SUM(Settings!$F$3:$F$7)</f>
        <v>221.03317535545023</v>
      </c>
    </row>
    <row r="27" spans="1:36" ht="15" thickBot="1" x14ac:dyDescent="0.4">
      <c r="A27" s="66"/>
      <c r="B27" s="2" t="s">
        <v>219</v>
      </c>
      <c r="C27" s="2" t="s">
        <v>53</v>
      </c>
      <c r="D27" s="67" t="s">
        <v>180</v>
      </c>
      <c r="E27" s="67">
        <v>21</v>
      </c>
      <c r="F27" s="67">
        <v>16</v>
      </c>
      <c r="G27" s="67">
        <v>15</v>
      </c>
      <c r="H27" s="67">
        <v>0</v>
      </c>
      <c r="I27" s="67">
        <v>0</v>
      </c>
      <c r="J27" s="67">
        <v>0</v>
      </c>
      <c r="K27" s="67">
        <v>0</v>
      </c>
      <c r="L27" s="67">
        <v>0</v>
      </c>
      <c r="M27" s="67">
        <v>3</v>
      </c>
      <c r="N27" s="67">
        <v>-3</v>
      </c>
      <c r="O27" s="67">
        <v>-1</v>
      </c>
      <c r="P27" s="67">
        <v>0</v>
      </c>
      <c r="Q27" s="67">
        <v>130</v>
      </c>
      <c r="R27" s="67">
        <v>72</v>
      </c>
      <c r="S27" s="67">
        <v>1070</v>
      </c>
      <c r="T27" s="67">
        <v>14.86</v>
      </c>
      <c r="U27" s="67">
        <v>6</v>
      </c>
      <c r="V27" s="67">
        <v>1</v>
      </c>
      <c r="W27" s="67">
        <v>1</v>
      </c>
      <c r="X27" s="67">
        <v>6</v>
      </c>
      <c r="Y27" s="67"/>
      <c r="Z27" s="67"/>
      <c r="AA27" s="70">
        <f>IF(F27&lt;Settings!$H$3,"",ROUND((J27*Settings!$C$3+K27*Settings!$C$4+N27*Settings!$C$5+P27*Settings!$C$6+R27*Settings!$C$7+S27*Settings!$C$8+U27*Settings!$C$9+L27*Settings!$C$10+V27*Settings!$C$11*0.5)/F27*16,0))</f>
        <v>214</v>
      </c>
      <c r="AB27" s="70">
        <f>IF(F27&lt;Settings!$H$3,"",AA27*Settings!$F$7)</f>
        <v>214</v>
      </c>
      <c r="AC27" s="67"/>
      <c r="AD27" s="67"/>
      <c r="AE27" s="67"/>
      <c r="AF27" s="67">
        <f>IF(F27&lt;Settings!$H$3,"",RANK(AA27,$AA$4:$AA$103,0)+COUNTIF($AA$4:AA27,AA27)-1)</f>
        <v>27</v>
      </c>
      <c r="AG27" s="68"/>
      <c r="AI27" s="62">
        <f t="shared" si="0"/>
        <v>24</v>
      </c>
      <c r="AJ27" s="71">
        <f>(INDEX($AB$4:$AB$103,MATCH(AI27,$AF$4:$AF$103,0))+INDEX($AB$105:$AB$204,MATCH(AI27,$AF$105:$AF$204,0))+INDEX($AB$206:$AB$305,MATCH(AI27,$AF$206:$AF$305,0))+INDEX($AB$307:$AB$405,MATCH(AI27,$AF$307:$AF$405,0))+INDEX($AB$407:$AB$507,MATCH(AI27,$AF$407:$AF$507,0)))/SUM(Settings!$F$3:$F$7)</f>
        <v>217.91469194312796</v>
      </c>
    </row>
    <row r="28" spans="1:36" ht="15" thickBot="1" x14ac:dyDescent="0.4">
      <c r="A28" s="66"/>
      <c r="B28" s="2" t="s">
        <v>360</v>
      </c>
      <c r="C28" s="2" t="s">
        <v>361</v>
      </c>
      <c r="D28" s="67" t="s">
        <v>180</v>
      </c>
      <c r="E28" s="67">
        <v>25</v>
      </c>
      <c r="F28" s="67">
        <v>16</v>
      </c>
      <c r="G28" s="67">
        <v>15</v>
      </c>
      <c r="H28" s="67">
        <v>0</v>
      </c>
      <c r="I28" s="67">
        <v>0</v>
      </c>
      <c r="J28" s="67">
        <v>0</v>
      </c>
      <c r="K28" s="67">
        <v>0</v>
      </c>
      <c r="L28" s="67">
        <v>0</v>
      </c>
      <c r="M28" s="67">
        <v>52</v>
      </c>
      <c r="N28" s="67">
        <v>434</v>
      </c>
      <c r="O28" s="67">
        <v>8.35</v>
      </c>
      <c r="P28" s="67">
        <v>4</v>
      </c>
      <c r="Q28" s="67">
        <v>87</v>
      </c>
      <c r="R28" s="67">
        <v>52</v>
      </c>
      <c r="S28" s="67">
        <v>473</v>
      </c>
      <c r="T28" s="67">
        <v>9.1</v>
      </c>
      <c r="U28" s="67">
        <v>5</v>
      </c>
      <c r="V28" s="67">
        <v>2</v>
      </c>
      <c r="W28" s="67">
        <v>2</v>
      </c>
      <c r="X28" s="67">
        <v>10</v>
      </c>
      <c r="Y28" s="67"/>
      <c r="Z28" s="67"/>
      <c r="AA28" s="70">
        <f>IF(F28&lt;Settings!$H$3,"",ROUND((J28*Settings!$C$3+K28*Settings!$C$4+N28*Settings!$C$5+P28*Settings!$C$6+R28*Settings!$C$7+S28*Settings!$C$8+U28*Settings!$C$9+L28*Settings!$C$10+V28*Settings!$C$11*0.5)/F28*16,0))</f>
        <v>195</v>
      </c>
      <c r="AB28" s="70">
        <f>IF(F28&lt;Settings!$H$3,"",AA28*Settings!$F$7)</f>
        <v>195</v>
      </c>
      <c r="AC28" s="67"/>
      <c r="AD28" s="67"/>
      <c r="AE28" s="67"/>
      <c r="AF28" s="67">
        <f>IF(F28&lt;Settings!$H$3,"",RANK(AA28,$AA$4:$AA$103,0)+COUNTIF($AA$4:AA28,AA28)-1)</f>
        <v>34</v>
      </c>
      <c r="AG28" s="68"/>
      <c r="AI28" s="62">
        <f t="shared" si="0"/>
        <v>25</v>
      </c>
      <c r="AJ28" s="71">
        <f>(INDEX($AB$4:$AB$103,MATCH(AI28,$AF$4:$AF$103,0))+INDEX($AB$105:$AB$204,MATCH(AI28,$AF$105:$AF$204,0))+INDEX($AB$206:$AB$305,MATCH(AI28,$AF$206:$AF$305,0))+INDEX($AB$307:$AB$405,MATCH(AI28,$AF$307:$AF$405,0))+INDEX($AB$407:$AB$507,MATCH(AI28,$AF$407:$AF$507,0)))/SUM(Settings!$F$3:$F$7)</f>
        <v>215.15165876777252</v>
      </c>
    </row>
    <row r="29" spans="1:36" ht="15" thickBot="1" x14ac:dyDescent="0.4">
      <c r="A29" s="66"/>
      <c r="B29" s="2" t="s">
        <v>283</v>
      </c>
      <c r="C29" s="2" t="s">
        <v>8</v>
      </c>
      <c r="D29" s="67" t="s">
        <v>180</v>
      </c>
      <c r="E29" s="67">
        <v>30</v>
      </c>
      <c r="F29" s="67">
        <v>15</v>
      </c>
      <c r="G29" s="67">
        <v>13</v>
      </c>
      <c r="H29" s="67">
        <v>0</v>
      </c>
      <c r="I29" s="67">
        <v>0</v>
      </c>
      <c r="J29" s="67">
        <v>0</v>
      </c>
      <c r="K29" s="67">
        <v>0</v>
      </c>
      <c r="L29" s="67">
        <v>0</v>
      </c>
      <c r="M29" s="67">
        <v>4</v>
      </c>
      <c r="N29" s="67">
        <v>60</v>
      </c>
      <c r="O29" s="67">
        <v>15</v>
      </c>
      <c r="P29" s="67">
        <v>0</v>
      </c>
      <c r="Q29" s="67">
        <v>97</v>
      </c>
      <c r="R29" s="67">
        <v>44</v>
      </c>
      <c r="S29" s="67">
        <v>739</v>
      </c>
      <c r="T29" s="67">
        <v>16.8</v>
      </c>
      <c r="U29" s="67">
        <v>10</v>
      </c>
      <c r="V29" s="67">
        <v>0</v>
      </c>
      <c r="W29" s="67">
        <v>0</v>
      </c>
      <c r="X29" s="67">
        <v>10</v>
      </c>
      <c r="Y29" s="67"/>
      <c r="Z29" s="67"/>
      <c r="AA29" s="70">
        <f>IF(F29&lt;Settings!$H$3,"",ROUND((J29*Settings!$C$3+K29*Settings!$C$4+N29*Settings!$C$5+P29*Settings!$C$6+R29*Settings!$C$7+S29*Settings!$C$8+U29*Settings!$C$9+L29*Settings!$C$10+V29*Settings!$C$11*0.5)/F29*16,0))</f>
        <v>196</v>
      </c>
      <c r="AB29" s="70">
        <f>IF(F29&lt;Settings!$H$3,"",AA29*Settings!$F$7)</f>
        <v>196</v>
      </c>
      <c r="AC29" s="67"/>
      <c r="AD29" s="67"/>
      <c r="AE29" s="67"/>
      <c r="AF29" s="67">
        <f>IF(F29&lt;Settings!$H$3,"",RANK(AA29,$AA$4:$AA$103,0)+COUNTIF($AA$4:AA29,AA29)-1)</f>
        <v>32</v>
      </c>
      <c r="AG29" s="68"/>
      <c r="AI29" s="62">
        <f t="shared" si="0"/>
        <v>26</v>
      </c>
      <c r="AJ29" s="71">
        <f>(INDEX($AB$4:$AB$103,MATCH(AI29,$AF$4:$AF$103,0))+INDEX($AB$105:$AB$204,MATCH(AI29,$AF$105:$AF$204,0))+INDEX($AB$206:$AB$305,MATCH(AI29,$AF$206:$AF$305,0))+INDEX($AB$307:$AB$405,MATCH(AI29,$AF$307:$AF$405,0))+INDEX($AB$407:$AB$507,MATCH(AI29,$AF$407:$AF$507,0)))/SUM(Settings!$F$3:$F$7)</f>
        <v>211.64928909952607</v>
      </c>
    </row>
    <row r="30" spans="1:36" ht="15" thickBot="1" x14ac:dyDescent="0.4">
      <c r="A30" s="66"/>
      <c r="B30" s="2" t="s">
        <v>362</v>
      </c>
      <c r="C30" s="2" t="s">
        <v>49</v>
      </c>
      <c r="D30" s="67" t="s">
        <v>180</v>
      </c>
      <c r="E30" s="67">
        <v>22</v>
      </c>
      <c r="F30" s="67">
        <v>15</v>
      </c>
      <c r="G30" s="67">
        <v>14</v>
      </c>
      <c r="H30" s="67">
        <v>0</v>
      </c>
      <c r="I30" s="67">
        <v>0</v>
      </c>
      <c r="J30" s="67">
        <v>0</v>
      </c>
      <c r="K30" s="67">
        <v>0</v>
      </c>
      <c r="L30" s="67">
        <v>0</v>
      </c>
      <c r="M30" s="67">
        <v>0</v>
      </c>
      <c r="N30" s="67">
        <v>0</v>
      </c>
      <c r="O30" s="67"/>
      <c r="P30" s="67">
        <v>0</v>
      </c>
      <c r="Q30" s="67">
        <v>148</v>
      </c>
      <c r="R30" s="67">
        <v>74</v>
      </c>
      <c r="S30" s="67">
        <v>1206</v>
      </c>
      <c r="T30" s="67">
        <v>16.3</v>
      </c>
      <c r="U30" s="67">
        <v>3</v>
      </c>
      <c r="V30" s="67">
        <v>1</v>
      </c>
      <c r="W30" s="67">
        <v>1</v>
      </c>
      <c r="X30" s="67">
        <v>3</v>
      </c>
      <c r="Y30" s="67"/>
      <c r="Z30" s="67"/>
      <c r="AA30" s="70">
        <f>IF(F30&lt;Settings!$H$3,"",ROUND((J30*Settings!$C$3+K30*Settings!$C$4+N30*Settings!$C$5+P30*Settings!$C$6+R30*Settings!$C$7+S30*Settings!$C$8+U30*Settings!$C$9+L30*Settings!$C$10+V30*Settings!$C$11*0.5)/F30*16,0))</f>
        <v>226</v>
      </c>
      <c r="AB30" s="70">
        <f>IF(F30&lt;Settings!$H$3,"",AA30*Settings!$F$7)</f>
        <v>226</v>
      </c>
      <c r="AC30" s="67"/>
      <c r="AD30" s="67"/>
      <c r="AE30" s="67"/>
      <c r="AF30" s="67">
        <f>IF(F30&lt;Settings!$H$3,"",RANK(AA30,$AA$4:$AA$103,0)+COUNTIF($AA$4:AA30,AA30)-1)</f>
        <v>25</v>
      </c>
      <c r="AG30" s="68"/>
      <c r="AI30" s="62">
        <f t="shared" si="0"/>
        <v>27</v>
      </c>
      <c r="AJ30" s="71">
        <f>(INDEX($AB$4:$AB$103,MATCH(AI30,$AF$4:$AF$103,0))+INDEX($AB$105:$AB$204,MATCH(AI30,$AF$105:$AF$204,0))+INDEX($AB$206:$AB$305,MATCH(AI30,$AF$206:$AF$305,0))+INDEX($AB$307:$AB$405,MATCH(AI30,$AF$307:$AF$405,0))+INDEX($AB$407:$AB$507,MATCH(AI30,$AF$407:$AF$507,0)))/SUM(Settings!$F$3:$F$7)</f>
        <v>210.40284360189574</v>
      </c>
    </row>
    <row r="31" spans="1:36" ht="15" thickBot="1" x14ac:dyDescent="0.4">
      <c r="A31" s="66"/>
      <c r="B31" s="2" t="s">
        <v>363</v>
      </c>
      <c r="C31" s="2" t="s">
        <v>4</v>
      </c>
      <c r="D31" s="67" t="s">
        <v>180</v>
      </c>
      <c r="E31" s="67">
        <v>26</v>
      </c>
      <c r="F31" s="67">
        <v>16</v>
      </c>
      <c r="G31" s="67">
        <v>15</v>
      </c>
      <c r="H31" s="67">
        <v>0</v>
      </c>
      <c r="I31" s="67">
        <v>0</v>
      </c>
      <c r="J31" s="67">
        <v>0</v>
      </c>
      <c r="K31" s="67">
        <v>0</v>
      </c>
      <c r="L31" s="67">
        <v>0</v>
      </c>
      <c r="M31" s="67">
        <v>4</v>
      </c>
      <c r="N31" s="67">
        <v>12</v>
      </c>
      <c r="O31" s="67">
        <v>3</v>
      </c>
      <c r="P31" s="67">
        <v>0</v>
      </c>
      <c r="Q31" s="67">
        <v>125</v>
      </c>
      <c r="R31" s="67">
        <v>68</v>
      </c>
      <c r="S31" s="67">
        <v>966</v>
      </c>
      <c r="T31" s="67">
        <v>14.21</v>
      </c>
      <c r="U31" s="67">
        <v>5</v>
      </c>
      <c r="V31" s="67">
        <v>3</v>
      </c>
      <c r="W31" s="67">
        <v>2</v>
      </c>
      <c r="X31" s="67">
        <v>6</v>
      </c>
      <c r="Y31" s="67"/>
      <c r="Z31" s="67"/>
      <c r="AA31" s="70">
        <f>IF(F31&lt;Settings!$H$3,"",ROUND((J31*Settings!$C$3+K31*Settings!$C$4+N31*Settings!$C$5+P31*Settings!$C$6+R31*Settings!$C$7+S31*Settings!$C$8+U31*Settings!$C$9+L31*Settings!$C$10+V31*Settings!$C$11*0.5)/F31*16,0))</f>
        <v>193</v>
      </c>
      <c r="AB31" s="70">
        <f>IF(F31&lt;Settings!$H$3,"",AA31*Settings!$F$7)</f>
        <v>193</v>
      </c>
      <c r="AC31" s="67"/>
      <c r="AD31" s="67"/>
      <c r="AE31" s="67"/>
      <c r="AF31" s="67">
        <f>IF(F31&lt;Settings!$H$3,"",RANK(AA31,$AA$4:$AA$103,0)+COUNTIF($AA$4:AA31,AA31)-1)</f>
        <v>37</v>
      </c>
      <c r="AG31" s="68"/>
      <c r="AI31" s="62">
        <f t="shared" si="0"/>
        <v>28</v>
      </c>
      <c r="AJ31" s="71">
        <f>(INDEX($AB$4:$AB$103,MATCH(AI31,$AF$4:$AF$103,0))+INDEX($AB$105:$AB$204,MATCH(AI31,$AF$105:$AF$204,0))+INDEX($AB$206:$AB$305,MATCH(AI31,$AF$206:$AF$305,0))+INDEX($AB$307:$AB$405,MATCH(AI31,$AF$307:$AF$405,0))+INDEX($AB$407:$AB$507,MATCH(AI31,$AF$407:$AF$507,0)))/SUM(Settings!$F$3:$F$7)</f>
        <v>207.12796208530807</v>
      </c>
    </row>
    <row r="32" spans="1:36" ht="15" thickBot="1" x14ac:dyDescent="0.4">
      <c r="A32" s="66"/>
      <c r="B32" s="2" t="s">
        <v>364</v>
      </c>
      <c r="C32" s="2" t="s">
        <v>111</v>
      </c>
      <c r="D32" s="67" t="s">
        <v>180</v>
      </c>
      <c r="E32" s="67">
        <v>24</v>
      </c>
      <c r="F32" s="67">
        <v>16</v>
      </c>
      <c r="G32" s="67">
        <v>16</v>
      </c>
      <c r="H32" s="67">
        <v>0</v>
      </c>
      <c r="I32" s="67">
        <v>0</v>
      </c>
      <c r="J32" s="67">
        <v>0</v>
      </c>
      <c r="K32" s="67">
        <v>0</v>
      </c>
      <c r="L32" s="67">
        <v>0</v>
      </c>
      <c r="M32" s="67">
        <v>0</v>
      </c>
      <c r="N32" s="67">
        <v>0</v>
      </c>
      <c r="O32" s="67"/>
      <c r="P32" s="67">
        <v>0</v>
      </c>
      <c r="Q32" s="67">
        <v>90</v>
      </c>
      <c r="R32" s="67">
        <v>57</v>
      </c>
      <c r="S32" s="67">
        <v>797</v>
      </c>
      <c r="T32" s="67">
        <v>13.98</v>
      </c>
      <c r="U32" s="67">
        <v>8</v>
      </c>
      <c r="V32" s="67">
        <v>0</v>
      </c>
      <c r="W32" s="67">
        <v>0</v>
      </c>
      <c r="X32" s="67">
        <v>8</v>
      </c>
      <c r="Y32" s="67"/>
      <c r="Z32" s="67"/>
      <c r="AA32" s="70">
        <f>IF(F32&lt;Settings!$H$3,"",ROUND((J32*Settings!$C$3+K32*Settings!$C$4+N32*Settings!$C$5+P32*Settings!$C$6+R32*Settings!$C$7+S32*Settings!$C$8+U32*Settings!$C$9+L32*Settings!$C$10+V32*Settings!$C$11*0.5)/F32*16,0))</f>
        <v>185</v>
      </c>
      <c r="AB32" s="70">
        <f>IF(F32&lt;Settings!$H$3,"",AA32*Settings!$F$7)</f>
        <v>185</v>
      </c>
      <c r="AC32" s="67"/>
      <c r="AD32" s="67"/>
      <c r="AE32" s="67"/>
      <c r="AF32" s="67">
        <f>IF(F32&lt;Settings!$H$3,"",RANK(AA32,$AA$4:$AA$103,0)+COUNTIF($AA$4:AA32,AA32)-1)</f>
        <v>40</v>
      </c>
      <c r="AG32" s="68"/>
      <c r="AI32" s="62">
        <f t="shared" si="0"/>
        <v>29</v>
      </c>
      <c r="AJ32" s="71">
        <f>(INDEX($AB$4:$AB$103,MATCH(AI32,$AF$4:$AF$103,0))+INDEX($AB$105:$AB$204,MATCH(AI32,$AF$105:$AF$204,0))+INDEX($AB$206:$AB$305,MATCH(AI32,$AF$206:$AF$305,0))+INDEX($AB$307:$AB$405,MATCH(AI32,$AF$307:$AF$405,0))+INDEX($AB$407:$AB$507,MATCH(AI32,$AF$407:$AF$507,0)))/SUM(Settings!$F$3:$F$7)</f>
        <v>203.38862559241707</v>
      </c>
    </row>
    <row r="33" spans="1:36" ht="15" thickBot="1" x14ac:dyDescent="0.4">
      <c r="A33" s="66"/>
      <c r="B33" s="2" t="s">
        <v>365</v>
      </c>
      <c r="C33" s="2" t="s">
        <v>45</v>
      </c>
      <c r="D33" s="67" t="s">
        <v>180</v>
      </c>
      <c r="E33" s="67">
        <v>26</v>
      </c>
      <c r="F33" s="67">
        <v>16</v>
      </c>
      <c r="G33" s="67">
        <v>14</v>
      </c>
      <c r="H33" s="67">
        <v>0</v>
      </c>
      <c r="I33" s="67">
        <v>0</v>
      </c>
      <c r="J33" s="67">
        <v>0</v>
      </c>
      <c r="K33" s="67">
        <v>0</v>
      </c>
      <c r="L33" s="67">
        <v>0</v>
      </c>
      <c r="M33" s="67">
        <v>0</v>
      </c>
      <c r="N33" s="67">
        <v>0</v>
      </c>
      <c r="O33" s="67"/>
      <c r="P33" s="67">
        <v>0</v>
      </c>
      <c r="Q33" s="67">
        <v>127</v>
      </c>
      <c r="R33" s="67">
        <v>75</v>
      </c>
      <c r="S33" s="67">
        <v>944</v>
      </c>
      <c r="T33" s="67">
        <v>12.59</v>
      </c>
      <c r="U33" s="67">
        <v>5</v>
      </c>
      <c r="V33" s="67">
        <v>1</v>
      </c>
      <c r="W33" s="67">
        <v>1</v>
      </c>
      <c r="X33" s="67">
        <v>5</v>
      </c>
      <c r="Y33" s="67"/>
      <c r="Z33" s="67"/>
      <c r="AA33" s="70">
        <f>IF(F33&lt;Settings!$H$3,"",ROUND((J33*Settings!$C$3+K33*Settings!$C$4+N33*Settings!$C$5+P33*Settings!$C$6+R33*Settings!$C$7+S33*Settings!$C$8+U33*Settings!$C$9+L33*Settings!$C$10+V33*Settings!$C$11*0.5)/F33*16,0))</f>
        <v>198</v>
      </c>
      <c r="AB33" s="70">
        <f>IF(F33&lt;Settings!$H$3,"",AA33*Settings!$F$7)</f>
        <v>198</v>
      </c>
      <c r="AC33" s="67"/>
      <c r="AD33" s="67"/>
      <c r="AE33" s="67"/>
      <c r="AF33" s="67">
        <f>IF(F33&lt;Settings!$H$3,"",RANK(AA33,$AA$4:$AA$103,0)+COUNTIF($AA$4:AA33,AA33)-1)</f>
        <v>31</v>
      </c>
      <c r="AG33" s="68"/>
      <c r="AI33" s="59">
        <f t="shared" si="0"/>
        <v>30</v>
      </c>
      <c r="AJ33" s="71">
        <f>(INDEX($AB$4:$AB$103,MATCH(AI33,$AF$4:$AF$103,0))+INDEX($AB$105:$AB$204,MATCH(AI33,$AF$105:$AF$204,0))+INDEX($AB$206:$AB$305,MATCH(AI33,$AF$206:$AF$305,0))+INDEX($AB$307:$AB$405,MATCH(AI33,$AF$307:$AF$405,0))+INDEX($AB$407:$AB$507,MATCH(AI33,$AF$407:$AF$507,0)))/SUM(Settings!$F$3:$F$7)</f>
        <v>201.34597156398104</v>
      </c>
    </row>
    <row r="34" spans="1:36" ht="15" thickBot="1" x14ac:dyDescent="0.4">
      <c r="A34" s="66"/>
      <c r="B34" s="2" t="s">
        <v>232</v>
      </c>
      <c r="C34" s="2" t="s">
        <v>18</v>
      </c>
      <c r="D34" s="67" t="s">
        <v>180</v>
      </c>
      <c r="E34" s="67">
        <v>25</v>
      </c>
      <c r="F34" s="67">
        <v>16</v>
      </c>
      <c r="G34" s="67">
        <v>15</v>
      </c>
      <c r="H34" s="67">
        <v>0</v>
      </c>
      <c r="I34" s="67">
        <v>0</v>
      </c>
      <c r="J34" s="67">
        <v>0</v>
      </c>
      <c r="K34" s="67">
        <v>0</v>
      </c>
      <c r="L34" s="67">
        <v>0</v>
      </c>
      <c r="M34" s="67">
        <v>13</v>
      </c>
      <c r="N34" s="67">
        <v>50</v>
      </c>
      <c r="O34" s="67">
        <v>3.85</v>
      </c>
      <c r="P34" s="67">
        <v>0</v>
      </c>
      <c r="Q34" s="67">
        <v>129</v>
      </c>
      <c r="R34" s="67">
        <v>79</v>
      </c>
      <c r="S34" s="67">
        <v>829</v>
      </c>
      <c r="T34" s="67">
        <v>10.49</v>
      </c>
      <c r="U34" s="67">
        <v>6</v>
      </c>
      <c r="V34" s="67">
        <v>1</v>
      </c>
      <c r="W34" s="67">
        <v>0</v>
      </c>
      <c r="X34" s="67">
        <v>7</v>
      </c>
      <c r="Y34" s="67"/>
      <c r="Z34" s="67"/>
      <c r="AA34" s="70">
        <f>IF(F34&lt;Settings!$H$3,"",ROUND((J34*Settings!$C$3+K34*Settings!$C$4+N34*Settings!$C$5+P34*Settings!$C$6+R34*Settings!$C$7+S34*Settings!$C$8+U34*Settings!$C$9+L34*Settings!$C$10+V34*Settings!$C$11*0.5)/F34*16,0))</f>
        <v>202</v>
      </c>
      <c r="AB34" s="70">
        <f>IF(F34&lt;Settings!$H$3,"",AA34*Settings!$F$7)</f>
        <v>202</v>
      </c>
      <c r="AC34" s="67"/>
      <c r="AD34" s="67"/>
      <c r="AE34" s="67"/>
      <c r="AF34" s="67">
        <f>IF(F34&lt;Settings!$H$3,"",RANK(AA34,$AA$4:$AA$103,0)+COUNTIF($AA$4:AA34,AA34)-1)</f>
        <v>30</v>
      </c>
      <c r="AG34" s="68"/>
      <c r="AI34" s="59">
        <f t="shared" si="0"/>
        <v>31</v>
      </c>
      <c r="AJ34" s="71">
        <f>(INDEX($AB$4:$AB$103,MATCH(AI34,$AF$4:$AF$103,0))+INDEX($AB$105:$AB$204,MATCH(AI34,$AF$105:$AF$204,0))+INDEX($AB$206:$AB$305,MATCH(AI34,$AF$206:$AF$305,0))+INDEX($AB$307:$AB$405,MATCH(AI34,$AF$307:$AF$405,0))+INDEX($AB$407:$AB$507,MATCH(AI34,$AF$407:$AF$507,0)))/SUM(Settings!$F$3:$F$7)</f>
        <v>195.31279620853081</v>
      </c>
    </row>
    <row r="35" spans="1:36" ht="15" thickBot="1" x14ac:dyDescent="0.4">
      <c r="A35" s="66"/>
      <c r="B35" s="2" t="s">
        <v>366</v>
      </c>
      <c r="C35" s="2" t="s">
        <v>56</v>
      </c>
      <c r="D35" s="67" t="s">
        <v>180</v>
      </c>
      <c r="E35" s="67">
        <v>26</v>
      </c>
      <c r="F35" s="67">
        <v>15</v>
      </c>
      <c r="G35" s="67">
        <v>6</v>
      </c>
      <c r="H35" s="67">
        <v>0</v>
      </c>
      <c r="I35" s="67">
        <v>0</v>
      </c>
      <c r="J35" s="67">
        <v>0</v>
      </c>
      <c r="K35" s="67">
        <v>0</v>
      </c>
      <c r="L35" s="67">
        <v>0</v>
      </c>
      <c r="M35" s="67">
        <v>0</v>
      </c>
      <c r="N35" s="67">
        <v>0</v>
      </c>
      <c r="O35" s="67"/>
      <c r="P35" s="67">
        <v>0</v>
      </c>
      <c r="Q35" s="67">
        <v>89</v>
      </c>
      <c r="R35" s="67">
        <v>52</v>
      </c>
      <c r="S35" s="67">
        <v>849</v>
      </c>
      <c r="T35" s="67">
        <v>16.329999999999998</v>
      </c>
      <c r="U35" s="67">
        <v>6</v>
      </c>
      <c r="V35" s="67">
        <v>0</v>
      </c>
      <c r="W35" s="67">
        <v>0</v>
      </c>
      <c r="X35" s="67">
        <v>6</v>
      </c>
      <c r="Y35" s="67"/>
      <c r="Z35" s="67"/>
      <c r="AA35" s="70">
        <f>IF(F35&lt;Settings!$H$3,"",ROUND((J35*Settings!$C$3+K35*Settings!$C$4+N35*Settings!$C$5+P35*Settings!$C$6+R35*Settings!$C$7+S35*Settings!$C$8+U35*Settings!$C$9+L35*Settings!$C$10+V35*Settings!$C$11*0.5)/F35*16,0))</f>
        <v>184</v>
      </c>
      <c r="AB35" s="70">
        <f>IF(F35&lt;Settings!$H$3,"",AA35*Settings!$F$7)</f>
        <v>184</v>
      </c>
      <c r="AC35" s="67"/>
      <c r="AD35" s="67"/>
      <c r="AE35" s="67"/>
      <c r="AF35" s="67">
        <f>IF(F35&lt;Settings!$H$3,"",RANK(AA35,$AA$4:$AA$103,0)+COUNTIF($AA$4:AA35,AA35)-1)</f>
        <v>41</v>
      </c>
      <c r="AG35" s="68"/>
      <c r="AI35" s="59">
        <f t="shared" si="0"/>
        <v>32</v>
      </c>
      <c r="AJ35" s="71">
        <f>(INDEX($AB$4:$AB$103,MATCH(AI35,$AF$4:$AF$103,0))+INDEX($AB$105:$AB$204,MATCH(AI35,$AF$105:$AF$204,0))+INDEX($AB$206:$AB$305,MATCH(AI35,$AF$206:$AF$305,0))+INDEX($AB$307:$AB$405,MATCH(AI35,$AF$307:$AF$405,0))+INDEX($AB$407:$AB$507,MATCH(AI35,$AF$407:$AF$507,0)))/SUM(Settings!$F$3:$F$7)</f>
        <v>193.15639810426541</v>
      </c>
    </row>
    <row r="36" spans="1:36" ht="15" thickBot="1" x14ac:dyDescent="0.4">
      <c r="A36" s="66"/>
      <c r="B36" s="2" t="s">
        <v>199</v>
      </c>
      <c r="C36" s="2" t="s">
        <v>26</v>
      </c>
      <c r="D36" s="67" t="s">
        <v>180</v>
      </c>
      <c r="E36" s="67">
        <v>27</v>
      </c>
      <c r="F36" s="67">
        <v>16</v>
      </c>
      <c r="G36" s="67">
        <v>16</v>
      </c>
      <c r="H36" s="67">
        <v>0</v>
      </c>
      <c r="I36" s="67">
        <v>0</v>
      </c>
      <c r="J36" s="67">
        <v>0</v>
      </c>
      <c r="K36" s="67">
        <v>0</v>
      </c>
      <c r="L36" s="67">
        <v>0</v>
      </c>
      <c r="M36" s="67">
        <v>6</v>
      </c>
      <c r="N36" s="67">
        <v>41</v>
      </c>
      <c r="O36" s="67">
        <v>6.83</v>
      </c>
      <c r="P36" s="67">
        <v>0</v>
      </c>
      <c r="Q36" s="67">
        <v>128</v>
      </c>
      <c r="R36" s="67">
        <v>90</v>
      </c>
      <c r="S36" s="67">
        <v>813</v>
      </c>
      <c r="T36" s="67">
        <v>9.0299999999999994</v>
      </c>
      <c r="U36" s="67">
        <v>6</v>
      </c>
      <c r="V36" s="67">
        <v>1</v>
      </c>
      <c r="W36" s="67">
        <v>1</v>
      </c>
      <c r="X36" s="67">
        <v>6</v>
      </c>
      <c r="Y36" s="67"/>
      <c r="Z36" s="67"/>
      <c r="AA36" s="70">
        <f>IF(F36&lt;Settings!$H$3,"",ROUND((J36*Settings!$C$3+K36*Settings!$C$4+N36*Settings!$C$5+P36*Settings!$C$6+R36*Settings!$C$7+S36*Settings!$C$8+U36*Settings!$C$9+L36*Settings!$C$10+V36*Settings!$C$11*0.5)/F36*16,0))</f>
        <v>210</v>
      </c>
      <c r="AB36" s="70">
        <f>IF(F36&lt;Settings!$H$3,"",AA36*Settings!$F$7)</f>
        <v>210</v>
      </c>
      <c r="AC36" s="67"/>
      <c r="AD36" s="67"/>
      <c r="AE36" s="67"/>
      <c r="AF36" s="67">
        <f>IF(F36&lt;Settings!$H$3,"",RANK(AA36,$AA$4:$AA$103,0)+COUNTIF($AA$4:AA36,AA36)-1)</f>
        <v>29</v>
      </c>
      <c r="AG36" s="68"/>
      <c r="AI36" s="59">
        <f t="shared" si="0"/>
        <v>33</v>
      </c>
      <c r="AJ36" s="71">
        <f>(INDEX($AB$4:$AB$103,MATCH(AI36,$AF$4:$AF$103,0))+INDEX($AB$105:$AB$204,MATCH(AI36,$AF$105:$AF$204,0))+INDEX($AB$206:$AB$305,MATCH(AI36,$AF$206:$AF$305,0))+INDEX($AB$307:$AB$405,MATCH(AI36,$AF$307:$AF$405,0))+INDEX($AB$407:$AB$507,MATCH(AI36,$AF$407:$AF$507,0)))/SUM(Settings!$F$3:$F$7)</f>
        <v>191.84834123222748</v>
      </c>
    </row>
    <row r="37" spans="1:36" ht="15" thickBot="1" x14ac:dyDescent="0.4">
      <c r="A37" s="66"/>
      <c r="B37" s="2" t="s">
        <v>286</v>
      </c>
      <c r="C37" s="2" t="s">
        <v>43</v>
      </c>
      <c r="D37" s="67" t="s">
        <v>180</v>
      </c>
      <c r="E37" s="67">
        <v>24</v>
      </c>
      <c r="F37" s="67">
        <v>11</v>
      </c>
      <c r="G37" s="67">
        <v>5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5</v>
      </c>
      <c r="N37" s="67">
        <v>37</v>
      </c>
      <c r="O37" s="67">
        <v>7.4</v>
      </c>
      <c r="P37" s="67">
        <v>1</v>
      </c>
      <c r="Q37" s="67">
        <v>92</v>
      </c>
      <c r="R37" s="67">
        <v>50</v>
      </c>
      <c r="S37" s="67">
        <v>765</v>
      </c>
      <c r="T37" s="67">
        <v>15.3</v>
      </c>
      <c r="U37" s="67">
        <v>6</v>
      </c>
      <c r="V37" s="67">
        <v>1</v>
      </c>
      <c r="W37" s="67">
        <v>1</v>
      </c>
      <c r="X37" s="67">
        <v>7</v>
      </c>
      <c r="Y37" s="67"/>
      <c r="Z37" s="67"/>
      <c r="AA37" s="70">
        <f>IF(F37&lt;Settings!$H$3,"",ROUND((J37*Settings!$C$3+K37*Settings!$C$4+N37*Settings!$C$5+P37*Settings!$C$6+R37*Settings!$C$7+S37*Settings!$C$8+U37*Settings!$C$9+L37*Settings!$C$10+V37*Settings!$C$11*0.5)/F37*16,0))</f>
        <v>249</v>
      </c>
      <c r="AB37" s="70">
        <f>IF(F37&lt;Settings!$H$3,"",AA37*Settings!$F$7)</f>
        <v>249</v>
      </c>
      <c r="AC37" s="67"/>
      <c r="AD37" s="67"/>
      <c r="AE37" s="67"/>
      <c r="AF37" s="67">
        <f>IF(F37&lt;Settings!$H$3,"",RANK(AA37,$AA$4:$AA$103,0)+COUNTIF($AA$4:AA37,AA37)-1)</f>
        <v>20</v>
      </c>
      <c r="AG37" s="68"/>
      <c r="AI37" s="59">
        <f t="shared" si="0"/>
        <v>34</v>
      </c>
      <c r="AJ37" s="71">
        <f>(INDEX($AB$4:$AB$103,MATCH(AI37,$AF$4:$AF$103,0))+INDEX($AB$105:$AB$204,MATCH(AI37,$AF$105:$AF$204,0))+INDEX($AB$206:$AB$305,MATCH(AI37,$AF$206:$AF$305,0))+INDEX($AB$307:$AB$405,MATCH(AI37,$AF$307:$AF$405,0))+INDEX($AB$407:$AB$507,MATCH(AI37,$AF$407:$AF$507,0)))/SUM(Settings!$F$3:$F$7)</f>
        <v>191.51658767772511</v>
      </c>
    </row>
    <row r="38" spans="1:36" ht="15" thickBot="1" x14ac:dyDescent="0.4">
      <c r="A38" s="66"/>
      <c r="B38" s="2" t="s">
        <v>367</v>
      </c>
      <c r="C38" s="2" t="s">
        <v>6</v>
      </c>
      <c r="D38" s="67" t="s">
        <v>180</v>
      </c>
      <c r="E38" s="67">
        <v>29</v>
      </c>
      <c r="F38" s="67">
        <v>16</v>
      </c>
      <c r="G38" s="67">
        <v>16</v>
      </c>
      <c r="H38" s="67">
        <v>0</v>
      </c>
      <c r="I38" s="67">
        <v>0</v>
      </c>
      <c r="J38" s="67">
        <v>0</v>
      </c>
      <c r="K38" s="67">
        <v>0</v>
      </c>
      <c r="L38" s="67">
        <v>0</v>
      </c>
      <c r="M38" s="67">
        <v>0</v>
      </c>
      <c r="N38" s="67">
        <v>0</v>
      </c>
      <c r="O38" s="67"/>
      <c r="P38" s="67">
        <v>0</v>
      </c>
      <c r="Q38" s="67">
        <v>111</v>
      </c>
      <c r="R38" s="67">
        <v>72</v>
      </c>
      <c r="S38" s="67">
        <v>777</v>
      </c>
      <c r="T38" s="67">
        <v>10.79</v>
      </c>
      <c r="U38" s="67">
        <v>6</v>
      </c>
      <c r="V38" s="67">
        <v>0</v>
      </c>
      <c r="W38" s="67">
        <v>0</v>
      </c>
      <c r="X38" s="67">
        <v>6</v>
      </c>
      <c r="Y38" s="67"/>
      <c r="Z38" s="67"/>
      <c r="AA38" s="70">
        <f>IF(F38&lt;Settings!$H$3,"",ROUND((J38*Settings!$C$3+K38*Settings!$C$4+N38*Settings!$C$5+P38*Settings!$C$6+R38*Settings!$C$7+S38*Settings!$C$8+U38*Settings!$C$9+L38*Settings!$C$10+V38*Settings!$C$11*0.5)/F38*16,0))</f>
        <v>186</v>
      </c>
      <c r="AB38" s="70">
        <f>IF(F38&lt;Settings!$H$3,"",AA38*Settings!$F$7)</f>
        <v>186</v>
      </c>
      <c r="AC38" s="67"/>
      <c r="AD38" s="67"/>
      <c r="AE38" s="67"/>
      <c r="AF38" s="67">
        <f>IF(F38&lt;Settings!$H$3,"",RANK(AA38,$AA$4:$AA$103,0)+COUNTIF($AA$4:AA38,AA38)-1)</f>
        <v>39</v>
      </c>
      <c r="AG38" s="68"/>
      <c r="AI38" s="59">
        <f t="shared" si="0"/>
        <v>35</v>
      </c>
      <c r="AJ38" s="71">
        <f>(INDEX($AB$4:$AB$103,MATCH(AI38,$AF$4:$AF$103,0))+INDEX($AB$105:$AB$204,MATCH(AI38,$AF$105:$AF$204,0))+INDEX($AB$206:$AB$305,MATCH(AI38,$AF$206:$AF$305,0))+INDEX($AB$307:$AB$405,MATCH(AI38,$AF$307:$AF$405,0))+INDEX($AB$407:$AB$507,MATCH(AI38,$AF$407:$AF$507,0)))/SUM(Settings!$F$3:$F$7)</f>
        <v>190.46445497630333</v>
      </c>
    </row>
    <row r="39" spans="1:36" ht="15" thickBot="1" x14ac:dyDescent="0.4">
      <c r="A39" s="66"/>
      <c r="B39" s="2" t="s">
        <v>368</v>
      </c>
      <c r="C39" s="2" t="s">
        <v>16</v>
      </c>
      <c r="D39" s="67" t="s">
        <v>180</v>
      </c>
      <c r="E39" s="67">
        <v>23</v>
      </c>
      <c r="F39" s="67">
        <v>15</v>
      </c>
      <c r="G39" s="67">
        <v>9</v>
      </c>
      <c r="H39" s="67">
        <v>0</v>
      </c>
      <c r="I39" s="67">
        <v>0</v>
      </c>
      <c r="J39" s="67">
        <v>0</v>
      </c>
      <c r="K39" s="67">
        <v>0</v>
      </c>
      <c r="L39" s="67">
        <v>0</v>
      </c>
      <c r="M39" s="67">
        <v>0</v>
      </c>
      <c r="N39" s="67">
        <v>0</v>
      </c>
      <c r="O39" s="67"/>
      <c r="P39" s="67">
        <v>0</v>
      </c>
      <c r="Q39" s="67">
        <v>101</v>
      </c>
      <c r="R39" s="67">
        <v>69</v>
      </c>
      <c r="S39" s="67">
        <v>984</v>
      </c>
      <c r="T39" s="67">
        <v>14.26</v>
      </c>
      <c r="U39" s="67">
        <v>3</v>
      </c>
      <c r="V39" s="67">
        <v>2</v>
      </c>
      <c r="W39" s="67">
        <v>1</v>
      </c>
      <c r="X39" s="67">
        <v>3</v>
      </c>
      <c r="Y39" s="67"/>
      <c r="Z39" s="67"/>
      <c r="AA39" s="70">
        <f>IF(F39&lt;Settings!$H$3,"",ROUND((J39*Settings!$C$3+K39*Settings!$C$4+N39*Settings!$C$5+P39*Settings!$C$6+R39*Settings!$C$7+S39*Settings!$C$8+U39*Settings!$C$9+L39*Settings!$C$10+V39*Settings!$C$11*0.5)/F39*16,0))</f>
        <v>196</v>
      </c>
      <c r="AB39" s="70">
        <f>IF(F39&lt;Settings!$H$3,"",AA39*Settings!$F$7)</f>
        <v>196</v>
      </c>
      <c r="AC39" s="67"/>
      <c r="AD39" s="67"/>
      <c r="AE39" s="67"/>
      <c r="AF39" s="67">
        <f>IF(F39&lt;Settings!$H$3,"",RANK(AA39,$AA$4:$AA$103,0)+COUNTIF($AA$4:AA39,AA39)-1)</f>
        <v>33</v>
      </c>
      <c r="AG39" s="68"/>
      <c r="AI39" s="59">
        <f t="shared" si="0"/>
        <v>36</v>
      </c>
      <c r="AJ39" s="71">
        <f>(INDEX($AB$4:$AB$103,MATCH(AI39,$AF$4:$AF$103,0))+INDEX($AB$105:$AB$204,MATCH(AI39,$AF$105:$AF$204,0))+INDEX($AB$206:$AB$305,MATCH(AI39,$AF$206:$AF$305,0))+INDEX($AB$307:$AB$405,MATCH(AI39,$AF$307:$AF$405,0))+INDEX($AB$407:$AB$507,MATCH(AI39,$AF$407:$AF$507,0)))/SUM(Settings!$F$3:$F$7)</f>
        <v>188.48341232227489</v>
      </c>
    </row>
    <row r="40" spans="1:36" ht="15" thickBot="1" x14ac:dyDescent="0.4">
      <c r="A40" s="66"/>
      <c r="B40" s="2" t="s">
        <v>260</v>
      </c>
      <c r="C40" s="2" t="s">
        <v>1</v>
      </c>
      <c r="D40" s="67" t="s">
        <v>180</v>
      </c>
      <c r="E40" s="67">
        <v>29</v>
      </c>
      <c r="F40" s="67">
        <v>9</v>
      </c>
      <c r="G40" s="67">
        <v>9</v>
      </c>
      <c r="H40" s="67">
        <v>0</v>
      </c>
      <c r="I40" s="67">
        <v>0</v>
      </c>
      <c r="J40" s="67">
        <v>0</v>
      </c>
      <c r="K40" s="67">
        <v>0</v>
      </c>
      <c r="L40" s="67">
        <v>0</v>
      </c>
      <c r="M40" s="67">
        <v>3</v>
      </c>
      <c r="N40" s="67">
        <v>23</v>
      </c>
      <c r="O40" s="67">
        <v>7.67</v>
      </c>
      <c r="P40" s="67">
        <v>0</v>
      </c>
      <c r="Q40" s="67">
        <v>88</v>
      </c>
      <c r="R40" s="67">
        <v>61</v>
      </c>
      <c r="S40" s="67">
        <v>692</v>
      </c>
      <c r="T40" s="67">
        <v>11.34</v>
      </c>
      <c r="U40" s="67">
        <v>7</v>
      </c>
      <c r="V40" s="67">
        <v>1</v>
      </c>
      <c r="W40" s="67">
        <v>1</v>
      </c>
      <c r="X40" s="67">
        <v>7</v>
      </c>
      <c r="Y40" s="67"/>
      <c r="Z40" s="67"/>
      <c r="AA40" s="70">
        <f>IF(F40&lt;Settings!$H$3,"",ROUND((J40*Settings!$C$3+K40*Settings!$C$4+N40*Settings!$C$5+P40*Settings!$C$6+R40*Settings!$C$7+S40*Settings!$C$8+U40*Settings!$C$9+L40*Settings!$C$10+V40*Settings!$C$11*0.5)/F40*16,0))</f>
        <v>308</v>
      </c>
      <c r="AB40" s="70">
        <f>IF(F40&lt;Settings!$H$3,"",AA40*Settings!$F$7)</f>
        <v>308</v>
      </c>
      <c r="AC40" s="67"/>
      <c r="AD40" s="67"/>
      <c r="AE40" s="67"/>
      <c r="AF40" s="67">
        <f>IF(F40&lt;Settings!$H$3,"",RANK(AA40,$AA$4:$AA$103,0)+COUNTIF($AA$4:AA40,AA40)-1)</f>
        <v>7</v>
      </c>
      <c r="AG40" s="68"/>
      <c r="AI40" s="59">
        <f t="shared" si="0"/>
        <v>37</v>
      </c>
      <c r="AJ40" s="71">
        <f>(INDEX($AB$4:$AB$103,MATCH(AI40,$AF$4:$AF$103,0))+INDEX($AB$105:$AB$204,MATCH(AI40,$AF$105:$AF$204,0))+INDEX($AB$206:$AB$305,MATCH(AI40,$AF$206:$AF$305,0))+INDEX($AB$307:$AB$405,MATCH(AI40,$AF$307:$AF$405,0))+INDEX($AB$407:$AB$507,MATCH(AI40,$AF$407:$AF$507,0)))/SUM(Settings!$F$3:$F$7)</f>
        <v>187.46919431279622</v>
      </c>
    </row>
    <row r="41" spans="1:36" ht="15" thickBot="1" x14ac:dyDescent="0.4">
      <c r="A41" s="66"/>
      <c r="B41" s="2" t="s">
        <v>369</v>
      </c>
      <c r="C41" s="2" t="s">
        <v>12</v>
      </c>
      <c r="D41" s="67" t="s">
        <v>180</v>
      </c>
      <c r="E41" s="67">
        <v>25</v>
      </c>
      <c r="F41" s="67">
        <v>16</v>
      </c>
      <c r="G41" s="67">
        <v>13</v>
      </c>
      <c r="H41" s="67">
        <v>0</v>
      </c>
      <c r="I41" s="67">
        <v>0</v>
      </c>
      <c r="J41" s="67">
        <v>0</v>
      </c>
      <c r="K41" s="67">
        <v>0</v>
      </c>
      <c r="L41" s="67">
        <v>0</v>
      </c>
      <c r="M41" s="67">
        <v>5</v>
      </c>
      <c r="N41" s="67">
        <v>33</v>
      </c>
      <c r="O41" s="67">
        <v>6.6</v>
      </c>
      <c r="P41" s="67">
        <v>0</v>
      </c>
      <c r="Q41" s="67">
        <v>103</v>
      </c>
      <c r="R41" s="67">
        <v>65</v>
      </c>
      <c r="S41" s="67">
        <v>816</v>
      </c>
      <c r="T41" s="67">
        <v>12.55</v>
      </c>
      <c r="U41" s="67">
        <v>4</v>
      </c>
      <c r="V41" s="67">
        <v>0</v>
      </c>
      <c r="W41" s="67">
        <v>0</v>
      </c>
      <c r="X41" s="67">
        <v>4</v>
      </c>
      <c r="Y41" s="67"/>
      <c r="Z41" s="67"/>
      <c r="AA41" s="70">
        <f>IF(F41&lt;Settings!$H$3,"",ROUND((J41*Settings!$C$3+K41*Settings!$C$4+N41*Settings!$C$5+P41*Settings!$C$6+R41*Settings!$C$7+S41*Settings!$C$8+U41*Settings!$C$9+L41*Settings!$C$10+V41*Settings!$C$11*0.5)/F41*16,0))</f>
        <v>174</v>
      </c>
      <c r="AB41" s="70">
        <f>IF(F41&lt;Settings!$H$3,"",AA41*Settings!$F$7)</f>
        <v>174</v>
      </c>
      <c r="AC41" s="67"/>
      <c r="AD41" s="67"/>
      <c r="AE41" s="67"/>
      <c r="AF41" s="67">
        <f>IF(F41&lt;Settings!$H$3,"",RANK(AA41,$AA$4:$AA$103,0)+COUNTIF($AA$4:AA41,AA41)-1)</f>
        <v>44</v>
      </c>
      <c r="AG41" s="68"/>
      <c r="AI41" s="59">
        <f t="shared" si="0"/>
        <v>38</v>
      </c>
      <c r="AJ41" s="71">
        <f>(INDEX($AB$4:$AB$103,MATCH(AI41,$AF$4:$AF$103,0))+INDEX($AB$105:$AB$204,MATCH(AI41,$AF$105:$AF$204,0))+INDEX($AB$206:$AB$305,MATCH(AI41,$AF$206:$AF$305,0))+INDEX($AB$307:$AB$405,MATCH(AI41,$AF$307:$AF$405,0))+INDEX($AB$407:$AB$507,MATCH(AI41,$AF$407:$AF$507,0)))/SUM(Settings!$F$3:$F$7)</f>
        <v>186.29857819905214</v>
      </c>
    </row>
    <row r="42" spans="1:36" ht="15" thickBot="1" x14ac:dyDescent="0.4">
      <c r="A42" s="66"/>
      <c r="B42" s="2" t="s">
        <v>274</v>
      </c>
      <c r="C42" s="2" t="s">
        <v>94</v>
      </c>
      <c r="D42" s="67" t="s">
        <v>180</v>
      </c>
      <c r="E42" s="67">
        <v>22</v>
      </c>
      <c r="F42" s="67">
        <v>16</v>
      </c>
      <c r="G42" s="67">
        <v>10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7">
        <v>0</v>
      </c>
      <c r="O42" s="67"/>
      <c r="P42" s="67">
        <v>0</v>
      </c>
      <c r="Q42" s="67">
        <v>105</v>
      </c>
      <c r="R42" s="67">
        <v>64</v>
      </c>
      <c r="S42" s="67">
        <v>733</v>
      </c>
      <c r="T42" s="67">
        <v>11.45</v>
      </c>
      <c r="U42" s="67">
        <v>6</v>
      </c>
      <c r="V42" s="67">
        <v>0</v>
      </c>
      <c r="W42" s="67">
        <v>0</v>
      </c>
      <c r="X42" s="67">
        <v>6</v>
      </c>
      <c r="Y42" s="67"/>
      <c r="Z42" s="67"/>
      <c r="AA42" s="70">
        <f>IF(F42&lt;Settings!$H$3,"",ROUND((J42*Settings!$C$3+K42*Settings!$C$4+N42*Settings!$C$5+P42*Settings!$C$6+R42*Settings!$C$7+S42*Settings!$C$8+U42*Settings!$C$9+L42*Settings!$C$10+V42*Settings!$C$11*0.5)/F42*16,0))</f>
        <v>173</v>
      </c>
      <c r="AB42" s="70">
        <f>IF(F42&lt;Settings!$H$3,"",AA42*Settings!$F$7)</f>
        <v>173</v>
      </c>
      <c r="AC42" s="67"/>
      <c r="AD42" s="67"/>
      <c r="AE42" s="67"/>
      <c r="AF42" s="67">
        <f>IF(F42&lt;Settings!$H$3,"",RANK(AA42,$AA$4:$AA$103,0)+COUNTIF($AA$4:AA42,AA42)-1)</f>
        <v>45</v>
      </c>
      <c r="AG42" s="68"/>
      <c r="AI42" s="59">
        <f t="shared" si="0"/>
        <v>39</v>
      </c>
      <c r="AJ42" s="71">
        <f>(INDEX($AB$4:$AB$103,MATCH(AI42,$AF$4:$AF$103,0))+INDEX($AB$105:$AB$204,MATCH(AI42,$AF$105:$AF$204,0))+INDEX($AB$206:$AB$305,MATCH(AI42,$AF$206:$AF$305,0))+INDEX($AB$307:$AB$405,MATCH(AI42,$AF$307:$AF$405,0))+INDEX($AB$407:$AB$507,MATCH(AI42,$AF$407:$AF$507,0)))/SUM(Settings!$F$3:$F$7)</f>
        <v>185.38862559241707</v>
      </c>
    </row>
    <row r="43" spans="1:36" ht="15" thickBot="1" x14ac:dyDescent="0.4">
      <c r="A43" s="66"/>
      <c r="B43" s="2" t="s">
        <v>370</v>
      </c>
      <c r="C43" s="2" t="s">
        <v>43</v>
      </c>
      <c r="D43" s="67" t="s">
        <v>180</v>
      </c>
      <c r="E43" s="67">
        <v>24</v>
      </c>
      <c r="F43" s="67">
        <v>16</v>
      </c>
      <c r="G43" s="67">
        <v>8</v>
      </c>
      <c r="H43" s="67">
        <v>0</v>
      </c>
      <c r="I43" s="67">
        <v>0</v>
      </c>
      <c r="J43" s="67">
        <v>0</v>
      </c>
      <c r="K43" s="67">
        <v>0</v>
      </c>
      <c r="L43" s="67">
        <v>0</v>
      </c>
      <c r="M43" s="67">
        <v>0</v>
      </c>
      <c r="N43" s="67">
        <v>0</v>
      </c>
      <c r="O43" s="67"/>
      <c r="P43" s="67">
        <v>0</v>
      </c>
      <c r="Q43" s="67">
        <v>79</v>
      </c>
      <c r="R43" s="67">
        <v>44</v>
      </c>
      <c r="S43" s="67">
        <v>749</v>
      </c>
      <c r="T43" s="67">
        <v>17.02</v>
      </c>
      <c r="U43" s="67">
        <v>5</v>
      </c>
      <c r="V43" s="67">
        <v>0</v>
      </c>
      <c r="W43" s="67">
        <v>0</v>
      </c>
      <c r="X43" s="67">
        <v>5</v>
      </c>
      <c r="Y43" s="67">
        <v>1</v>
      </c>
      <c r="Z43" s="67"/>
      <c r="AA43" s="70">
        <f>IF(F43&lt;Settings!$H$3,"",ROUND((J43*Settings!$C$3+K43*Settings!$C$4+N43*Settings!$C$5+P43*Settings!$C$6+R43*Settings!$C$7+S43*Settings!$C$8+U43*Settings!$C$9+L43*Settings!$C$10+V43*Settings!$C$11*0.5)/F43*16,0))</f>
        <v>149</v>
      </c>
      <c r="AB43" s="70">
        <f>IF(F43&lt;Settings!$H$3,"",AA43*Settings!$F$7)</f>
        <v>149</v>
      </c>
      <c r="AC43" s="67"/>
      <c r="AD43" s="67"/>
      <c r="AE43" s="67"/>
      <c r="AF43" s="67">
        <f>IF(F43&lt;Settings!$H$3,"",RANK(AA43,$AA$4:$AA$103,0)+COUNTIF($AA$4:AA43,AA43)-1)</f>
        <v>55</v>
      </c>
      <c r="AG43" s="68"/>
      <c r="AI43" s="59">
        <f t="shared" si="0"/>
        <v>40</v>
      </c>
      <c r="AJ43" s="71">
        <f>(INDEX($AB$4:$AB$103,MATCH(AI43,$AF$4:$AF$103,0))+INDEX($AB$105:$AB$204,MATCH(AI43,$AF$105:$AF$204,0))+INDEX($AB$206:$AB$305,MATCH(AI43,$AF$206:$AF$305,0))+INDEX($AB$307:$AB$405,MATCH(AI43,$AF$307:$AF$405,0))+INDEX($AB$407:$AB$507,MATCH(AI43,$AF$407:$AF$507,0)))/SUM(Settings!$F$3:$F$7)</f>
        <v>183.96208530805688</v>
      </c>
    </row>
    <row r="44" spans="1:36" ht="15" thickBot="1" x14ac:dyDescent="0.4">
      <c r="A44" s="66"/>
      <c r="B44" s="2" t="s">
        <v>262</v>
      </c>
      <c r="C44" s="2" t="s">
        <v>34</v>
      </c>
      <c r="D44" s="67" t="s">
        <v>180</v>
      </c>
      <c r="E44" s="67">
        <v>25</v>
      </c>
      <c r="F44" s="67">
        <v>9</v>
      </c>
      <c r="G44" s="67">
        <v>8</v>
      </c>
      <c r="H44" s="67">
        <v>0</v>
      </c>
      <c r="I44" s="67">
        <v>0</v>
      </c>
      <c r="J44" s="67">
        <v>0</v>
      </c>
      <c r="K44" s="67">
        <v>0</v>
      </c>
      <c r="L44" s="67">
        <v>0</v>
      </c>
      <c r="M44" s="67">
        <v>0</v>
      </c>
      <c r="N44" s="67">
        <v>0</v>
      </c>
      <c r="O44" s="67"/>
      <c r="P44" s="67">
        <v>0</v>
      </c>
      <c r="Q44" s="67">
        <v>94</v>
      </c>
      <c r="R44" s="67">
        <v>54</v>
      </c>
      <c r="S44" s="67">
        <v>807</v>
      </c>
      <c r="T44" s="67">
        <v>14.94</v>
      </c>
      <c r="U44" s="67">
        <v>4</v>
      </c>
      <c r="V44" s="67">
        <v>1</v>
      </c>
      <c r="W44" s="67">
        <v>0</v>
      </c>
      <c r="X44" s="67">
        <v>4</v>
      </c>
      <c r="Y44" s="67"/>
      <c r="Z44" s="67"/>
      <c r="AA44" s="70">
        <f>IF(F44&lt;Settings!$H$3,"",ROUND((J44*Settings!$C$3+K44*Settings!$C$4+N44*Settings!$C$5+P44*Settings!$C$6+R44*Settings!$C$7+S44*Settings!$C$8+U44*Settings!$C$9+L44*Settings!$C$10+V44*Settings!$C$11*0.5)/F44*16,0))</f>
        <v>280</v>
      </c>
      <c r="AB44" s="70">
        <f>IF(F44&lt;Settings!$H$3,"",AA44*Settings!$F$7)</f>
        <v>280</v>
      </c>
      <c r="AC44" s="67"/>
      <c r="AD44" s="67"/>
      <c r="AE44" s="67"/>
      <c r="AF44" s="67">
        <f>IF(F44&lt;Settings!$H$3,"",RANK(AA44,$AA$4:$AA$103,0)+COUNTIF($AA$4:AA44,AA44)-1)</f>
        <v>10</v>
      </c>
      <c r="AG44" s="68"/>
      <c r="AI44" s="59">
        <f t="shared" si="0"/>
        <v>41</v>
      </c>
      <c r="AJ44" s="71">
        <f>(INDEX($AB$4:$AB$103,MATCH(AI44,$AF$4:$AF$103,0))+INDEX($AB$105:$AB$204,MATCH(AI44,$AF$105:$AF$204,0))+INDEX($AB$206:$AB$305,MATCH(AI44,$AF$206:$AF$305,0))+INDEX($AB$307:$AB$405,MATCH(AI44,$AF$307:$AF$405,0))+INDEX($AB$407:$AB$507,MATCH(AI44,$AF$407:$AF$507,0)))/SUM(Settings!$F$3:$F$7)</f>
        <v>181.07109004739337</v>
      </c>
    </row>
    <row r="45" spans="1:36" ht="15" thickBot="1" x14ac:dyDescent="0.4">
      <c r="A45" s="66"/>
      <c r="B45" s="2" t="s">
        <v>371</v>
      </c>
      <c r="C45" s="2" t="s">
        <v>103</v>
      </c>
      <c r="D45" s="67" t="s">
        <v>180</v>
      </c>
      <c r="E45" s="67">
        <v>35</v>
      </c>
      <c r="F45" s="67">
        <v>14</v>
      </c>
      <c r="G45" s="67">
        <v>13</v>
      </c>
      <c r="H45" s="67">
        <v>0</v>
      </c>
      <c r="I45" s="67">
        <v>0</v>
      </c>
      <c r="J45" s="67">
        <v>0</v>
      </c>
      <c r="K45" s="67">
        <v>0</v>
      </c>
      <c r="L45" s="67">
        <v>0</v>
      </c>
      <c r="M45" s="67">
        <v>0</v>
      </c>
      <c r="N45" s="67">
        <v>0</v>
      </c>
      <c r="O45" s="67"/>
      <c r="P45" s="67">
        <v>0</v>
      </c>
      <c r="Q45" s="67">
        <v>111</v>
      </c>
      <c r="R45" s="67">
        <v>69</v>
      </c>
      <c r="S45" s="67">
        <v>789</v>
      </c>
      <c r="T45" s="67">
        <v>11.43</v>
      </c>
      <c r="U45" s="67">
        <v>4</v>
      </c>
      <c r="V45" s="67">
        <v>1</v>
      </c>
      <c r="W45" s="67">
        <v>1</v>
      </c>
      <c r="X45" s="67">
        <v>4</v>
      </c>
      <c r="Y45" s="67"/>
      <c r="Z45" s="67"/>
      <c r="AA45" s="70">
        <f>IF(F45&lt;Settings!$H$3,"",ROUND((J45*Settings!$C$3+K45*Settings!$C$4+N45*Settings!$C$5+P45*Settings!$C$6+R45*Settings!$C$7+S45*Settings!$C$8+U45*Settings!$C$9+L45*Settings!$C$10+V45*Settings!$C$11*0.5)/F45*16,0))</f>
        <v>195</v>
      </c>
      <c r="AB45" s="70">
        <f>IF(F45&lt;Settings!$H$3,"",AA45*Settings!$F$7)</f>
        <v>195</v>
      </c>
      <c r="AC45" s="67"/>
      <c r="AD45" s="67"/>
      <c r="AE45" s="67"/>
      <c r="AF45" s="67">
        <f>IF(F45&lt;Settings!$H$3,"",RANK(AA45,$AA$4:$AA$103,0)+COUNTIF($AA$4:AA45,AA45)-1)</f>
        <v>35</v>
      </c>
      <c r="AG45" s="68"/>
      <c r="AI45" s="59">
        <f t="shared" si="0"/>
        <v>42</v>
      </c>
      <c r="AJ45" s="71">
        <f>(INDEX($AB$4:$AB$103,MATCH(AI45,$AF$4:$AF$103,0))+INDEX($AB$105:$AB$204,MATCH(AI45,$AF$105:$AF$204,0))+INDEX($AB$206:$AB$305,MATCH(AI45,$AF$206:$AF$305,0))+INDEX($AB$307:$AB$405,MATCH(AI45,$AF$307:$AF$405,0))+INDEX($AB$407:$AB$507,MATCH(AI45,$AF$407:$AF$507,0)))/SUM(Settings!$F$3:$F$7)</f>
        <v>178.41232227488152</v>
      </c>
    </row>
    <row r="46" spans="1:36" ht="15" thickBot="1" x14ac:dyDescent="0.4">
      <c r="A46" s="66"/>
      <c r="B46" s="2" t="s">
        <v>372</v>
      </c>
      <c r="C46" s="2" t="s">
        <v>32</v>
      </c>
      <c r="D46" s="67" t="s">
        <v>180</v>
      </c>
      <c r="E46" s="67">
        <v>23</v>
      </c>
      <c r="F46" s="67">
        <v>16</v>
      </c>
      <c r="G46" s="67">
        <v>8</v>
      </c>
      <c r="H46" s="67">
        <v>0</v>
      </c>
      <c r="I46" s="67">
        <v>0</v>
      </c>
      <c r="J46" s="67">
        <v>0</v>
      </c>
      <c r="K46" s="67">
        <v>0</v>
      </c>
      <c r="L46" s="67">
        <v>0</v>
      </c>
      <c r="M46" s="67">
        <v>5</v>
      </c>
      <c r="N46" s="67">
        <v>20</v>
      </c>
      <c r="O46" s="67">
        <v>4</v>
      </c>
      <c r="P46" s="67">
        <v>0</v>
      </c>
      <c r="Q46" s="67">
        <v>69</v>
      </c>
      <c r="R46" s="67">
        <v>51</v>
      </c>
      <c r="S46" s="67">
        <v>664</v>
      </c>
      <c r="T46" s="67">
        <v>13.02</v>
      </c>
      <c r="U46" s="67">
        <v>6</v>
      </c>
      <c r="V46" s="67">
        <v>1</v>
      </c>
      <c r="W46" s="67">
        <v>1</v>
      </c>
      <c r="X46" s="67">
        <v>8</v>
      </c>
      <c r="Y46" s="67"/>
      <c r="Z46" s="67"/>
      <c r="AA46" s="70">
        <f>IF(F46&lt;Settings!$H$3,"",ROUND((J46*Settings!$C$3+K46*Settings!$C$4+N46*Settings!$C$5+P46*Settings!$C$6+R46*Settings!$C$7+S46*Settings!$C$8+U46*Settings!$C$9+L46*Settings!$C$10+V46*Settings!$C$11*0.5)/F46*16,0))</f>
        <v>154</v>
      </c>
      <c r="AB46" s="70">
        <f>IF(F46&lt;Settings!$H$3,"",AA46*Settings!$F$7)</f>
        <v>154</v>
      </c>
      <c r="AC46" s="67"/>
      <c r="AD46" s="67"/>
      <c r="AE46" s="67"/>
      <c r="AF46" s="67">
        <f>IF(F46&lt;Settings!$H$3,"",RANK(AA46,$AA$4:$AA$103,0)+COUNTIF($AA$4:AA46,AA46)-1)</f>
        <v>52</v>
      </c>
      <c r="AG46" s="68"/>
      <c r="AI46" s="59">
        <f t="shared" si="0"/>
        <v>43</v>
      </c>
      <c r="AJ46" s="71">
        <f>(INDEX($AB$4:$AB$103,MATCH(AI46,$AF$4:$AF$103,0))+INDEX($AB$105:$AB$204,MATCH(AI46,$AF$105:$AF$204,0))+INDEX($AB$206:$AB$305,MATCH(AI46,$AF$206:$AF$305,0))+INDEX($AB$307:$AB$405,MATCH(AI46,$AF$307:$AF$405,0))+INDEX($AB$407:$AB$507,MATCH(AI46,$AF$407:$AF$507,0)))/SUM(Settings!$F$3:$F$7)</f>
        <v>176.19905213270141</v>
      </c>
    </row>
    <row r="47" spans="1:36" ht="15" thickBot="1" x14ac:dyDescent="0.4">
      <c r="A47" s="66"/>
      <c r="B47" s="2" t="s">
        <v>373</v>
      </c>
      <c r="C47" s="2" t="s">
        <v>24</v>
      </c>
      <c r="D47" s="67" t="s">
        <v>180</v>
      </c>
      <c r="E47" s="67">
        <v>26</v>
      </c>
      <c r="F47" s="67">
        <v>16</v>
      </c>
      <c r="G47" s="67">
        <v>13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67">
        <v>0</v>
      </c>
      <c r="O47" s="67"/>
      <c r="P47" s="67">
        <v>0</v>
      </c>
      <c r="Q47" s="67">
        <v>93</v>
      </c>
      <c r="R47" s="67">
        <v>52</v>
      </c>
      <c r="S47" s="67">
        <v>840</v>
      </c>
      <c r="T47" s="67">
        <v>16.149999999999999</v>
      </c>
      <c r="U47" s="67">
        <v>3</v>
      </c>
      <c r="V47" s="67">
        <v>0</v>
      </c>
      <c r="W47" s="67">
        <v>0</v>
      </c>
      <c r="X47" s="67">
        <v>3</v>
      </c>
      <c r="Y47" s="67"/>
      <c r="Z47" s="67"/>
      <c r="AA47" s="70">
        <f>IF(F47&lt;Settings!$H$3,"",ROUND((J47*Settings!$C$3+K47*Settings!$C$4+N47*Settings!$C$5+P47*Settings!$C$6+R47*Settings!$C$7+S47*Settings!$C$8+U47*Settings!$C$9+L47*Settings!$C$10+V47*Settings!$C$11*0.5)/F47*16,0))</f>
        <v>154</v>
      </c>
      <c r="AB47" s="70">
        <f>IF(F47&lt;Settings!$H$3,"",AA47*Settings!$F$7)</f>
        <v>154</v>
      </c>
      <c r="AC47" s="67"/>
      <c r="AD47" s="67"/>
      <c r="AE47" s="67"/>
      <c r="AF47" s="67">
        <f>IF(F47&lt;Settings!$H$3,"",RANK(AA47,$AA$4:$AA$103,0)+COUNTIF($AA$4:AA47,AA47)-1)</f>
        <v>53</v>
      </c>
      <c r="AG47" s="68"/>
      <c r="AI47" s="59">
        <f t="shared" si="0"/>
        <v>44</v>
      </c>
      <c r="AJ47" s="71">
        <f>(INDEX($AB$4:$AB$103,MATCH(AI47,$AF$4:$AF$103,0))+INDEX($AB$105:$AB$204,MATCH(AI47,$AF$105:$AF$204,0))+INDEX($AB$206:$AB$305,MATCH(AI47,$AF$206:$AF$305,0))+INDEX($AB$307:$AB$405,MATCH(AI47,$AF$307:$AF$405,0))+INDEX($AB$407:$AB$507,MATCH(AI47,$AF$407:$AF$507,0)))/SUM(Settings!$F$3:$F$7)</f>
        <v>172.66350710900474</v>
      </c>
    </row>
    <row r="48" spans="1:36" ht="15" thickBot="1" x14ac:dyDescent="0.4">
      <c r="A48" s="66"/>
      <c r="B48" s="2" t="s">
        <v>374</v>
      </c>
      <c r="C48" s="2" t="s">
        <v>32</v>
      </c>
      <c r="D48" s="67" t="s">
        <v>180</v>
      </c>
      <c r="E48" s="67">
        <v>25</v>
      </c>
      <c r="F48" s="67">
        <v>16</v>
      </c>
      <c r="G48" s="67">
        <v>16</v>
      </c>
      <c r="H48" s="67">
        <v>0</v>
      </c>
      <c r="I48" s="67">
        <v>0</v>
      </c>
      <c r="J48" s="67">
        <v>0</v>
      </c>
      <c r="K48" s="67">
        <v>0</v>
      </c>
      <c r="L48" s="67">
        <v>0</v>
      </c>
      <c r="M48" s="67">
        <v>0</v>
      </c>
      <c r="N48" s="67">
        <v>0</v>
      </c>
      <c r="O48" s="67"/>
      <c r="P48" s="67">
        <v>0</v>
      </c>
      <c r="Q48" s="67">
        <v>68</v>
      </c>
      <c r="R48" s="67">
        <v>49</v>
      </c>
      <c r="S48" s="67">
        <v>685</v>
      </c>
      <c r="T48" s="67">
        <v>13.98</v>
      </c>
      <c r="U48" s="67">
        <v>5</v>
      </c>
      <c r="V48" s="67">
        <v>1</v>
      </c>
      <c r="W48" s="67">
        <v>0</v>
      </c>
      <c r="X48" s="67">
        <v>5</v>
      </c>
      <c r="Y48" s="67"/>
      <c r="Z48" s="67"/>
      <c r="AA48" s="70">
        <f>IF(F48&lt;Settings!$H$3,"",ROUND((J48*Settings!$C$3+K48*Settings!$C$4+N48*Settings!$C$5+P48*Settings!$C$6+R48*Settings!$C$7+S48*Settings!$C$8+U48*Settings!$C$9+L48*Settings!$C$10+V48*Settings!$C$11*0.5)/F48*16,0))</f>
        <v>147</v>
      </c>
      <c r="AB48" s="70">
        <f>IF(F48&lt;Settings!$H$3,"",AA48*Settings!$F$7)</f>
        <v>147</v>
      </c>
      <c r="AC48" s="67"/>
      <c r="AD48" s="67"/>
      <c r="AE48" s="67"/>
      <c r="AF48" s="67">
        <f>IF(F48&lt;Settings!$H$3,"",RANK(AA48,$AA$4:$AA$103,0)+COUNTIF($AA$4:AA48,AA48)-1)</f>
        <v>58</v>
      </c>
      <c r="AG48" s="68"/>
      <c r="AI48" s="59">
        <f t="shared" si="0"/>
        <v>45</v>
      </c>
      <c r="AJ48" s="71">
        <f>(INDEX($AB$4:$AB$103,MATCH(AI48,$AF$4:$AF$103,0))+INDEX($AB$105:$AB$204,MATCH(AI48,$AF$105:$AF$204,0))+INDEX($AB$206:$AB$305,MATCH(AI48,$AF$206:$AF$305,0))+INDEX($AB$307:$AB$405,MATCH(AI48,$AF$307:$AF$405,0))+INDEX($AB$407:$AB$507,MATCH(AI48,$AF$407:$AF$507,0)))/SUM(Settings!$F$3:$F$7)</f>
        <v>171.12322274881515</v>
      </c>
    </row>
    <row r="49" spans="1:36" ht="15" thickBot="1" x14ac:dyDescent="0.4">
      <c r="A49" s="66"/>
      <c r="B49" s="2" t="s">
        <v>375</v>
      </c>
      <c r="C49" s="2" t="s">
        <v>22</v>
      </c>
      <c r="D49" s="67" t="s">
        <v>180</v>
      </c>
      <c r="E49" s="67">
        <v>23</v>
      </c>
      <c r="F49" s="67">
        <v>8</v>
      </c>
      <c r="G49" s="67">
        <v>8</v>
      </c>
      <c r="H49" s="67">
        <v>0</v>
      </c>
      <c r="I49" s="67">
        <v>0</v>
      </c>
      <c r="J49" s="67">
        <v>0</v>
      </c>
      <c r="K49" s="67">
        <v>0</v>
      </c>
      <c r="L49" s="67">
        <v>0</v>
      </c>
      <c r="M49" s="67">
        <v>0</v>
      </c>
      <c r="N49" s="67">
        <v>0</v>
      </c>
      <c r="O49" s="67"/>
      <c r="P49" s="67">
        <v>0</v>
      </c>
      <c r="Q49" s="67">
        <v>89</v>
      </c>
      <c r="R49" s="67">
        <v>67</v>
      </c>
      <c r="S49" s="67">
        <v>725</v>
      </c>
      <c r="T49" s="67">
        <v>10.82</v>
      </c>
      <c r="U49" s="67">
        <v>4</v>
      </c>
      <c r="V49" s="67">
        <v>1</v>
      </c>
      <c r="W49" s="67">
        <v>1</v>
      </c>
      <c r="X49" s="67">
        <v>4</v>
      </c>
      <c r="Y49" s="67"/>
      <c r="Z49" s="67"/>
      <c r="AA49" s="70">
        <f>IF(F49&lt;Settings!$H$3,"",ROUND((J49*Settings!$C$3+K49*Settings!$C$4+N49*Settings!$C$5+P49*Settings!$C$6+R49*Settings!$C$7+S49*Settings!$C$8+U49*Settings!$C$9+L49*Settings!$C$10+V49*Settings!$C$11*0.5)/F49*16,0))</f>
        <v>325</v>
      </c>
      <c r="AB49" s="70">
        <f>IF(F49&lt;Settings!$H$3,"",AA49*Settings!$F$7)</f>
        <v>325</v>
      </c>
      <c r="AC49" s="67"/>
      <c r="AD49" s="67"/>
      <c r="AE49" s="67"/>
      <c r="AF49" s="67">
        <f>IF(F49&lt;Settings!$H$3,"",RANK(AA49,$AA$4:$AA$103,0)+COUNTIF($AA$4:AA49,AA49)-1)</f>
        <v>6</v>
      </c>
      <c r="AG49" s="68"/>
      <c r="AI49" s="59">
        <f t="shared" si="0"/>
        <v>46</v>
      </c>
      <c r="AJ49" s="71">
        <f>(INDEX($AB$4:$AB$103,MATCH(AI49,$AF$4:$AF$103,0))+INDEX($AB$105:$AB$204,MATCH(AI49,$AF$105:$AF$204,0))+INDEX($AB$206:$AB$305,MATCH(AI49,$AF$206:$AF$305,0))+INDEX($AB$307:$AB$405,MATCH(AI49,$AF$307:$AF$405,0))+INDEX($AB$407:$AB$507,MATCH(AI49,$AF$407:$AF$507,0)))/SUM(Settings!$F$3:$F$7)</f>
        <v>168.6824644549763</v>
      </c>
    </row>
    <row r="50" spans="1:36" ht="15" thickBot="1" x14ac:dyDescent="0.4">
      <c r="A50" s="66"/>
      <c r="B50" s="2" t="s">
        <v>376</v>
      </c>
      <c r="C50" s="2" t="s">
        <v>28</v>
      </c>
      <c r="D50" s="67" t="s">
        <v>180</v>
      </c>
      <c r="E50" s="67">
        <v>22</v>
      </c>
      <c r="F50" s="67">
        <v>13</v>
      </c>
      <c r="G50" s="67">
        <v>9</v>
      </c>
      <c r="H50" s="67">
        <v>0</v>
      </c>
      <c r="I50" s="67">
        <v>0</v>
      </c>
      <c r="J50" s="67">
        <v>0</v>
      </c>
      <c r="K50" s="67">
        <v>0</v>
      </c>
      <c r="L50" s="67">
        <v>0</v>
      </c>
      <c r="M50" s="67">
        <v>3</v>
      </c>
      <c r="N50" s="67">
        <v>13</v>
      </c>
      <c r="O50" s="67">
        <v>4.33</v>
      </c>
      <c r="P50" s="67">
        <v>0</v>
      </c>
      <c r="Q50" s="67">
        <v>84</v>
      </c>
      <c r="R50" s="67">
        <v>52</v>
      </c>
      <c r="S50" s="67">
        <v>720</v>
      </c>
      <c r="T50" s="67">
        <v>13.85</v>
      </c>
      <c r="U50" s="67">
        <v>4</v>
      </c>
      <c r="V50" s="67">
        <v>2</v>
      </c>
      <c r="W50" s="67">
        <v>0</v>
      </c>
      <c r="X50" s="67">
        <v>4</v>
      </c>
      <c r="Y50" s="67"/>
      <c r="Z50" s="67"/>
      <c r="AA50" s="70">
        <f>IF(F50&lt;Settings!$H$3,"",ROUND((J50*Settings!$C$3+K50*Settings!$C$4+N50*Settings!$C$5+P50*Settings!$C$6+R50*Settings!$C$7+S50*Settings!$C$8+U50*Settings!$C$9+L50*Settings!$C$10+V50*Settings!$C$11*0.5)/F50*16,0))</f>
        <v>181</v>
      </c>
      <c r="AB50" s="70">
        <f>IF(F50&lt;Settings!$H$3,"",AA50*Settings!$F$7)</f>
        <v>181</v>
      </c>
      <c r="AC50" s="67"/>
      <c r="AD50" s="67"/>
      <c r="AE50" s="67"/>
      <c r="AF50" s="67">
        <f>IF(F50&lt;Settings!$H$3,"",RANK(AA50,$AA$4:$AA$103,0)+COUNTIF($AA$4:AA50,AA50)-1)</f>
        <v>42</v>
      </c>
      <c r="AG50" s="68"/>
      <c r="AI50" s="59">
        <f t="shared" si="0"/>
        <v>47</v>
      </c>
      <c r="AJ50" s="71">
        <f>(INDEX($AB$4:$AB$103,MATCH(AI50,$AF$4:$AF$103,0))+INDEX($AB$105:$AB$204,MATCH(AI50,$AF$105:$AF$204,0))+INDEX($AB$206:$AB$305,MATCH(AI50,$AF$206:$AF$305,0))+INDEX($AB$307:$AB$405,MATCH(AI50,$AF$307:$AF$405,0))+INDEX($AB$407:$AB$507,MATCH(AI50,$AF$407:$AF$507,0)))/SUM(Settings!$F$3:$F$7)</f>
        <v>167.45023696682463</v>
      </c>
    </row>
    <row r="51" spans="1:36" ht="15" thickBot="1" x14ac:dyDescent="0.4">
      <c r="A51" s="66"/>
      <c r="B51" s="2" t="s">
        <v>377</v>
      </c>
      <c r="C51" s="2" t="s">
        <v>20</v>
      </c>
      <c r="D51" s="67" t="s">
        <v>180</v>
      </c>
      <c r="E51" s="67">
        <v>32</v>
      </c>
      <c r="F51" s="67">
        <v>16</v>
      </c>
      <c r="G51" s="67">
        <v>4</v>
      </c>
      <c r="H51" s="67">
        <v>0</v>
      </c>
      <c r="I51" s="67">
        <v>0</v>
      </c>
      <c r="J51" s="67">
        <v>0</v>
      </c>
      <c r="K51" s="67">
        <v>0</v>
      </c>
      <c r="L51" s="67">
        <v>0</v>
      </c>
      <c r="M51" s="67">
        <v>83</v>
      </c>
      <c r="N51" s="67">
        <v>317</v>
      </c>
      <c r="O51" s="67">
        <v>3.82</v>
      </c>
      <c r="P51" s="67">
        <v>3</v>
      </c>
      <c r="Q51" s="67">
        <v>83</v>
      </c>
      <c r="R51" s="67">
        <v>55</v>
      </c>
      <c r="S51" s="67">
        <v>388</v>
      </c>
      <c r="T51" s="67">
        <v>7.05</v>
      </c>
      <c r="U51" s="67">
        <v>1</v>
      </c>
      <c r="V51" s="67">
        <v>1</v>
      </c>
      <c r="W51" s="67">
        <v>0</v>
      </c>
      <c r="X51" s="67">
        <v>6</v>
      </c>
      <c r="Y51" s="67"/>
      <c r="Z51" s="67"/>
      <c r="AA51" s="70">
        <f>IF(F51&lt;Settings!$H$3,"",ROUND((J51*Settings!$C$3+K51*Settings!$C$4+N51*Settings!$C$5+P51*Settings!$C$6+R51*Settings!$C$7+S51*Settings!$C$8+U51*Settings!$C$9+L51*Settings!$C$10+V51*Settings!$C$11*0.5)/F51*16,0))</f>
        <v>149</v>
      </c>
      <c r="AB51" s="70">
        <f>IF(F51&lt;Settings!$H$3,"",AA51*Settings!$F$7)</f>
        <v>149</v>
      </c>
      <c r="AC51" s="67"/>
      <c r="AD51" s="67"/>
      <c r="AE51" s="67"/>
      <c r="AF51" s="67">
        <f>IF(F51&lt;Settings!$H$3,"",RANK(AA51,$AA$4:$AA$103,0)+COUNTIF($AA$4:AA51,AA51)-1)</f>
        <v>56</v>
      </c>
      <c r="AG51" s="68"/>
      <c r="AI51" s="59">
        <f t="shared" si="0"/>
        <v>48</v>
      </c>
      <c r="AJ51" s="71">
        <f>(INDEX($AB$4:$AB$103,MATCH(AI51,$AF$4:$AF$103,0))+INDEX($AB$105:$AB$204,MATCH(AI51,$AF$105:$AF$204,0))+INDEX($AB$206:$AB$305,MATCH(AI51,$AF$206:$AF$305,0))+INDEX($AB$307:$AB$405,MATCH(AI51,$AF$307:$AF$405,0))+INDEX($AB$407:$AB$507,MATCH(AI51,$AF$407:$AF$507,0)))/SUM(Settings!$F$3:$F$7)</f>
        <v>164.60189573459715</v>
      </c>
    </row>
    <row r="52" spans="1:36" ht="15" thickBot="1" x14ac:dyDescent="0.4">
      <c r="A52" s="66"/>
      <c r="B52" s="2" t="s">
        <v>378</v>
      </c>
      <c r="C52" s="2" t="s">
        <v>103</v>
      </c>
      <c r="D52" s="67" t="s">
        <v>180</v>
      </c>
      <c r="E52" s="67">
        <v>26</v>
      </c>
      <c r="F52" s="67">
        <v>16</v>
      </c>
      <c r="G52" s="67">
        <v>12</v>
      </c>
      <c r="H52" s="67">
        <v>0</v>
      </c>
      <c r="I52" s="67">
        <v>0</v>
      </c>
      <c r="J52" s="67">
        <v>0</v>
      </c>
      <c r="K52" s="67">
        <v>0</v>
      </c>
      <c r="L52" s="67">
        <v>0</v>
      </c>
      <c r="M52" s="67">
        <v>0</v>
      </c>
      <c r="N52" s="67">
        <v>0</v>
      </c>
      <c r="O52" s="67"/>
      <c r="P52" s="67">
        <v>0</v>
      </c>
      <c r="Q52" s="67">
        <v>62</v>
      </c>
      <c r="R52" s="67">
        <v>33</v>
      </c>
      <c r="S52" s="67">
        <v>663</v>
      </c>
      <c r="T52" s="67">
        <v>20.09</v>
      </c>
      <c r="U52" s="67">
        <v>4</v>
      </c>
      <c r="V52" s="67">
        <v>0</v>
      </c>
      <c r="W52" s="67">
        <v>0</v>
      </c>
      <c r="X52" s="67">
        <v>4</v>
      </c>
      <c r="Y52" s="67">
        <v>1</v>
      </c>
      <c r="Z52" s="67"/>
      <c r="AA52" s="70">
        <f>IF(F52&lt;Settings!$H$3,"",ROUND((J52*Settings!$C$3+K52*Settings!$C$4+N52*Settings!$C$5+P52*Settings!$C$6+R52*Settings!$C$7+S52*Settings!$C$8+U52*Settings!$C$9+L52*Settings!$C$10+V52*Settings!$C$11*0.5)/F52*16,0))</f>
        <v>123</v>
      </c>
      <c r="AB52" s="70">
        <f>IF(F52&lt;Settings!$H$3,"",AA52*Settings!$F$7)</f>
        <v>123</v>
      </c>
      <c r="AC52" s="67"/>
      <c r="AD52" s="67"/>
      <c r="AE52" s="67"/>
      <c r="AF52" s="67">
        <f>IF(F52&lt;Settings!$H$3,"",RANK(AA52,$AA$4:$AA$103,0)+COUNTIF($AA$4:AA52,AA52)-1)</f>
        <v>67</v>
      </c>
      <c r="AG52" s="68"/>
      <c r="AI52" s="59">
        <f t="shared" si="0"/>
        <v>49</v>
      </c>
      <c r="AJ52" s="71">
        <f>(INDEX($AB$4:$AB$103,MATCH(AI52,$AF$4:$AF$103,0))+INDEX($AB$105:$AB$204,MATCH(AI52,$AF$105:$AF$204,0))+INDEX($AB$206:$AB$305,MATCH(AI52,$AF$206:$AF$305,0))+INDEX($AB$307:$AB$405,MATCH(AI52,$AF$307:$AF$405,0))+INDEX($AB$407:$AB$507,MATCH(AI52,$AF$407:$AF$507,0)))/SUM(Settings!$F$3:$F$7)</f>
        <v>162.17535545023696</v>
      </c>
    </row>
    <row r="53" spans="1:36" ht="15" thickBot="1" x14ac:dyDescent="0.4">
      <c r="A53" s="66"/>
      <c r="B53" s="2" t="s">
        <v>379</v>
      </c>
      <c r="C53" s="2" t="s">
        <v>51</v>
      </c>
      <c r="D53" s="67" t="s">
        <v>180</v>
      </c>
      <c r="E53" s="67">
        <v>26</v>
      </c>
      <c r="F53" s="67">
        <v>11</v>
      </c>
      <c r="G53" s="67">
        <v>11</v>
      </c>
      <c r="H53" s="67">
        <v>0</v>
      </c>
      <c r="I53" s="67">
        <v>0</v>
      </c>
      <c r="J53" s="67">
        <v>0</v>
      </c>
      <c r="K53" s="67">
        <v>0</v>
      </c>
      <c r="L53" s="67">
        <v>0</v>
      </c>
      <c r="M53" s="67">
        <v>1</v>
      </c>
      <c r="N53" s="67">
        <v>4</v>
      </c>
      <c r="O53" s="67">
        <v>4</v>
      </c>
      <c r="P53" s="67">
        <v>0</v>
      </c>
      <c r="Q53" s="67">
        <v>61</v>
      </c>
      <c r="R53" s="67">
        <v>43</v>
      </c>
      <c r="S53" s="67">
        <v>662</v>
      </c>
      <c r="T53" s="67">
        <v>15.4</v>
      </c>
      <c r="U53" s="67">
        <v>4</v>
      </c>
      <c r="V53" s="67">
        <v>0</v>
      </c>
      <c r="W53" s="67">
        <v>0</v>
      </c>
      <c r="X53" s="67">
        <v>4</v>
      </c>
      <c r="Y53" s="67"/>
      <c r="Z53" s="67"/>
      <c r="AA53" s="70">
        <f>IF(F53&lt;Settings!$H$3,"",ROUND((J53*Settings!$C$3+K53*Settings!$C$4+N53*Settings!$C$5+P53*Settings!$C$6+R53*Settings!$C$7+S53*Settings!$C$8+U53*Settings!$C$9+L53*Settings!$C$10+V53*Settings!$C$11*0.5)/F53*16,0))</f>
        <v>194</v>
      </c>
      <c r="AB53" s="70">
        <f>IF(F53&lt;Settings!$H$3,"",AA53*Settings!$F$7)</f>
        <v>194</v>
      </c>
      <c r="AC53" s="67"/>
      <c r="AD53" s="67"/>
      <c r="AE53" s="67"/>
      <c r="AF53" s="67">
        <f>IF(F53&lt;Settings!$H$3,"",RANK(AA53,$AA$4:$AA$103,0)+COUNTIF($AA$4:AA53,AA53)-1)</f>
        <v>36</v>
      </c>
      <c r="AG53" s="68"/>
      <c r="AI53" s="59">
        <f t="shared" si="0"/>
        <v>50</v>
      </c>
      <c r="AJ53" s="71">
        <f>(INDEX($AB$4:$AB$103,MATCH(AI53,$AF$4:$AF$103,0))+INDEX($AB$105:$AB$204,MATCH(AI53,$AF$105:$AF$204,0))+INDEX($AB$206:$AB$305,MATCH(AI53,$AF$206:$AF$305,0))+INDEX($AB$307:$AB$405,MATCH(AI53,$AF$307:$AF$405,0))+INDEX($AB$407:$AB$507,MATCH(AI53,$AF$407:$AF$507,0)))/SUM(Settings!$F$3:$F$7)</f>
        <v>159.4218009478673</v>
      </c>
    </row>
    <row r="54" spans="1:36" ht="15" thickBot="1" x14ac:dyDescent="0.4">
      <c r="A54" s="66"/>
      <c r="B54" s="2" t="s">
        <v>380</v>
      </c>
      <c r="C54" s="2" t="s">
        <v>97</v>
      </c>
      <c r="D54" s="67" t="s">
        <v>180</v>
      </c>
      <c r="E54" s="67">
        <v>32</v>
      </c>
      <c r="F54" s="67">
        <v>14</v>
      </c>
      <c r="G54" s="67">
        <v>14</v>
      </c>
      <c r="H54" s="67">
        <v>0</v>
      </c>
      <c r="I54" s="67">
        <v>0</v>
      </c>
      <c r="J54" s="67">
        <v>0</v>
      </c>
      <c r="K54" s="67">
        <v>0</v>
      </c>
      <c r="L54" s="67">
        <v>0</v>
      </c>
      <c r="M54" s="67">
        <v>0</v>
      </c>
      <c r="N54" s="67">
        <v>0</v>
      </c>
      <c r="O54" s="67"/>
      <c r="P54" s="67">
        <v>0</v>
      </c>
      <c r="Q54" s="67">
        <v>94</v>
      </c>
      <c r="R54" s="67">
        <v>47</v>
      </c>
      <c r="S54" s="67">
        <v>658</v>
      </c>
      <c r="T54" s="67">
        <v>14</v>
      </c>
      <c r="U54" s="67">
        <v>4</v>
      </c>
      <c r="V54" s="67">
        <v>0</v>
      </c>
      <c r="W54" s="67">
        <v>0</v>
      </c>
      <c r="X54" s="67">
        <v>4</v>
      </c>
      <c r="Y54" s="67"/>
      <c r="Z54" s="67"/>
      <c r="AA54" s="70">
        <f>IF(F54&lt;Settings!$H$3,"",ROUND((J54*Settings!$C$3+K54*Settings!$C$4+N54*Settings!$C$5+P54*Settings!$C$6+R54*Settings!$C$7+S54*Settings!$C$8+U54*Settings!$C$9+L54*Settings!$C$10+V54*Settings!$C$11*0.5)/F54*16,0))</f>
        <v>156</v>
      </c>
      <c r="AB54" s="70">
        <f>IF(F54&lt;Settings!$H$3,"",AA54*Settings!$F$7)</f>
        <v>156</v>
      </c>
      <c r="AC54" s="67"/>
      <c r="AD54" s="67"/>
      <c r="AE54" s="67"/>
      <c r="AF54" s="67">
        <f>IF(F54&lt;Settings!$H$3,"",RANK(AA54,$AA$4:$AA$103,0)+COUNTIF($AA$4:AA54,AA54)-1)</f>
        <v>51</v>
      </c>
      <c r="AG54" s="68"/>
      <c r="AI54" s="59">
        <f t="shared" si="0"/>
        <v>51</v>
      </c>
      <c r="AJ54" s="71">
        <f>(INDEX($AB$4:$AB$103,MATCH(AI54,$AF$4:$AF$103,0))+INDEX($AB$105:$AB$204,MATCH(AI54,$AF$105:$AF$204,0))+INDEX($AB$206:$AB$305,MATCH(AI54,$AF$206:$AF$305,0))+INDEX($AB$307:$AB$405,MATCH(AI54,$AF$307:$AF$405,0))+INDEX($AB$407:$AB$507,MATCH(AI54,$AF$407:$AF$507,0)))/SUM(Settings!$F$3:$F$7)</f>
        <v>158.37440758293837</v>
      </c>
    </row>
    <row r="55" spans="1:36" ht="15" thickBot="1" x14ac:dyDescent="0.4">
      <c r="A55" s="66"/>
      <c r="B55" s="2" t="s">
        <v>381</v>
      </c>
      <c r="C55" s="2" t="s">
        <v>361</v>
      </c>
      <c r="D55" s="67" t="s">
        <v>180</v>
      </c>
      <c r="E55" s="67">
        <v>27</v>
      </c>
      <c r="F55" s="67">
        <v>16</v>
      </c>
      <c r="G55" s="67">
        <v>14</v>
      </c>
      <c r="H55" s="67">
        <v>0</v>
      </c>
      <c r="I55" s="67">
        <v>0</v>
      </c>
      <c r="J55" s="67">
        <v>0</v>
      </c>
      <c r="K55" s="67">
        <v>0</v>
      </c>
      <c r="L55" s="67">
        <v>0</v>
      </c>
      <c r="M55" s="67">
        <v>0</v>
      </c>
      <c r="N55" s="67">
        <v>0</v>
      </c>
      <c r="O55" s="67"/>
      <c r="P55" s="67">
        <v>0</v>
      </c>
      <c r="Q55" s="67">
        <v>72</v>
      </c>
      <c r="R55" s="67">
        <v>36</v>
      </c>
      <c r="S55" s="67">
        <v>681</v>
      </c>
      <c r="T55" s="67">
        <v>18.920000000000002</v>
      </c>
      <c r="U55" s="67">
        <v>3</v>
      </c>
      <c r="V55" s="67">
        <v>0</v>
      </c>
      <c r="W55" s="67">
        <v>0</v>
      </c>
      <c r="X55" s="67">
        <v>3</v>
      </c>
      <c r="Y55" s="67"/>
      <c r="Z55" s="67"/>
      <c r="AA55" s="70">
        <f>IF(F55&lt;Settings!$H$3,"",ROUND((J55*Settings!$C$3+K55*Settings!$C$4+N55*Settings!$C$5+P55*Settings!$C$6+R55*Settings!$C$7+S55*Settings!$C$8+U55*Settings!$C$9+L55*Settings!$C$10+V55*Settings!$C$11*0.5)/F55*16,0))</f>
        <v>122</v>
      </c>
      <c r="AB55" s="70">
        <f>IF(F55&lt;Settings!$H$3,"",AA55*Settings!$F$7)</f>
        <v>122</v>
      </c>
      <c r="AC55" s="67"/>
      <c r="AD55" s="67"/>
      <c r="AE55" s="67"/>
      <c r="AF55" s="67">
        <f>IF(F55&lt;Settings!$H$3,"",RANK(AA55,$AA$4:$AA$103,0)+COUNTIF($AA$4:AA55,AA55)-1)</f>
        <v>69</v>
      </c>
      <c r="AG55" s="68"/>
      <c r="AI55" s="59">
        <f t="shared" si="0"/>
        <v>52</v>
      </c>
      <c r="AJ55" s="71">
        <f>(INDEX($AB$4:$AB$103,MATCH(AI55,$AF$4:$AF$103,0))+INDEX($AB$105:$AB$204,MATCH(AI55,$AF$105:$AF$204,0))+INDEX($AB$206:$AB$305,MATCH(AI55,$AF$206:$AF$305,0))+INDEX($AB$307:$AB$405,MATCH(AI55,$AF$307:$AF$405,0))+INDEX($AB$407:$AB$507,MATCH(AI55,$AF$407:$AF$507,0)))/SUM(Settings!$F$3:$F$7)</f>
        <v>156.04739336492892</v>
      </c>
    </row>
    <row r="56" spans="1:36" ht="15" thickBot="1" x14ac:dyDescent="0.4">
      <c r="A56" s="66"/>
      <c r="B56" s="2" t="s">
        <v>382</v>
      </c>
      <c r="C56" s="2" t="s">
        <v>45</v>
      </c>
      <c r="D56" s="67" t="s">
        <v>180</v>
      </c>
      <c r="E56" s="67">
        <v>36</v>
      </c>
      <c r="F56" s="67">
        <v>7</v>
      </c>
      <c r="G56" s="67">
        <v>7</v>
      </c>
      <c r="H56" s="67">
        <v>0</v>
      </c>
      <c r="I56" s="67">
        <v>0</v>
      </c>
      <c r="J56" s="67">
        <v>0</v>
      </c>
      <c r="K56" s="67">
        <v>0</v>
      </c>
      <c r="L56" s="67">
        <v>0</v>
      </c>
      <c r="M56" s="67">
        <v>0</v>
      </c>
      <c r="N56" s="67">
        <v>0</v>
      </c>
      <c r="O56" s="67"/>
      <c r="P56" s="67">
        <v>0</v>
      </c>
      <c r="Q56" s="67">
        <v>73</v>
      </c>
      <c r="R56" s="67">
        <v>46</v>
      </c>
      <c r="S56" s="67">
        <v>670</v>
      </c>
      <c r="T56" s="67">
        <v>14.57</v>
      </c>
      <c r="U56" s="67">
        <v>3</v>
      </c>
      <c r="V56" s="67">
        <v>0</v>
      </c>
      <c r="W56" s="67">
        <v>0</v>
      </c>
      <c r="X56" s="67">
        <v>3</v>
      </c>
      <c r="Y56" s="67"/>
      <c r="Z56" s="67"/>
      <c r="AA56" s="70" t="str">
        <f>IF(F56&lt;Settings!$H$3,"",ROUND((J56*Settings!$C$3+K56*Settings!$C$4+N56*Settings!$C$5+P56*Settings!$C$6+R56*Settings!$C$7+S56*Settings!$C$8+U56*Settings!$C$9+L56*Settings!$C$10+V56*Settings!$C$11*0.5)/F56*16,0))</f>
        <v/>
      </c>
      <c r="AB56" s="70" t="str">
        <f>IF(F56&lt;Settings!$H$3,"",AA56*Settings!$F$7)</f>
        <v/>
      </c>
      <c r="AC56" s="67"/>
      <c r="AD56" s="67"/>
      <c r="AE56" s="67"/>
      <c r="AF56" s="67" t="str">
        <f>IF(F56&lt;Settings!$H$3,"",RANK(AA56,$AA$4:$AA$103,0)+COUNTIF($AA$4:AA56,AA56)-1)</f>
        <v/>
      </c>
      <c r="AG56" s="68"/>
      <c r="AI56" s="59">
        <f t="shared" si="0"/>
        <v>53</v>
      </c>
      <c r="AJ56" s="71">
        <f>(INDEX($AB$4:$AB$103,MATCH(AI56,$AF$4:$AF$103,0))+INDEX($AB$105:$AB$204,MATCH(AI56,$AF$105:$AF$204,0))+INDEX($AB$206:$AB$305,MATCH(AI56,$AF$206:$AF$305,0))+INDEX($AB$307:$AB$405,MATCH(AI56,$AF$307:$AF$405,0))+INDEX($AB$407:$AB$507,MATCH(AI56,$AF$407:$AF$507,0)))/SUM(Settings!$F$3:$F$7)</f>
        <v>154.89573459715641</v>
      </c>
    </row>
    <row r="57" spans="1:36" ht="15" thickBot="1" x14ac:dyDescent="0.4">
      <c r="A57" s="66"/>
      <c r="B57" s="2" t="s">
        <v>228</v>
      </c>
      <c r="C57" s="2" t="s">
        <v>1</v>
      </c>
      <c r="D57" s="67" t="s">
        <v>180</v>
      </c>
      <c r="E57" s="67">
        <v>30</v>
      </c>
      <c r="F57" s="67">
        <v>14</v>
      </c>
      <c r="G57" s="67">
        <v>7</v>
      </c>
      <c r="H57" s="67">
        <v>1</v>
      </c>
      <c r="I57" s="67">
        <v>1</v>
      </c>
      <c r="J57" s="67">
        <v>36</v>
      </c>
      <c r="K57" s="67">
        <v>0</v>
      </c>
      <c r="L57" s="67">
        <v>0</v>
      </c>
      <c r="M57" s="67">
        <v>2</v>
      </c>
      <c r="N57" s="67">
        <v>11</v>
      </c>
      <c r="O57" s="67">
        <v>5.5</v>
      </c>
      <c r="P57" s="67">
        <v>0</v>
      </c>
      <c r="Q57" s="67">
        <v>87</v>
      </c>
      <c r="R57" s="67">
        <v>65</v>
      </c>
      <c r="S57" s="67">
        <v>648</v>
      </c>
      <c r="T57" s="67">
        <v>9.9700000000000006</v>
      </c>
      <c r="U57" s="67">
        <v>3</v>
      </c>
      <c r="V57" s="67">
        <v>1</v>
      </c>
      <c r="W57" s="67">
        <v>1</v>
      </c>
      <c r="X57" s="67">
        <v>3</v>
      </c>
      <c r="Y57" s="67"/>
      <c r="Z57" s="67"/>
      <c r="AA57" s="70">
        <f>IF(F57&lt;Settings!$H$3,"",ROUND((J57*Settings!$C$3+K57*Settings!$C$4+N57*Settings!$C$5+P57*Settings!$C$6+R57*Settings!$C$7+S57*Settings!$C$8+U57*Settings!$C$9+L57*Settings!$C$10+V57*Settings!$C$11*0.5)/F57*16,0))</f>
        <v>171</v>
      </c>
      <c r="AB57" s="70">
        <f>IF(F57&lt;Settings!$H$3,"",AA57*Settings!$F$7)</f>
        <v>171</v>
      </c>
      <c r="AC57" s="67"/>
      <c r="AD57" s="67"/>
      <c r="AE57" s="67"/>
      <c r="AF57" s="67">
        <f>IF(F57&lt;Settings!$H$3,"",RANK(AA57,$AA$4:$AA$103,0)+COUNTIF($AA$4:AA57,AA57)-1)</f>
        <v>46</v>
      </c>
      <c r="AG57" s="68"/>
      <c r="AI57" s="59">
        <f t="shared" si="0"/>
        <v>54</v>
      </c>
      <c r="AJ57" s="71">
        <f>(INDEX($AB$4:$AB$103,MATCH(AI57,$AF$4:$AF$103,0))+INDEX($AB$105:$AB$204,MATCH(AI57,$AF$105:$AF$204,0))+INDEX($AB$206:$AB$305,MATCH(AI57,$AF$206:$AF$305,0))+INDEX($AB$307:$AB$405,MATCH(AI57,$AF$307:$AF$405,0))+INDEX($AB$407:$AB$507,MATCH(AI57,$AF$407:$AF$507,0)))/SUM(Settings!$F$3:$F$7)</f>
        <v>152.99052132701422</v>
      </c>
    </row>
    <row r="58" spans="1:36" ht="15" thickBot="1" x14ac:dyDescent="0.4">
      <c r="A58" s="66"/>
      <c r="B58" s="2" t="s">
        <v>383</v>
      </c>
      <c r="C58" s="2" t="s">
        <v>10</v>
      </c>
      <c r="D58" s="67" t="s">
        <v>180</v>
      </c>
      <c r="E58" s="67">
        <v>22</v>
      </c>
      <c r="F58" s="67">
        <v>16</v>
      </c>
      <c r="G58" s="67">
        <v>5</v>
      </c>
      <c r="H58" s="67">
        <v>0</v>
      </c>
      <c r="I58" s="67">
        <v>0</v>
      </c>
      <c r="J58" s="67">
        <v>0</v>
      </c>
      <c r="K58" s="67">
        <v>0</v>
      </c>
      <c r="L58" s="67">
        <v>0</v>
      </c>
      <c r="M58" s="67">
        <v>0</v>
      </c>
      <c r="N58" s="67">
        <v>0</v>
      </c>
      <c r="O58" s="67"/>
      <c r="P58" s="67">
        <v>0</v>
      </c>
      <c r="Q58" s="67">
        <v>67</v>
      </c>
      <c r="R58" s="67">
        <v>32</v>
      </c>
      <c r="S58" s="67">
        <v>549</v>
      </c>
      <c r="T58" s="67">
        <v>17.16</v>
      </c>
      <c r="U58" s="67">
        <v>4</v>
      </c>
      <c r="V58" s="67">
        <v>0</v>
      </c>
      <c r="W58" s="67">
        <v>0</v>
      </c>
      <c r="X58" s="67">
        <v>4</v>
      </c>
      <c r="Y58" s="67">
        <v>1</v>
      </c>
      <c r="Z58" s="67"/>
      <c r="AA58" s="70">
        <f>IF(F58&lt;Settings!$H$3,"",ROUND((J58*Settings!$C$3+K58*Settings!$C$4+N58*Settings!$C$5+P58*Settings!$C$6+R58*Settings!$C$7+S58*Settings!$C$8+U58*Settings!$C$9+L58*Settings!$C$10+V58*Settings!$C$11*0.5)/F58*16,0))</f>
        <v>111</v>
      </c>
      <c r="AB58" s="70">
        <f>IF(F58&lt;Settings!$H$3,"",AA58*Settings!$F$7)</f>
        <v>111</v>
      </c>
      <c r="AC58" s="67"/>
      <c r="AD58" s="67"/>
      <c r="AE58" s="67"/>
      <c r="AF58" s="67">
        <f>IF(F58&lt;Settings!$H$3,"",RANK(AA58,$AA$4:$AA$103,0)+COUNTIF($AA$4:AA58,AA58)-1)</f>
        <v>76</v>
      </c>
      <c r="AG58" s="68"/>
      <c r="AI58" s="59">
        <f t="shared" si="0"/>
        <v>55</v>
      </c>
      <c r="AJ58" s="71">
        <f>(INDEX($AB$4:$AB$103,MATCH(AI58,$AF$4:$AF$103,0))+INDEX($AB$105:$AB$204,MATCH(AI58,$AF$105:$AF$204,0))+INDEX($AB$206:$AB$305,MATCH(AI58,$AF$206:$AF$305,0))+INDEX($AB$307:$AB$405,MATCH(AI58,$AF$307:$AF$405,0))+INDEX($AB$407:$AB$507,MATCH(AI58,$AF$407:$AF$507,0)))/SUM(Settings!$F$3:$F$7)</f>
        <v>151.06161137440759</v>
      </c>
    </row>
    <row r="59" spans="1:36" ht="15" thickBot="1" x14ac:dyDescent="0.4">
      <c r="A59" s="66"/>
      <c r="B59" s="2" t="s">
        <v>384</v>
      </c>
      <c r="C59" s="2" t="s">
        <v>24</v>
      </c>
      <c r="D59" s="67" t="s">
        <v>180</v>
      </c>
      <c r="E59" s="67">
        <v>26</v>
      </c>
      <c r="F59" s="67">
        <v>16</v>
      </c>
      <c r="G59" s="67">
        <v>3</v>
      </c>
      <c r="H59" s="67">
        <v>0</v>
      </c>
      <c r="I59" s="67">
        <v>0</v>
      </c>
      <c r="J59" s="67">
        <v>0</v>
      </c>
      <c r="K59" s="67">
        <v>0</v>
      </c>
      <c r="L59" s="67">
        <v>0</v>
      </c>
      <c r="M59" s="67">
        <v>0</v>
      </c>
      <c r="N59" s="67">
        <v>0</v>
      </c>
      <c r="O59" s="67"/>
      <c r="P59" s="67">
        <v>0</v>
      </c>
      <c r="Q59" s="67">
        <v>75</v>
      </c>
      <c r="R59" s="67">
        <v>52</v>
      </c>
      <c r="S59" s="67">
        <v>536</v>
      </c>
      <c r="T59" s="67">
        <v>10.31</v>
      </c>
      <c r="U59" s="67">
        <v>5</v>
      </c>
      <c r="V59" s="67">
        <v>2</v>
      </c>
      <c r="W59" s="67">
        <v>2</v>
      </c>
      <c r="X59" s="67">
        <v>5</v>
      </c>
      <c r="Y59" s="67"/>
      <c r="Z59" s="67"/>
      <c r="AA59" s="70">
        <f>IF(F59&lt;Settings!$H$3,"",ROUND((J59*Settings!$C$3+K59*Settings!$C$4+N59*Settings!$C$5+P59*Settings!$C$6+R59*Settings!$C$7+S59*Settings!$C$8+U59*Settings!$C$9+L59*Settings!$C$10+V59*Settings!$C$11*0.5)/F59*16,0))</f>
        <v>134</v>
      </c>
      <c r="AB59" s="70">
        <f>IF(F59&lt;Settings!$H$3,"",AA59*Settings!$F$7)</f>
        <v>134</v>
      </c>
      <c r="AC59" s="67"/>
      <c r="AD59" s="67"/>
      <c r="AE59" s="67"/>
      <c r="AF59" s="67">
        <f>IF(F59&lt;Settings!$H$3,"",RANK(AA59,$AA$4:$AA$103,0)+COUNTIF($AA$4:AA59,AA59)-1)</f>
        <v>61</v>
      </c>
      <c r="AG59" s="68"/>
      <c r="AI59" s="59">
        <f t="shared" si="0"/>
        <v>56</v>
      </c>
      <c r="AJ59" s="71">
        <f>(INDEX($AB$4:$AB$103,MATCH(AI59,$AF$4:$AF$103,0))+INDEX($AB$105:$AB$204,MATCH(AI59,$AF$105:$AF$204,0))+INDEX($AB$206:$AB$305,MATCH(AI59,$AF$206:$AF$305,0))+INDEX($AB$307:$AB$405,MATCH(AI59,$AF$307:$AF$405,0))+INDEX($AB$407:$AB$507,MATCH(AI59,$AF$407:$AF$507,0)))/SUM(Settings!$F$3:$F$7)</f>
        <v>148.92890995260663</v>
      </c>
    </row>
    <row r="60" spans="1:36" ht="15" thickBot="1" x14ac:dyDescent="0.4">
      <c r="A60" s="66"/>
      <c r="B60" s="2" t="s">
        <v>385</v>
      </c>
      <c r="C60" s="2" t="s">
        <v>53</v>
      </c>
      <c r="D60" s="67" t="s">
        <v>180</v>
      </c>
      <c r="E60" s="67">
        <v>24</v>
      </c>
      <c r="F60" s="67">
        <v>16</v>
      </c>
      <c r="G60" s="67">
        <v>5</v>
      </c>
      <c r="H60" s="67">
        <v>0</v>
      </c>
      <c r="I60" s="67">
        <v>0</v>
      </c>
      <c r="J60" s="67">
        <v>0</v>
      </c>
      <c r="K60" s="67">
        <v>0</v>
      </c>
      <c r="L60" s="67">
        <v>0</v>
      </c>
      <c r="M60" s="67">
        <v>0</v>
      </c>
      <c r="N60" s="67">
        <v>0</v>
      </c>
      <c r="O60" s="67"/>
      <c r="P60" s="67">
        <v>0</v>
      </c>
      <c r="Q60" s="67">
        <v>55</v>
      </c>
      <c r="R60" s="67">
        <v>32</v>
      </c>
      <c r="S60" s="67">
        <v>480</v>
      </c>
      <c r="T60" s="67">
        <v>15</v>
      </c>
      <c r="U60" s="67">
        <v>5</v>
      </c>
      <c r="V60" s="67">
        <v>0</v>
      </c>
      <c r="W60" s="67">
        <v>0</v>
      </c>
      <c r="X60" s="67">
        <v>5</v>
      </c>
      <c r="Y60" s="67">
        <v>1</v>
      </c>
      <c r="Z60" s="67"/>
      <c r="AA60" s="70">
        <f>IF(F60&lt;Settings!$H$3,"",ROUND((J60*Settings!$C$3+K60*Settings!$C$4+N60*Settings!$C$5+P60*Settings!$C$6+R60*Settings!$C$7+S60*Settings!$C$8+U60*Settings!$C$9+L60*Settings!$C$10+V60*Settings!$C$11*0.5)/F60*16,0))</f>
        <v>110</v>
      </c>
      <c r="AB60" s="70">
        <f>IF(F60&lt;Settings!$H$3,"",AA60*Settings!$F$7)</f>
        <v>110</v>
      </c>
      <c r="AC60" s="67"/>
      <c r="AD60" s="67"/>
      <c r="AE60" s="67"/>
      <c r="AF60" s="67">
        <f>IF(F60&lt;Settings!$H$3,"",RANK(AA60,$AA$4:$AA$103,0)+COUNTIF($AA$4:AA60,AA60)-1)</f>
        <v>77</v>
      </c>
      <c r="AG60" s="68"/>
      <c r="AI60" s="59">
        <f t="shared" si="0"/>
        <v>57</v>
      </c>
      <c r="AJ60" s="71">
        <f>(INDEX($AB$4:$AB$103,MATCH(AI60,$AF$4:$AF$103,0))+INDEX($AB$105:$AB$204,MATCH(AI60,$AF$105:$AF$204,0))+INDEX($AB$206:$AB$305,MATCH(AI60,$AF$206:$AF$305,0))+INDEX($AB$307:$AB$405,MATCH(AI60,$AF$307:$AF$405,0))+INDEX($AB$407:$AB$507,MATCH(AI60,$AF$407:$AF$507,0)))/SUM(Settings!$F$3:$F$7)</f>
        <v>148.53080568720378</v>
      </c>
    </row>
    <row r="61" spans="1:36" ht="15" thickBot="1" x14ac:dyDescent="0.4">
      <c r="A61" s="66"/>
      <c r="B61" s="2" t="s">
        <v>386</v>
      </c>
      <c r="C61" s="2" t="s">
        <v>16</v>
      </c>
      <c r="D61" s="67" t="s">
        <v>180</v>
      </c>
      <c r="E61" s="67">
        <v>32</v>
      </c>
      <c r="F61" s="67">
        <v>13</v>
      </c>
      <c r="G61" s="67">
        <v>5</v>
      </c>
      <c r="H61" s="67">
        <v>0</v>
      </c>
      <c r="I61" s="67">
        <v>0</v>
      </c>
      <c r="J61" s="67">
        <v>0</v>
      </c>
      <c r="K61" s="67">
        <v>0</v>
      </c>
      <c r="L61" s="67">
        <v>0</v>
      </c>
      <c r="M61" s="67">
        <v>0</v>
      </c>
      <c r="N61" s="67">
        <v>0</v>
      </c>
      <c r="O61" s="67"/>
      <c r="P61" s="67">
        <v>0</v>
      </c>
      <c r="Q61" s="67">
        <v>67</v>
      </c>
      <c r="R61" s="67">
        <v>45</v>
      </c>
      <c r="S61" s="67">
        <v>520</v>
      </c>
      <c r="T61" s="67">
        <v>11.56</v>
      </c>
      <c r="U61" s="67">
        <v>4</v>
      </c>
      <c r="V61" s="67">
        <v>0</v>
      </c>
      <c r="W61" s="67">
        <v>0</v>
      </c>
      <c r="X61" s="67">
        <v>4</v>
      </c>
      <c r="Y61" s="67"/>
      <c r="Z61" s="67"/>
      <c r="AA61" s="70">
        <f>IF(F61&lt;Settings!$H$3,"",ROUND((J61*Settings!$C$3+K61*Settings!$C$4+N61*Settings!$C$5+P61*Settings!$C$6+R61*Settings!$C$7+S61*Settings!$C$8+U61*Settings!$C$9+L61*Settings!$C$10+V61*Settings!$C$11*0.5)/F61*16,0))</f>
        <v>149</v>
      </c>
      <c r="AB61" s="70">
        <f>IF(F61&lt;Settings!$H$3,"",AA61*Settings!$F$7)</f>
        <v>149</v>
      </c>
      <c r="AC61" s="67"/>
      <c r="AD61" s="67"/>
      <c r="AE61" s="67"/>
      <c r="AF61" s="67">
        <f>IF(F61&lt;Settings!$H$3,"",RANK(AA61,$AA$4:$AA$103,0)+COUNTIF($AA$4:AA61,AA61)-1)</f>
        <v>57</v>
      </c>
      <c r="AG61" s="68"/>
      <c r="AI61" s="59">
        <f t="shared" si="0"/>
        <v>58</v>
      </c>
      <c r="AJ61" s="71">
        <f>(INDEX($AB$4:$AB$103,MATCH(AI61,$AF$4:$AF$103,0))+INDEX($AB$105:$AB$204,MATCH(AI61,$AF$105:$AF$204,0))+INDEX($AB$206:$AB$305,MATCH(AI61,$AF$206:$AF$305,0))+INDEX($AB$307:$AB$405,MATCH(AI61,$AF$307:$AF$405,0))+INDEX($AB$407:$AB$507,MATCH(AI61,$AF$407:$AF$507,0)))/SUM(Settings!$F$3:$F$7)</f>
        <v>146.06161137440759</v>
      </c>
    </row>
    <row r="62" spans="1:36" ht="15" thickBot="1" x14ac:dyDescent="0.4">
      <c r="A62" s="66"/>
      <c r="B62" s="2" t="s">
        <v>387</v>
      </c>
      <c r="C62" s="2" t="s">
        <v>94</v>
      </c>
      <c r="D62" s="67" t="s">
        <v>180</v>
      </c>
      <c r="E62" s="67">
        <v>34</v>
      </c>
      <c r="F62" s="67">
        <v>16</v>
      </c>
      <c r="G62" s="67">
        <v>14</v>
      </c>
      <c r="H62" s="67">
        <v>0</v>
      </c>
      <c r="I62" s="67">
        <v>0</v>
      </c>
      <c r="J62" s="67">
        <v>0</v>
      </c>
      <c r="K62" s="67">
        <v>0</v>
      </c>
      <c r="L62" s="67">
        <v>0</v>
      </c>
      <c r="M62" s="67">
        <v>0</v>
      </c>
      <c r="N62" s="67">
        <v>0</v>
      </c>
      <c r="O62" s="67"/>
      <c r="P62" s="67">
        <v>0</v>
      </c>
      <c r="Q62" s="67">
        <v>77</v>
      </c>
      <c r="R62" s="67">
        <v>41</v>
      </c>
      <c r="S62" s="67">
        <v>503</v>
      </c>
      <c r="T62" s="67">
        <v>12.27</v>
      </c>
      <c r="U62" s="67">
        <v>4</v>
      </c>
      <c r="V62" s="67">
        <v>0</v>
      </c>
      <c r="W62" s="67">
        <v>0</v>
      </c>
      <c r="X62" s="67">
        <v>4</v>
      </c>
      <c r="Y62" s="67"/>
      <c r="Z62" s="67"/>
      <c r="AA62" s="70">
        <f>IF(F62&lt;Settings!$H$3,"",ROUND((J62*Settings!$C$3+K62*Settings!$C$4+N62*Settings!$C$5+P62*Settings!$C$6+R62*Settings!$C$7+S62*Settings!$C$8+U62*Settings!$C$9+L62*Settings!$C$10+V62*Settings!$C$11*0.5)/F62*16,0))</f>
        <v>115</v>
      </c>
      <c r="AB62" s="70">
        <f>IF(F62&lt;Settings!$H$3,"",AA62*Settings!$F$7)</f>
        <v>115</v>
      </c>
      <c r="AC62" s="67"/>
      <c r="AD62" s="67"/>
      <c r="AE62" s="67"/>
      <c r="AF62" s="67">
        <f>IF(F62&lt;Settings!$H$3,"",RANK(AA62,$AA$4:$AA$103,0)+COUNTIF($AA$4:AA62,AA62)-1)</f>
        <v>74</v>
      </c>
      <c r="AG62" s="68"/>
      <c r="AI62" s="59">
        <f t="shared" si="0"/>
        <v>59</v>
      </c>
      <c r="AJ62" s="71">
        <f>(INDEX($AB$4:$AB$103,MATCH(AI62,$AF$4:$AF$103,0))+INDEX($AB$105:$AB$204,MATCH(AI62,$AF$105:$AF$204,0))+INDEX($AB$206:$AB$305,MATCH(AI62,$AF$206:$AF$305,0))+INDEX($AB$307:$AB$405,MATCH(AI62,$AF$307:$AF$405,0))+INDEX($AB$407:$AB$507,MATCH(AI62,$AF$407:$AF$507,0)))/SUM(Settings!$F$3:$F$7)</f>
        <v>144.32227488151659</v>
      </c>
    </row>
    <row r="63" spans="1:36" ht="15" thickBot="1" x14ac:dyDescent="0.4">
      <c r="A63" s="66"/>
      <c r="B63" s="2" t="s">
        <v>388</v>
      </c>
      <c r="C63" s="2" t="s">
        <v>6</v>
      </c>
      <c r="D63" s="67" t="s">
        <v>180</v>
      </c>
      <c r="E63" s="67">
        <v>22</v>
      </c>
      <c r="F63" s="67">
        <v>16</v>
      </c>
      <c r="G63" s="67">
        <v>6</v>
      </c>
      <c r="H63" s="67">
        <v>0</v>
      </c>
      <c r="I63" s="67">
        <v>1</v>
      </c>
      <c r="J63" s="67">
        <v>0</v>
      </c>
      <c r="K63" s="67">
        <v>0</v>
      </c>
      <c r="L63" s="67">
        <v>0</v>
      </c>
      <c r="M63" s="67">
        <v>2</v>
      </c>
      <c r="N63" s="67">
        <v>2</v>
      </c>
      <c r="O63" s="67">
        <v>1</v>
      </c>
      <c r="P63" s="67">
        <v>0</v>
      </c>
      <c r="Q63" s="67">
        <v>78</v>
      </c>
      <c r="R63" s="67">
        <v>59</v>
      </c>
      <c r="S63" s="67">
        <v>604</v>
      </c>
      <c r="T63" s="67">
        <v>10.24</v>
      </c>
      <c r="U63" s="67">
        <v>2</v>
      </c>
      <c r="V63" s="67">
        <v>4</v>
      </c>
      <c r="W63" s="67">
        <v>1</v>
      </c>
      <c r="X63" s="67">
        <v>2</v>
      </c>
      <c r="Y63" s="67">
        <v>2</v>
      </c>
      <c r="Z63" s="67"/>
      <c r="AA63" s="70">
        <f>IF(F63&lt;Settings!$H$3,"",ROUND((J63*Settings!$C$3+K63*Settings!$C$4+N63*Settings!$C$5+P63*Settings!$C$6+R63*Settings!$C$7+S63*Settings!$C$8+U63*Settings!$C$9+L63*Settings!$C$10+V63*Settings!$C$11*0.5)/F63*16,0))</f>
        <v>128</v>
      </c>
      <c r="AB63" s="70">
        <f>IF(F63&lt;Settings!$H$3,"",AA63*Settings!$F$7)</f>
        <v>128</v>
      </c>
      <c r="AC63" s="67"/>
      <c r="AD63" s="67"/>
      <c r="AE63" s="67"/>
      <c r="AF63" s="67">
        <f>IF(F63&lt;Settings!$H$3,"",RANK(AA63,$AA$4:$AA$103,0)+COUNTIF($AA$4:AA63,AA63)-1)</f>
        <v>65</v>
      </c>
      <c r="AG63" s="68"/>
      <c r="AI63" s="59">
        <f t="shared" si="0"/>
        <v>60</v>
      </c>
      <c r="AJ63" s="71">
        <f>(INDEX($AB$4:$AB$103,MATCH(AI63,$AF$4:$AF$103,0))+INDEX($AB$105:$AB$204,MATCH(AI63,$AF$105:$AF$204,0))+INDEX($AB$206:$AB$305,MATCH(AI63,$AF$206:$AF$305,0))+INDEX($AB$307:$AB$405,MATCH(AI63,$AF$307:$AF$405,0))+INDEX($AB$407:$AB$507,MATCH(AI63,$AF$407:$AF$507,0)))/SUM(Settings!$F$3:$F$7)</f>
        <v>142.09478672985782</v>
      </c>
    </row>
    <row r="64" spans="1:36" ht="15" thickBot="1" x14ac:dyDescent="0.4">
      <c r="A64" s="66"/>
      <c r="B64" s="2" t="s">
        <v>389</v>
      </c>
      <c r="C64" s="2" t="s">
        <v>8</v>
      </c>
      <c r="D64" s="67" t="s">
        <v>180</v>
      </c>
      <c r="E64" s="67">
        <v>21</v>
      </c>
      <c r="F64" s="67">
        <v>16</v>
      </c>
      <c r="G64" s="67">
        <v>5</v>
      </c>
      <c r="H64" s="67">
        <v>0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  <c r="N64" s="67">
        <v>0</v>
      </c>
      <c r="O64" s="67"/>
      <c r="P64" s="67">
        <v>0</v>
      </c>
      <c r="Q64" s="67">
        <v>63</v>
      </c>
      <c r="R64" s="67">
        <v>31</v>
      </c>
      <c r="S64" s="67">
        <v>473</v>
      </c>
      <c r="T64" s="67">
        <v>15.26</v>
      </c>
      <c r="U64" s="67">
        <v>5</v>
      </c>
      <c r="V64" s="67">
        <v>1</v>
      </c>
      <c r="W64" s="67">
        <v>1</v>
      </c>
      <c r="X64" s="67">
        <v>5</v>
      </c>
      <c r="Y64" s="67"/>
      <c r="Z64" s="67"/>
      <c r="AA64" s="70">
        <f>IF(F64&lt;Settings!$H$3,"",ROUND((J64*Settings!$C$3+K64*Settings!$C$4+N64*Settings!$C$5+P64*Settings!$C$6+R64*Settings!$C$7+S64*Settings!$C$8+U64*Settings!$C$9+L64*Settings!$C$10+V64*Settings!$C$11*0.5)/F64*16,0))</f>
        <v>107</v>
      </c>
      <c r="AB64" s="70">
        <f>IF(F64&lt;Settings!$H$3,"",AA64*Settings!$F$7)</f>
        <v>107</v>
      </c>
      <c r="AC64" s="67"/>
      <c r="AD64" s="67"/>
      <c r="AE64" s="67"/>
      <c r="AF64" s="67">
        <f>IF(F64&lt;Settings!$H$3,"",RANK(AA64,$AA$4:$AA$103,0)+COUNTIF($AA$4:AA64,AA64)-1)</f>
        <v>81</v>
      </c>
      <c r="AG64" s="68"/>
      <c r="AI64" s="59">
        <f t="shared" si="0"/>
        <v>61</v>
      </c>
      <c r="AJ64" s="71">
        <f>(INDEX($AB$4:$AB$103,MATCH(AI64,$AF$4:$AF$103,0))+INDEX($AB$105:$AB$204,MATCH(AI64,$AF$105:$AF$204,0))+INDEX($AB$206:$AB$305,MATCH(AI64,$AF$206:$AF$305,0))+INDEX($AB$307:$AB$405,MATCH(AI64,$AF$307:$AF$405,0))+INDEX($AB$407:$AB$507,MATCH(AI64,$AF$407:$AF$507,0)))/SUM(Settings!$F$3:$F$7)</f>
        <v>139.97156398104266</v>
      </c>
    </row>
    <row r="65" spans="1:36" ht="15" thickBot="1" x14ac:dyDescent="0.4">
      <c r="A65" s="66"/>
      <c r="B65" s="2" t="s">
        <v>390</v>
      </c>
      <c r="C65" s="2" t="s">
        <v>6</v>
      </c>
      <c r="D65" s="67" t="s">
        <v>180</v>
      </c>
      <c r="E65" s="67">
        <v>29</v>
      </c>
      <c r="F65" s="67">
        <v>10</v>
      </c>
      <c r="G65" s="67">
        <v>9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7">
        <v>0</v>
      </c>
      <c r="O65" s="67"/>
      <c r="P65" s="67">
        <v>0</v>
      </c>
      <c r="Q65" s="67">
        <v>49</v>
      </c>
      <c r="R65" s="67">
        <v>30</v>
      </c>
      <c r="S65" s="67">
        <v>528</v>
      </c>
      <c r="T65" s="67">
        <v>17.600000000000001</v>
      </c>
      <c r="U65" s="67">
        <v>4</v>
      </c>
      <c r="V65" s="67">
        <v>1</v>
      </c>
      <c r="W65" s="67">
        <v>1</v>
      </c>
      <c r="X65" s="67">
        <v>4</v>
      </c>
      <c r="Y65" s="67"/>
      <c r="Z65" s="67"/>
      <c r="AA65" s="70">
        <f>IF(F65&lt;Settings!$H$3,"",ROUND((J65*Settings!$C$3+K65*Settings!$C$4+N65*Settings!$C$5+P65*Settings!$C$6+R65*Settings!$C$7+S65*Settings!$C$8+U65*Settings!$C$9+L65*Settings!$C$10+V65*Settings!$C$11*0.5)/F65*16,0))</f>
        <v>169</v>
      </c>
      <c r="AB65" s="70">
        <f>IF(F65&lt;Settings!$H$3,"",AA65*Settings!$F$7)</f>
        <v>169</v>
      </c>
      <c r="AC65" s="67"/>
      <c r="AD65" s="67"/>
      <c r="AE65" s="67"/>
      <c r="AF65" s="67">
        <f>IF(F65&lt;Settings!$H$3,"",RANK(AA65,$AA$4:$AA$103,0)+COUNTIF($AA$4:AA65,AA65)-1)</f>
        <v>47</v>
      </c>
      <c r="AG65" s="68"/>
      <c r="AI65" s="59">
        <f t="shared" si="0"/>
        <v>62</v>
      </c>
      <c r="AJ65" s="71">
        <f>(INDEX($AB$4:$AB$103,MATCH(AI65,$AF$4:$AF$103,0))+INDEX($AB$105:$AB$204,MATCH(AI65,$AF$105:$AF$204,0))+INDEX($AB$206:$AB$305,MATCH(AI65,$AF$206:$AF$305,0))+INDEX($AB$307:$AB$405,MATCH(AI65,$AF$307:$AF$405,0))+INDEX($AB$407:$AB$507,MATCH(AI65,$AF$407:$AF$507,0)))/SUM(Settings!$F$3:$F$7)</f>
        <v>137.72037914691944</v>
      </c>
    </row>
    <row r="66" spans="1:36" ht="15" thickBot="1" x14ac:dyDescent="0.4">
      <c r="A66" s="66"/>
      <c r="B66" s="2" t="s">
        <v>391</v>
      </c>
      <c r="C66" s="2" t="s">
        <v>49</v>
      </c>
      <c r="D66" s="67" t="s">
        <v>180</v>
      </c>
      <c r="E66" s="67">
        <v>32</v>
      </c>
      <c r="F66" s="67">
        <v>10</v>
      </c>
      <c r="G66" s="67">
        <v>9</v>
      </c>
      <c r="H66" s="67">
        <v>0</v>
      </c>
      <c r="I66" s="67">
        <v>0</v>
      </c>
      <c r="J66" s="67">
        <v>0</v>
      </c>
      <c r="K66" s="67">
        <v>0</v>
      </c>
      <c r="L66" s="67">
        <v>0</v>
      </c>
      <c r="M66" s="67">
        <v>0</v>
      </c>
      <c r="N66" s="67">
        <v>0</v>
      </c>
      <c r="O66" s="67"/>
      <c r="P66" s="67">
        <v>0</v>
      </c>
      <c r="Q66" s="67">
        <v>62</v>
      </c>
      <c r="R66" s="67">
        <v>33</v>
      </c>
      <c r="S66" s="67">
        <v>543</v>
      </c>
      <c r="T66" s="67">
        <v>16.45</v>
      </c>
      <c r="U66" s="67">
        <v>3</v>
      </c>
      <c r="V66" s="67">
        <v>0</v>
      </c>
      <c r="W66" s="67">
        <v>0</v>
      </c>
      <c r="X66" s="67">
        <v>3</v>
      </c>
      <c r="Y66" s="67">
        <v>1</v>
      </c>
      <c r="Z66" s="67"/>
      <c r="AA66" s="70">
        <f>IF(F66&lt;Settings!$H$3,"",ROUND((J66*Settings!$C$3+K66*Settings!$C$4+N66*Settings!$C$5+P66*Settings!$C$6+R66*Settings!$C$7+S66*Settings!$C$8+U66*Settings!$C$9+L66*Settings!$C$10+V66*Settings!$C$11*0.5)/F66*16,0))</f>
        <v>168</v>
      </c>
      <c r="AB66" s="70">
        <f>IF(F66&lt;Settings!$H$3,"",AA66*Settings!$F$7)</f>
        <v>168</v>
      </c>
      <c r="AC66" s="67"/>
      <c r="AD66" s="67"/>
      <c r="AE66" s="67"/>
      <c r="AF66" s="67">
        <f>IF(F66&lt;Settings!$H$3,"",RANK(AA66,$AA$4:$AA$103,0)+COUNTIF($AA$4:AA66,AA66)-1)</f>
        <v>48</v>
      </c>
      <c r="AG66" s="68"/>
      <c r="AI66" s="59">
        <f t="shared" si="0"/>
        <v>63</v>
      </c>
      <c r="AJ66" s="71">
        <f>(INDEX($AB$4:$AB$103,MATCH(AI66,$AF$4:$AF$103,0))+INDEX($AB$105:$AB$204,MATCH(AI66,$AF$105:$AF$204,0))+INDEX($AB$206:$AB$305,MATCH(AI66,$AF$206:$AF$305,0))+INDEX($AB$307:$AB$405,MATCH(AI66,$AF$307:$AF$405,0))+INDEX($AB$407:$AB$507,MATCH(AI66,$AF$407:$AF$507,0)))/SUM(Settings!$F$3:$F$7)</f>
        <v>134.50710900473933</v>
      </c>
    </row>
    <row r="67" spans="1:36" ht="15" thickBot="1" x14ac:dyDescent="0.4">
      <c r="A67" s="66"/>
      <c r="B67" s="2" t="s">
        <v>392</v>
      </c>
      <c r="C67" s="2" t="s">
        <v>8</v>
      </c>
      <c r="D67" s="67" t="s">
        <v>180</v>
      </c>
      <c r="E67" s="67">
        <v>24</v>
      </c>
      <c r="F67" s="67">
        <v>14</v>
      </c>
      <c r="G67" s="67">
        <v>11</v>
      </c>
      <c r="H67" s="67">
        <v>0</v>
      </c>
      <c r="I67" s="67">
        <v>0</v>
      </c>
      <c r="J67" s="67">
        <v>0</v>
      </c>
      <c r="K67" s="67">
        <v>0</v>
      </c>
      <c r="L67" s="67">
        <v>0</v>
      </c>
      <c r="M67" s="67">
        <v>6</v>
      </c>
      <c r="N67" s="67">
        <v>38</v>
      </c>
      <c r="O67" s="67">
        <v>6.33</v>
      </c>
      <c r="P67" s="67">
        <v>0</v>
      </c>
      <c r="Q67" s="67">
        <v>54</v>
      </c>
      <c r="R67" s="67">
        <v>31</v>
      </c>
      <c r="S67" s="67">
        <v>447</v>
      </c>
      <c r="T67" s="67">
        <v>14.42</v>
      </c>
      <c r="U67" s="67">
        <v>4</v>
      </c>
      <c r="V67" s="67">
        <v>0</v>
      </c>
      <c r="W67" s="67">
        <v>0</v>
      </c>
      <c r="X67" s="67">
        <v>4</v>
      </c>
      <c r="Y67" s="67"/>
      <c r="Z67" s="67"/>
      <c r="AA67" s="70">
        <f>IF(F67&lt;Settings!$H$3,"",ROUND((J67*Settings!$C$3+K67*Settings!$C$4+N67*Settings!$C$5+P67*Settings!$C$6+R67*Settings!$C$7+S67*Settings!$C$8+U67*Settings!$C$9+L67*Settings!$C$10+V67*Settings!$C$11*0.5)/F67*16,0))</f>
        <v>118</v>
      </c>
      <c r="AB67" s="70">
        <f>IF(F67&lt;Settings!$H$3,"",AA67*Settings!$F$7)</f>
        <v>118</v>
      </c>
      <c r="AC67" s="67"/>
      <c r="AD67" s="67"/>
      <c r="AE67" s="67"/>
      <c r="AF67" s="67">
        <f>IF(F67&lt;Settings!$H$3,"",RANK(AA67,$AA$4:$AA$103,0)+COUNTIF($AA$4:AA67,AA67)-1)</f>
        <v>72</v>
      </c>
      <c r="AG67" s="68"/>
      <c r="AI67" s="59">
        <f t="shared" si="0"/>
        <v>64</v>
      </c>
      <c r="AJ67" s="71">
        <f>(INDEX($AB$4:$AB$103,MATCH(AI67,$AF$4:$AF$103,0))+INDEX($AB$105:$AB$204,MATCH(AI67,$AF$105:$AF$204,0))+INDEX($AB$206:$AB$305,MATCH(AI67,$AF$206:$AF$305,0))+INDEX($AB$307:$AB$405,MATCH(AI67,$AF$307:$AF$405,0))+INDEX($AB$407:$AB$507,MATCH(AI67,$AF$407:$AF$507,0)))/SUM(Settings!$F$3:$F$7)</f>
        <v>132.75829383886256</v>
      </c>
    </row>
    <row r="68" spans="1:36" ht="15" thickBot="1" x14ac:dyDescent="0.4">
      <c r="A68" s="66"/>
      <c r="B68" s="2" t="s">
        <v>393</v>
      </c>
      <c r="C68" s="2" t="s">
        <v>22</v>
      </c>
      <c r="D68" s="67" t="s">
        <v>180</v>
      </c>
      <c r="E68" s="67">
        <v>34</v>
      </c>
      <c r="F68" s="67">
        <v>15</v>
      </c>
      <c r="G68" s="67">
        <v>13</v>
      </c>
      <c r="H68" s="67">
        <v>0</v>
      </c>
      <c r="I68" s="67">
        <v>0</v>
      </c>
      <c r="J68" s="67">
        <v>0</v>
      </c>
      <c r="K68" s="67">
        <v>0</v>
      </c>
      <c r="L68" s="67">
        <v>0</v>
      </c>
      <c r="M68" s="67">
        <v>0</v>
      </c>
      <c r="N68" s="67">
        <v>0</v>
      </c>
      <c r="O68" s="67"/>
      <c r="P68" s="67">
        <v>0</v>
      </c>
      <c r="Q68" s="67">
        <v>68</v>
      </c>
      <c r="R68" s="67">
        <v>30</v>
      </c>
      <c r="S68" s="67">
        <v>561</v>
      </c>
      <c r="T68" s="67">
        <v>18.7</v>
      </c>
      <c r="U68" s="67">
        <v>3</v>
      </c>
      <c r="V68" s="67">
        <v>1</v>
      </c>
      <c r="W68" s="67">
        <v>1</v>
      </c>
      <c r="X68" s="67">
        <v>3</v>
      </c>
      <c r="Y68" s="67"/>
      <c r="Z68" s="67"/>
      <c r="AA68" s="70">
        <f>IF(F68&lt;Settings!$H$3,"",ROUND((J68*Settings!$C$3+K68*Settings!$C$4+N68*Settings!$C$5+P68*Settings!$C$6+R68*Settings!$C$7+S68*Settings!$C$8+U68*Settings!$C$9+L68*Settings!$C$10+V68*Settings!$C$11*0.5)/F68*16,0))</f>
        <v>110</v>
      </c>
      <c r="AB68" s="70">
        <f>IF(F68&lt;Settings!$H$3,"",AA68*Settings!$F$7)</f>
        <v>110</v>
      </c>
      <c r="AC68" s="67"/>
      <c r="AD68" s="67"/>
      <c r="AE68" s="67"/>
      <c r="AF68" s="67">
        <f>IF(F68&lt;Settings!$H$3,"",RANK(AA68,$AA$4:$AA$103,0)+COUNTIF($AA$4:AA68,AA68)-1)</f>
        <v>78</v>
      </c>
      <c r="AG68" s="68"/>
      <c r="AI68" s="59">
        <f t="shared" si="0"/>
        <v>65</v>
      </c>
      <c r="AJ68" s="71">
        <f>(INDEX($AB$4:$AB$103,MATCH(AI68,$AF$4:$AF$103,0))+INDEX($AB$105:$AB$204,MATCH(AI68,$AF$105:$AF$204,0))+INDEX($AB$206:$AB$305,MATCH(AI68,$AF$206:$AF$305,0))+INDEX($AB$307:$AB$405,MATCH(AI68,$AF$307:$AF$405,0))+INDEX($AB$407:$AB$507,MATCH(AI68,$AF$407:$AF$507,0)))/SUM(Settings!$F$3:$F$7)</f>
        <v>132.06635071090048</v>
      </c>
    </row>
    <row r="69" spans="1:36" ht="15" thickBot="1" x14ac:dyDescent="0.4">
      <c r="A69" s="66"/>
      <c r="B69" s="2" t="s">
        <v>394</v>
      </c>
      <c r="C69" s="2" t="s">
        <v>38</v>
      </c>
      <c r="D69" s="67" t="s">
        <v>180</v>
      </c>
      <c r="E69" s="67">
        <v>23</v>
      </c>
      <c r="F69" s="67">
        <v>14</v>
      </c>
      <c r="G69" s="67">
        <v>9</v>
      </c>
      <c r="H69" s="67">
        <v>0</v>
      </c>
      <c r="I69" s="67">
        <v>0</v>
      </c>
      <c r="J69" s="67">
        <v>0</v>
      </c>
      <c r="K69" s="67">
        <v>0</v>
      </c>
      <c r="L69" s="67">
        <v>0</v>
      </c>
      <c r="M69" s="67">
        <v>1</v>
      </c>
      <c r="N69" s="67">
        <v>0</v>
      </c>
      <c r="O69" s="67">
        <v>0</v>
      </c>
      <c r="P69" s="67">
        <v>0</v>
      </c>
      <c r="Q69" s="67">
        <v>80</v>
      </c>
      <c r="R69" s="67">
        <v>47</v>
      </c>
      <c r="S69" s="67">
        <v>552</v>
      </c>
      <c r="T69" s="67">
        <v>11.74</v>
      </c>
      <c r="U69" s="67">
        <v>3</v>
      </c>
      <c r="V69" s="67">
        <v>2</v>
      </c>
      <c r="W69" s="67">
        <v>1</v>
      </c>
      <c r="X69" s="67">
        <v>3</v>
      </c>
      <c r="Y69" s="67"/>
      <c r="Z69" s="67"/>
      <c r="AA69" s="70">
        <f>IF(F69&lt;Settings!$H$3,"",ROUND((J69*Settings!$C$3+K69*Settings!$C$4+N69*Settings!$C$5+P69*Settings!$C$6+R69*Settings!$C$7+S69*Settings!$C$8+U69*Settings!$C$9+L69*Settings!$C$10+V69*Settings!$C$11*0.5)/F69*16,0))</f>
        <v>135</v>
      </c>
      <c r="AB69" s="70">
        <f>IF(F69&lt;Settings!$H$3,"",AA69*Settings!$F$7)</f>
        <v>135</v>
      </c>
      <c r="AC69" s="67"/>
      <c r="AD69" s="67"/>
      <c r="AE69" s="67"/>
      <c r="AF69" s="67">
        <f>IF(F69&lt;Settings!$H$3,"",RANK(AA69,$AA$4:$AA$103,0)+COUNTIF($AA$4:AA69,AA69)-1)</f>
        <v>60</v>
      </c>
      <c r="AG69" s="68"/>
      <c r="AI69" s="59">
        <f t="shared" si="0"/>
        <v>66</v>
      </c>
      <c r="AJ69" s="71">
        <f>(INDEX($AB$4:$AB$103,MATCH(AI69,$AF$4:$AF$103,0))+INDEX($AB$105:$AB$204,MATCH(AI69,$AF$105:$AF$204,0))+INDEX($AB$206:$AB$305,MATCH(AI69,$AF$206:$AF$305,0))+INDEX($AB$307:$AB$405,MATCH(AI69,$AF$307:$AF$405,0))+INDEX($AB$407:$AB$507,MATCH(AI69,$AF$407:$AF$507,0)))/SUM(Settings!$F$3:$F$7)</f>
        <v>131.25592417061611</v>
      </c>
    </row>
    <row r="70" spans="1:36" ht="15" thickBot="1" x14ac:dyDescent="0.4">
      <c r="A70" s="66"/>
      <c r="B70" s="2" t="s">
        <v>92</v>
      </c>
      <c r="C70" s="2" t="s">
        <v>94</v>
      </c>
      <c r="D70" s="67" t="s">
        <v>180</v>
      </c>
      <c r="E70" s="67">
        <v>27</v>
      </c>
      <c r="F70" s="67">
        <v>16</v>
      </c>
      <c r="G70" s="67">
        <v>11</v>
      </c>
      <c r="H70" s="67">
        <v>0</v>
      </c>
      <c r="I70" s="67">
        <v>0</v>
      </c>
      <c r="J70" s="67">
        <v>0</v>
      </c>
      <c r="K70" s="67">
        <v>0</v>
      </c>
      <c r="L70" s="67">
        <v>0</v>
      </c>
      <c r="M70" s="67">
        <v>0</v>
      </c>
      <c r="N70" s="67">
        <v>0</v>
      </c>
      <c r="O70" s="67"/>
      <c r="P70" s="67">
        <v>0</v>
      </c>
      <c r="Q70" s="67">
        <v>84</v>
      </c>
      <c r="R70" s="67">
        <v>54</v>
      </c>
      <c r="S70" s="67">
        <v>491</v>
      </c>
      <c r="T70" s="67">
        <v>9.09</v>
      </c>
      <c r="U70" s="67">
        <v>3</v>
      </c>
      <c r="V70" s="67">
        <v>0</v>
      </c>
      <c r="W70" s="67">
        <v>0</v>
      </c>
      <c r="X70" s="67">
        <v>3</v>
      </c>
      <c r="Y70" s="67">
        <v>1</v>
      </c>
      <c r="Z70" s="67"/>
      <c r="AA70" s="70">
        <f>IF(F70&lt;Settings!$H$3,"",ROUND((J70*Settings!$C$3+K70*Settings!$C$4+N70*Settings!$C$5+P70*Settings!$C$6+R70*Settings!$C$7+S70*Settings!$C$8+U70*Settings!$C$9+L70*Settings!$C$10+V70*Settings!$C$11*0.5)/F70*16,0))</f>
        <v>121</v>
      </c>
      <c r="AB70" s="70">
        <f>IF(F70&lt;Settings!$H$3,"",AA70*Settings!$F$7)</f>
        <v>121</v>
      </c>
      <c r="AC70" s="67"/>
      <c r="AD70" s="67"/>
      <c r="AE70" s="67"/>
      <c r="AF70" s="67">
        <f>IF(F70&lt;Settings!$H$3,"",RANK(AA70,$AA$4:$AA$103,0)+COUNTIF($AA$4:AA70,AA70)-1)</f>
        <v>71</v>
      </c>
      <c r="AG70" s="68"/>
      <c r="AI70" s="59">
        <f t="shared" ref="AI70:AI78" si="1">AI69+1</f>
        <v>67</v>
      </c>
      <c r="AJ70" s="71">
        <f>(INDEX($AB$4:$AB$103,MATCH(AI70,$AF$4:$AF$103,0))+INDEX($AB$105:$AB$204,MATCH(AI70,$AF$105:$AF$204,0))+INDEX($AB$206:$AB$305,MATCH(AI70,$AF$206:$AF$305,0))+INDEX($AB$307:$AB$405,MATCH(AI70,$AF$307:$AF$405,0))+INDEX($AB$407:$AB$507,MATCH(AI70,$AF$407:$AF$507,0)))/SUM(Settings!$F$3:$F$7)</f>
        <v>128.78672985781989</v>
      </c>
    </row>
    <row r="71" spans="1:36" ht="15" thickBot="1" x14ac:dyDescent="0.4">
      <c r="A71" s="66"/>
      <c r="B71" s="2" t="s">
        <v>395</v>
      </c>
      <c r="C71" s="2" t="s">
        <v>51</v>
      </c>
      <c r="D71" s="67" t="s">
        <v>180</v>
      </c>
      <c r="E71" s="67">
        <v>22</v>
      </c>
      <c r="F71" s="67">
        <v>15</v>
      </c>
      <c r="G71" s="67">
        <v>4</v>
      </c>
      <c r="H71" s="67">
        <v>0</v>
      </c>
      <c r="I71" s="67">
        <v>0</v>
      </c>
      <c r="J71" s="67">
        <v>0</v>
      </c>
      <c r="K71" s="67">
        <v>0</v>
      </c>
      <c r="L71" s="67">
        <v>0</v>
      </c>
      <c r="M71" s="67">
        <v>0</v>
      </c>
      <c r="N71" s="67">
        <v>0</v>
      </c>
      <c r="O71" s="67"/>
      <c r="P71" s="67">
        <v>0</v>
      </c>
      <c r="Q71" s="67">
        <v>50</v>
      </c>
      <c r="R71" s="67">
        <v>26</v>
      </c>
      <c r="S71" s="67">
        <v>494</v>
      </c>
      <c r="T71" s="67">
        <v>19</v>
      </c>
      <c r="U71" s="67">
        <v>3</v>
      </c>
      <c r="V71" s="67">
        <v>0</v>
      </c>
      <c r="W71" s="67">
        <v>0</v>
      </c>
      <c r="X71" s="67">
        <v>3</v>
      </c>
      <c r="Y71" s="67"/>
      <c r="Z71" s="67"/>
      <c r="AA71" s="70">
        <f>IF(F71&lt;Settings!$H$3,"",ROUND((J71*Settings!$C$3+K71*Settings!$C$4+N71*Settings!$C$5+P71*Settings!$C$6+R71*Settings!$C$7+S71*Settings!$C$8+U71*Settings!$C$9+L71*Settings!$C$10+V71*Settings!$C$11*0.5)/F71*16,0))</f>
        <v>100</v>
      </c>
      <c r="AB71" s="70">
        <f>IF(F71&lt;Settings!$H$3,"",AA71*Settings!$F$7)</f>
        <v>100</v>
      </c>
      <c r="AC71" s="67"/>
      <c r="AD71" s="67"/>
      <c r="AE71" s="67"/>
      <c r="AF71" s="67">
        <f>IF(F71&lt;Settings!$H$3,"",RANK(AA71,$AA$4:$AA$103,0)+COUNTIF($AA$4:AA71,AA71)-1)</f>
        <v>82</v>
      </c>
      <c r="AG71" s="68"/>
      <c r="AI71" s="59">
        <f t="shared" si="1"/>
        <v>68</v>
      </c>
      <c r="AJ71" s="71">
        <f>(INDEX($AB$4:$AB$103,MATCH(AI71,$AF$4:$AF$103,0))+INDEX($AB$105:$AB$204,MATCH(AI71,$AF$105:$AF$204,0))+INDEX($AB$206:$AB$305,MATCH(AI71,$AF$206:$AF$305,0))+INDEX($AB$307:$AB$405,MATCH(AI71,$AF$307:$AF$405,0))+INDEX($AB$407:$AB$507,MATCH(AI71,$AF$407:$AF$507,0)))/SUM(Settings!$F$3:$F$7)</f>
        <v>126.69668246445498</v>
      </c>
    </row>
    <row r="72" spans="1:36" ht="15" thickBot="1" x14ac:dyDescent="0.4">
      <c r="A72" s="66"/>
      <c r="B72" s="2" t="s">
        <v>396</v>
      </c>
      <c r="C72" s="2" t="s">
        <v>8</v>
      </c>
      <c r="D72" s="67" t="s">
        <v>180</v>
      </c>
      <c r="E72" s="67">
        <v>33</v>
      </c>
      <c r="F72" s="67">
        <v>14</v>
      </c>
      <c r="G72" s="67">
        <v>3</v>
      </c>
      <c r="H72" s="67">
        <v>0</v>
      </c>
      <c r="I72" s="67">
        <v>0</v>
      </c>
      <c r="J72" s="67">
        <v>0</v>
      </c>
      <c r="K72" s="67">
        <v>0</v>
      </c>
      <c r="L72" s="67">
        <v>0</v>
      </c>
      <c r="M72" s="67">
        <v>1</v>
      </c>
      <c r="N72" s="67">
        <v>16</v>
      </c>
      <c r="O72" s="67">
        <v>16</v>
      </c>
      <c r="P72" s="67">
        <v>0</v>
      </c>
      <c r="Q72" s="67">
        <v>54</v>
      </c>
      <c r="R72" s="67">
        <v>39</v>
      </c>
      <c r="S72" s="67">
        <v>485</v>
      </c>
      <c r="T72" s="67">
        <v>12.44</v>
      </c>
      <c r="U72" s="67">
        <v>3</v>
      </c>
      <c r="V72" s="67">
        <v>0</v>
      </c>
      <c r="W72" s="67">
        <v>0</v>
      </c>
      <c r="X72" s="67">
        <v>3</v>
      </c>
      <c r="Y72" s="67"/>
      <c r="Z72" s="67"/>
      <c r="AA72" s="70">
        <f>IF(F72&lt;Settings!$H$3,"",ROUND((J72*Settings!$C$3+K72*Settings!$C$4+N72*Settings!$C$5+P72*Settings!$C$6+R72*Settings!$C$7+S72*Settings!$C$8+U72*Settings!$C$9+L72*Settings!$C$10+V72*Settings!$C$11*0.5)/F72*16,0))</f>
        <v>122</v>
      </c>
      <c r="AB72" s="70">
        <f>IF(F72&lt;Settings!$H$3,"",AA72*Settings!$F$7)</f>
        <v>122</v>
      </c>
      <c r="AC72" s="67"/>
      <c r="AD72" s="67"/>
      <c r="AE72" s="67"/>
      <c r="AF72" s="67">
        <f>IF(F72&lt;Settings!$H$3,"",RANK(AA72,$AA$4:$AA$103,0)+COUNTIF($AA$4:AA72,AA72)-1)</f>
        <v>70</v>
      </c>
      <c r="AG72" s="68"/>
      <c r="AI72" s="59">
        <f t="shared" si="1"/>
        <v>69</v>
      </c>
      <c r="AJ72" s="71">
        <f>(INDEX($AB$4:$AB$103,MATCH(AI72,$AF$4:$AF$103,0))+INDEX($AB$105:$AB$204,MATCH(AI72,$AF$105:$AF$204,0))+INDEX($AB$206:$AB$305,MATCH(AI72,$AF$206:$AF$305,0))+INDEX($AB$307:$AB$405,MATCH(AI72,$AF$307:$AF$405,0))+INDEX($AB$407:$AB$507,MATCH(AI72,$AF$407:$AF$507,0)))/SUM(Settings!$F$3:$F$7)</f>
        <v>124.47393364928909</v>
      </c>
    </row>
    <row r="73" spans="1:36" ht="15" thickBot="1" x14ac:dyDescent="0.4">
      <c r="A73" s="66"/>
      <c r="B73" s="2" t="s">
        <v>397</v>
      </c>
      <c r="C73" s="2" t="s">
        <v>22</v>
      </c>
      <c r="D73" s="67" t="s">
        <v>180</v>
      </c>
      <c r="E73" s="67">
        <v>29</v>
      </c>
      <c r="F73" s="67">
        <v>10</v>
      </c>
      <c r="G73" s="67">
        <v>8</v>
      </c>
      <c r="H73" s="67">
        <v>0</v>
      </c>
      <c r="I73" s="67">
        <v>0</v>
      </c>
      <c r="J73" s="67">
        <v>0</v>
      </c>
      <c r="K73" s="67">
        <v>0</v>
      </c>
      <c r="L73" s="67">
        <v>0</v>
      </c>
      <c r="M73" s="67">
        <v>0</v>
      </c>
      <c r="N73" s="67">
        <v>0</v>
      </c>
      <c r="O73" s="67"/>
      <c r="P73" s="67">
        <v>0</v>
      </c>
      <c r="Q73" s="67">
        <v>65</v>
      </c>
      <c r="R73" s="67">
        <v>45</v>
      </c>
      <c r="S73" s="67">
        <v>497</v>
      </c>
      <c r="T73" s="67">
        <v>11.04</v>
      </c>
      <c r="U73" s="67">
        <v>3</v>
      </c>
      <c r="V73" s="67">
        <v>1</v>
      </c>
      <c r="W73" s="67">
        <v>0</v>
      </c>
      <c r="X73" s="67">
        <v>3</v>
      </c>
      <c r="Y73" s="67"/>
      <c r="Z73" s="67"/>
      <c r="AA73" s="70">
        <f>IF(F73&lt;Settings!$H$3,"",ROUND((J73*Settings!$C$3+K73*Settings!$C$4+N73*Settings!$C$5+P73*Settings!$C$6+R73*Settings!$C$7+S73*Settings!$C$8+U73*Settings!$C$9+L73*Settings!$C$10+V73*Settings!$C$11*0.5)/F73*16,0))</f>
        <v>179</v>
      </c>
      <c r="AB73" s="70">
        <f>IF(F73&lt;Settings!$H$3,"",AA73*Settings!$F$7)</f>
        <v>179</v>
      </c>
      <c r="AC73" s="67"/>
      <c r="AD73" s="67"/>
      <c r="AE73" s="67"/>
      <c r="AF73" s="67">
        <f>IF(F73&lt;Settings!$H$3,"",RANK(AA73,$AA$4:$AA$103,0)+COUNTIF($AA$4:AA73,AA73)-1)</f>
        <v>43</v>
      </c>
      <c r="AG73" s="68"/>
      <c r="AI73" s="59">
        <f t="shared" si="1"/>
        <v>70</v>
      </c>
      <c r="AJ73" s="71">
        <f>(INDEX($AB$4:$AB$103,MATCH(AI73,$AF$4:$AF$103,0))+INDEX($AB$105:$AB$204,MATCH(AI73,$AF$105:$AF$204,0))+INDEX($AB$206:$AB$305,MATCH(AI73,$AF$206:$AF$305,0))+INDEX($AB$307:$AB$405,MATCH(AI73,$AF$307:$AF$405,0))+INDEX($AB$407:$AB$507,MATCH(AI73,$AF$407:$AF$507,0)))/SUM(Settings!$F$3:$F$7)</f>
        <v>122</v>
      </c>
    </row>
    <row r="74" spans="1:36" ht="15" thickBot="1" x14ac:dyDescent="0.4">
      <c r="A74" s="66"/>
      <c r="B74" s="2" t="s">
        <v>398</v>
      </c>
      <c r="C74" s="2" t="s">
        <v>97</v>
      </c>
      <c r="D74" s="67" t="s">
        <v>180</v>
      </c>
      <c r="E74" s="67">
        <v>28</v>
      </c>
      <c r="F74" s="67">
        <v>11</v>
      </c>
      <c r="G74" s="67">
        <v>4</v>
      </c>
      <c r="H74" s="67">
        <v>1</v>
      </c>
      <c r="I74" s="67">
        <v>1</v>
      </c>
      <c r="J74" s="67">
        <v>21</v>
      </c>
      <c r="K74" s="67">
        <v>1</v>
      </c>
      <c r="L74" s="67">
        <v>0</v>
      </c>
      <c r="M74" s="67">
        <v>10</v>
      </c>
      <c r="N74" s="67">
        <v>47</v>
      </c>
      <c r="O74" s="67">
        <v>4.7</v>
      </c>
      <c r="P74" s="67">
        <v>0</v>
      </c>
      <c r="Q74" s="67">
        <v>75</v>
      </c>
      <c r="R74" s="67">
        <v>42</v>
      </c>
      <c r="S74" s="67">
        <v>484</v>
      </c>
      <c r="T74" s="67">
        <v>11.52</v>
      </c>
      <c r="U74" s="67">
        <v>2</v>
      </c>
      <c r="V74" s="67">
        <v>2</v>
      </c>
      <c r="W74" s="67">
        <v>1</v>
      </c>
      <c r="X74" s="67">
        <v>2</v>
      </c>
      <c r="Y74" s="67"/>
      <c r="Z74" s="67"/>
      <c r="AA74" s="70">
        <f>IF(F74&lt;Settings!$H$3,"",ROUND((J74*Settings!$C$3+K74*Settings!$C$4+N74*Settings!$C$5+P74*Settings!$C$6+R74*Settings!$C$7+S74*Settings!$C$8+U74*Settings!$C$9+L74*Settings!$C$10+V74*Settings!$C$11*0.5)/F74*16,0))</f>
        <v>160</v>
      </c>
      <c r="AB74" s="70">
        <f>IF(F74&lt;Settings!$H$3,"",AA74*Settings!$F$7)</f>
        <v>160</v>
      </c>
      <c r="AC74" s="67"/>
      <c r="AD74" s="67"/>
      <c r="AE74" s="67"/>
      <c r="AF74" s="67">
        <f>IF(F74&lt;Settings!$H$3,"",RANK(AA74,$AA$4:$AA$103,0)+COUNTIF($AA$4:AA74,AA74)-1)</f>
        <v>49</v>
      </c>
      <c r="AG74" s="68"/>
      <c r="AI74" s="59">
        <f t="shared" si="1"/>
        <v>71</v>
      </c>
      <c r="AJ74" s="71">
        <f>(INDEX($AB$4:$AB$103,MATCH(AI74,$AF$4:$AF$103,0))+INDEX($AB$105:$AB$204,MATCH(AI74,$AF$105:$AF$204,0))+INDEX($AB$206:$AB$305,MATCH(AI74,$AF$206:$AF$305,0))+INDEX($AB$307:$AB$405,MATCH(AI74,$AF$307:$AF$405,0))+INDEX($AB$407:$AB$507,MATCH(AI74,$AF$407:$AF$507,0)))/SUM(Settings!$F$3:$F$7)</f>
        <v>117.34597156398104</v>
      </c>
    </row>
    <row r="75" spans="1:36" ht="15" thickBot="1" x14ac:dyDescent="0.4">
      <c r="A75" s="66"/>
      <c r="B75" s="2" t="s">
        <v>399</v>
      </c>
      <c r="C75" s="2" t="s">
        <v>22</v>
      </c>
      <c r="D75" s="67" t="s">
        <v>180</v>
      </c>
      <c r="E75" s="67">
        <v>26</v>
      </c>
      <c r="F75" s="67">
        <v>14</v>
      </c>
      <c r="G75" s="67">
        <v>7</v>
      </c>
      <c r="H75" s="67">
        <v>0</v>
      </c>
      <c r="I75" s="67">
        <v>0</v>
      </c>
      <c r="J75" s="67">
        <v>0</v>
      </c>
      <c r="K75" s="67">
        <v>0</v>
      </c>
      <c r="L75" s="67">
        <v>0</v>
      </c>
      <c r="M75" s="67">
        <v>0</v>
      </c>
      <c r="N75" s="67">
        <v>0</v>
      </c>
      <c r="O75" s="67"/>
      <c r="P75" s="67">
        <v>0</v>
      </c>
      <c r="Q75" s="67">
        <v>63</v>
      </c>
      <c r="R75" s="67">
        <v>35</v>
      </c>
      <c r="S75" s="67">
        <v>486</v>
      </c>
      <c r="T75" s="67">
        <v>13.89</v>
      </c>
      <c r="U75" s="67">
        <v>3</v>
      </c>
      <c r="V75" s="67">
        <v>2</v>
      </c>
      <c r="W75" s="67">
        <v>1</v>
      </c>
      <c r="X75" s="67">
        <v>3</v>
      </c>
      <c r="Y75" s="67"/>
      <c r="Z75" s="67"/>
      <c r="AA75" s="70">
        <f>IF(F75&lt;Settings!$H$3,"",ROUND((J75*Settings!$C$3+K75*Settings!$C$4+N75*Settings!$C$5+P75*Settings!$C$6+R75*Settings!$C$7+S75*Settings!$C$8+U75*Settings!$C$9+L75*Settings!$C$10+V75*Settings!$C$11*0.5)/F75*16,0))</f>
        <v>114</v>
      </c>
      <c r="AB75" s="70">
        <f>IF(F75&lt;Settings!$H$3,"",AA75*Settings!$F$7)</f>
        <v>114</v>
      </c>
      <c r="AC75" s="67"/>
      <c r="AD75" s="67"/>
      <c r="AE75" s="67"/>
      <c r="AF75" s="67">
        <f>IF(F75&lt;Settings!$H$3,"",RANK(AA75,$AA$4:$AA$103,0)+COUNTIF($AA$4:AA75,AA75)-1)</f>
        <v>75</v>
      </c>
      <c r="AG75" s="68"/>
      <c r="AI75" s="59">
        <f t="shared" si="1"/>
        <v>72</v>
      </c>
      <c r="AJ75" s="71">
        <f>(INDEX($AB$4:$AB$103,MATCH(AI75,$AF$4:$AF$103,0))+INDEX($AB$105:$AB$204,MATCH(AI75,$AF$105:$AF$204,0))+INDEX($AB$206:$AB$305,MATCH(AI75,$AF$206:$AF$305,0))+INDEX($AB$307:$AB$405,MATCH(AI75,$AF$307:$AF$405,0))+INDEX($AB$407:$AB$507,MATCH(AI75,$AF$407:$AF$507,0)))/SUM(Settings!$F$3:$F$7)</f>
        <v>115.76777251184834</v>
      </c>
    </row>
    <row r="76" spans="1:36" ht="15" thickBot="1" x14ac:dyDescent="0.4">
      <c r="A76" s="66"/>
      <c r="B76" s="2" t="s">
        <v>400</v>
      </c>
      <c r="C76" s="2" t="s">
        <v>4</v>
      </c>
      <c r="D76" s="67" t="s">
        <v>180</v>
      </c>
      <c r="E76" s="67">
        <v>29</v>
      </c>
      <c r="F76" s="67">
        <v>12</v>
      </c>
      <c r="G76" s="67">
        <v>4</v>
      </c>
      <c r="H76" s="67">
        <v>0</v>
      </c>
      <c r="I76" s="67">
        <v>0</v>
      </c>
      <c r="J76" s="67">
        <v>0</v>
      </c>
      <c r="K76" s="67">
        <v>0</v>
      </c>
      <c r="L76" s="67">
        <v>0</v>
      </c>
      <c r="M76" s="67">
        <v>0</v>
      </c>
      <c r="N76" s="67">
        <v>0</v>
      </c>
      <c r="O76" s="67"/>
      <c r="P76" s="67">
        <v>0</v>
      </c>
      <c r="Q76" s="67">
        <v>77</v>
      </c>
      <c r="R76" s="67">
        <v>46</v>
      </c>
      <c r="S76" s="67">
        <v>523</v>
      </c>
      <c r="T76" s="67">
        <v>11.37</v>
      </c>
      <c r="U76" s="67">
        <v>2</v>
      </c>
      <c r="V76" s="67">
        <v>1</v>
      </c>
      <c r="W76" s="67">
        <v>0</v>
      </c>
      <c r="X76" s="67">
        <v>2</v>
      </c>
      <c r="Y76" s="67"/>
      <c r="Z76" s="67"/>
      <c r="AA76" s="70">
        <f>IF(F76&lt;Settings!$H$3,"",ROUND((J76*Settings!$C$3+K76*Settings!$C$4+N76*Settings!$C$5+P76*Settings!$C$6+R76*Settings!$C$7+S76*Settings!$C$8+U76*Settings!$C$9+L76*Settings!$C$10+V76*Settings!$C$11*0.5)/F76*16,0))</f>
        <v>146</v>
      </c>
      <c r="AB76" s="70">
        <f>IF(F76&lt;Settings!$H$3,"",AA76*Settings!$F$7)</f>
        <v>146</v>
      </c>
      <c r="AC76" s="67"/>
      <c r="AD76" s="67"/>
      <c r="AE76" s="67"/>
      <c r="AF76" s="67">
        <f>IF(F76&lt;Settings!$H$3,"",RANK(AA76,$AA$4:$AA$103,0)+COUNTIF($AA$4:AA76,AA76)-1)</f>
        <v>59</v>
      </c>
      <c r="AG76" s="68"/>
      <c r="AI76" s="59">
        <f t="shared" si="1"/>
        <v>73</v>
      </c>
      <c r="AJ76" s="71">
        <f>(INDEX($AB$4:$AB$103,MATCH(AI76,$AF$4:$AF$103,0))+INDEX($AB$105:$AB$204,MATCH(AI76,$AF$105:$AF$204,0))+INDEX($AB$206:$AB$305,MATCH(AI76,$AF$206:$AF$305,0))+INDEX($AB$307:$AB$405,MATCH(AI76,$AF$307:$AF$405,0))+INDEX($AB$407:$AB$507,MATCH(AI76,$AF$407:$AF$507,0)))/SUM(Settings!$F$3:$F$7)</f>
        <v>113.88625592417061</v>
      </c>
    </row>
    <row r="77" spans="1:36" ht="15" thickBot="1" x14ac:dyDescent="0.4">
      <c r="A77" s="66"/>
      <c r="B77" s="2" t="s">
        <v>269</v>
      </c>
      <c r="C77" s="2" t="s">
        <v>51</v>
      </c>
      <c r="D77" s="67" t="s">
        <v>180</v>
      </c>
      <c r="E77" s="67">
        <v>23</v>
      </c>
      <c r="F77" s="67">
        <v>16</v>
      </c>
      <c r="G77" s="67">
        <v>8</v>
      </c>
      <c r="H77" s="67">
        <v>0</v>
      </c>
      <c r="I77" s="67">
        <v>0</v>
      </c>
      <c r="J77" s="67">
        <v>0</v>
      </c>
      <c r="K77" s="67">
        <v>0</v>
      </c>
      <c r="L77" s="67">
        <v>0</v>
      </c>
      <c r="M77" s="67">
        <v>0</v>
      </c>
      <c r="N77" s="67">
        <v>0</v>
      </c>
      <c r="O77" s="67"/>
      <c r="P77" s="67">
        <v>0</v>
      </c>
      <c r="Q77" s="67">
        <v>63</v>
      </c>
      <c r="R77" s="67">
        <v>27</v>
      </c>
      <c r="S77" s="67">
        <v>440</v>
      </c>
      <c r="T77" s="67">
        <v>16.3</v>
      </c>
      <c r="U77" s="67">
        <v>3</v>
      </c>
      <c r="V77" s="67">
        <v>0</v>
      </c>
      <c r="W77" s="67">
        <v>0</v>
      </c>
      <c r="X77" s="67">
        <v>3</v>
      </c>
      <c r="Y77" s="67"/>
      <c r="Z77" s="67"/>
      <c r="AA77" s="70">
        <f>IF(F77&lt;Settings!$H$3,"",ROUND((J77*Settings!$C$3+K77*Settings!$C$4+N77*Settings!$C$5+P77*Settings!$C$6+R77*Settings!$C$7+S77*Settings!$C$8+U77*Settings!$C$9+L77*Settings!$C$10+V77*Settings!$C$11*0.5)/F77*16,0))</f>
        <v>89</v>
      </c>
      <c r="AB77" s="70">
        <f>IF(F77&lt;Settings!$H$3,"",AA77*Settings!$F$7)</f>
        <v>89</v>
      </c>
      <c r="AC77" s="67"/>
      <c r="AD77" s="67"/>
      <c r="AE77" s="67"/>
      <c r="AF77" s="67">
        <f>IF(F77&lt;Settings!$H$3,"",RANK(AA77,$AA$4:$AA$103,0)+COUNTIF($AA$4:AA77,AA77)-1)</f>
        <v>90</v>
      </c>
      <c r="AG77" s="68"/>
      <c r="AI77" s="59">
        <f t="shared" si="1"/>
        <v>74</v>
      </c>
      <c r="AJ77" s="71">
        <f>(INDEX($AB$4:$AB$103,MATCH(AI77,$AF$4:$AF$103,0))+INDEX($AB$105:$AB$204,MATCH(AI77,$AF$105:$AF$204,0))+INDEX($AB$206:$AB$305,MATCH(AI77,$AF$206:$AF$305,0))+INDEX($AB$307:$AB$405,MATCH(AI77,$AF$307:$AF$405,0))+INDEX($AB$407:$AB$507,MATCH(AI77,$AF$407:$AF$507,0)))/SUM(Settings!$F$3:$F$7)</f>
        <v>112.55450236966824</v>
      </c>
    </row>
    <row r="78" spans="1:36" ht="15" thickBot="1" x14ac:dyDescent="0.4">
      <c r="A78" s="66"/>
      <c r="B78" s="2" t="s">
        <v>401</v>
      </c>
      <c r="C78" s="2" t="s">
        <v>111</v>
      </c>
      <c r="D78" s="67" t="s">
        <v>180</v>
      </c>
      <c r="E78" s="67">
        <v>24</v>
      </c>
      <c r="F78" s="67">
        <v>13</v>
      </c>
      <c r="G78" s="67">
        <v>7</v>
      </c>
      <c r="H78" s="67">
        <v>0</v>
      </c>
      <c r="I78" s="67">
        <v>0</v>
      </c>
      <c r="J78" s="67">
        <v>0</v>
      </c>
      <c r="K78" s="67">
        <v>0</v>
      </c>
      <c r="L78" s="67">
        <v>0</v>
      </c>
      <c r="M78" s="67">
        <v>0</v>
      </c>
      <c r="N78" s="67">
        <v>0</v>
      </c>
      <c r="O78" s="67"/>
      <c r="P78" s="67">
        <v>0</v>
      </c>
      <c r="Q78" s="67">
        <v>62</v>
      </c>
      <c r="R78" s="67">
        <v>42</v>
      </c>
      <c r="S78" s="67">
        <v>464</v>
      </c>
      <c r="T78" s="67">
        <v>11.05</v>
      </c>
      <c r="U78" s="67">
        <v>3</v>
      </c>
      <c r="V78" s="67">
        <v>1</v>
      </c>
      <c r="W78" s="67">
        <v>1</v>
      </c>
      <c r="X78" s="67">
        <v>3</v>
      </c>
      <c r="Y78" s="67"/>
      <c r="Z78" s="67"/>
      <c r="AA78" s="70">
        <f>IF(F78&lt;Settings!$H$3,"",ROUND((J78*Settings!$C$3+K78*Settings!$C$4+N78*Settings!$C$5+P78*Settings!$C$6+R78*Settings!$C$7+S78*Settings!$C$8+U78*Settings!$C$9+L78*Settings!$C$10+V78*Settings!$C$11*0.5)/F78*16,0))</f>
        <v>130</v>
      </c>
      <c r="AB78" s="70">
        <f>IF(F78&lt;Settings!$H$3,"",AA78*Settings!$F$7)</f>
        <v>130</v>
      </c>
      <c r="AC78" s="67"/>
      <c r="AD78" s="67"/>
      <c r="AE78" s="67"/>
      <c r="AF78" s="67">
        <f>IF(F78&lt;Settings!$H$3,"",RANK(AA78,$AA$4:$AA$103,0)+COUNTIF($AA$4:AA78,AA78)-1)</f>
        <v>63</v>
      </c>
      <c r="AG78" s="68"/>
      <c r="AI78" s="59">
        <f t="shared" si="1"/>
        <v>75</v>
      </c>
      <c r="AJ78" s="71">
        <f>(INDEX($AB$4:$AB$103,MATCH(AI78,$AF$4:$AF$103,0))+INDEX($AB$105:$AB$204,MATCH(AI78,$AF$105:$AF$204,0))+INDEX($AB$206:$AB$305,MATCH(AI78,$AF$206:$AF$305,0))+INDEX($AB$307:$AB$405,MATCH(AI78,$AF$307:$AF$405,0))+INDEX($AB$407:$AB$507,MATCH(AI78,$AF$407:$AF$507,0)))/SUM(Settings!$F$3:$F$7)</f>
        <v>110.95734597156398</v>
      </c>
    </row>
    <row r="79" spans="1:36" ht="15" thickBot="1" x14ac:dyDescent="0.4">
      <c r="A79" s="66"/>
      <c r="B79" s="2" t="s">
        <v>402</v>
      </c>
      <c r="C79" s="2" t="s">
        <v>10</v>
      </c>
      <c r="D79" s="67" t="s">
        <v>180</v>
      </c>
      <c r="E79" s="67">
        <v>26</v>
      </c>
      <c r="F79" s="67">
        <v>11</v>
      </c>
      <c r="G79" s="67">
        <v>2</v>
      </c>
      <c r="H79" s="67">
        <v>0</v>
      </c>
      <c r="I79" s="67">
        <v>0</v>
      </c>
      <c r="J79" s="67">
        <v>0</v>
      </c>
      <c r="K79" s="67">
        <v>0</v>
      </c>
      <c r="L79" s="67">
        <v>0</v>
      </c>
      <c r="M79" s="67">
        <v>55</v>
      </c>
      <c r="N79" s="67">
        <v>247</v>
      </c>
      <c r="O79" s="67">
        <v>4.49</v>
      </c>
      <c r="P79" s="67">
        <v>1</v>
      </c>
      <c r="Q79" s="67">
        <v>41</v>
      </c>
      <c r="R79" s="67">
        <v>31</v>
      </c>
      <c r="S79" s="67">
        <v>260</v>
      </c>
      <c r="T79" s="67">
        <v>8.39</v>
      </c>
      <c r="U79" s="67">
        <v>1</v>
      </c>
      <c r="V79" s="67">
        <v>2</v>
      </c>
      <c r="W79" s="67">
        <v>2</v>
      </c>
      <c r="X79" s="67">
        <v>2</v>
      </c>
      <c r="Y79" s="67">
        <v>1</v>
      </c>
      <c r="Z79" s="67"/>
      <c r="AA79" s="70">
        <f>IF(F79&lt;Settings!$H$3,"",ROUND((J79*Settings!$C$3+K79*Settings!$C$4+N79*Settings!$C$5+P79*Settings!$C$6+R79*Settings!$C$7+S79*Settings!$C$8+U79*Settings!$C$9+L79*Settings!$C$10+V79*Settings!$C$11*0.5)/F79*16,0))</f>
        <v>133</v>
      </c>
      <c r="AB79" s="70">
        <f>IF(F79&lt;Settings!$H$3,"",AA79*Settings!$F$7)</f>
        <v>133</v>
      </c>
      <c r="AC79" s="67"/>
      <c r="AD79" s="67"/>
      <c r="AE79" s="67"/>
      <c r="AF79" s="67">
        <f>IF(F79&lt;Settings!$H$3,"",RANK(AA79,$AA$4:$AA$103,0)+COUNTIF($AA$4:AA79,AA79)-1)</f>
        <v>62</v>
      </c>
      <c r="AG79" s="68"/>
      <c r="AI79" s="59">
        <f t="shared" ref="AI79:AI88" si="2">AI78+1</f>
        <v>76</v>
      </c>
      <c r="AJ79" s="71">
        <f>(INDEX($AB$4:$AB$103,MATCH(AI79,$AF$4:$AF$103,0))+INDEX($AB$105:$AB$204,MATCH(AI79,$AF$105:$AF$204,0))+INDEX($AB$206:$AB$305,MATCH(AI79,$AF$206:$AF$305,0))+INDEX($AB$307:$AB$405,MATCH(AI79,$AF$307:$AF$405,0))+INDEX($AB$407:$AB$507,MATCH(AI79,$AF$407:$AF$507,0)))/SUM(Settings!$F$3:$F$7)</f>
        <v>108.15639810426541</v>
      </c>
    </row>
    <row r="80" spans="1:36" ht="15" thickBot="1" x14ac:dyDescent="0.4">
      <c r="A80" s="66"/>
      <c r="B80" s="2" t="s">
        <v>403</v>
      </c>
      <c r="C80" s="2" t="s">
        <v>10</v>
      </c>
      <c r="D80" s="67" t="s">
        <v>180</v>
      </c>
      <c r="E80" s="67">
        <v>26</v>
      </c>
      <c r="F80" s="67">
        <v>10</v>
      </c>
      <c r="G80" s="67">
        <v>9</v>
      </c>
      <c r="H80" s="67">
        <v>0</v>
      </c>
      <c r="I80" s="67">
        <v>0</v>
      </c>
      <c r="J80" s="67">
        <v>0</v>
      </c>
      <c r="K80" s="67">
        <v>0</v>
      </c>
      <c r="L80" s="67">
        <v>0</v>
      </c>
      <c r="M80" s="67">
        <v>5</v>
      </c>
      <c r="N80" s="67">
        <v>17</v>
      </c>
      <c r="O80" s="67">
        <v>3.4</v>
      </c>
      <c r="P80" s="67">
        <v>0</v>
      </c>
      <c r="Q80" s="67">
        <v>60</v>
      </c>
      <c r="R80" s="67">
        <v>36</v>
      </c>
      <c r="S80" s="67">
        <v>408</v>
      </c>
      <c r="T80" s="67">
        <v>11.33</v>
      </c>
      <c r="U80" s="67">
        <v>3</v>
      </c>
      <c r="V80" s="67">
        <v>0</v>
      </c>
      <c r="W80" s="67">
        <v>0</v>
      </c>
      <c r="X80" s="67">
        <v>3</v>
      </c>
      <c r="Y80" s="67"/>
      <c r="Z80" s="67"/>
      <c r="AA80" s="70">
        <f>IF(F80&lt;Settings!$H$3,"",ROUND((J80*Settings!$C$3+K80*Settings!$C$4+N80*Settings!$C$5+P80*Settings!$C$6+R80*Settings!$C$7+S80*Settings!$C$8+U80*Settings!$C$9+L80*Settings!$C$10+V80*Settings!$C$11*0.5)/F80*16,0))</f>
        <v>154</v>
      </c>
      <c r="AB80" s="70">
        <f>IF(F80&lt;Settings!$H$3,"",AA80*Settings!$F$7)</f>
        <v>154</v>
      </c>
      <c r="AC80" s="67"/>
      <c r="AD80" s="67"/>
      <c r="AE80" s="67"/>
      <c r="AF80" s="67">
        <f>IF(F80&lt;Settings!$H$3,"",RANK(AA80,$AA$4:$AA$103,0)+COUNTIF($AA$4:AA80,AA80)-1)</f>
        <v>54</v>
      </c>
      <c r="AG80" s="68"/>
      <c r="AI80" s="59">
        <f t="shared" si="2"/>
        <v>77</v>
      </c>
      <c r="AJ80" s="71">
        <f>(INDEX($AB$4:$AB$103,MATCH(AI80,$AF$4:$AF$103,0))+INDEX($AB$105:$AB$204,MATCH(AI80,$AF$105:$AF$204,0))+INDEX($AB$206:$AB$305,MATCH(AI80,$AF$206:$AF$305,0))+INDEX($AB$307:$AB$405,MATCH(AI80,$AF$307:$AF$405,0))+INDEX($AB$407:$AB$507,MATCH(AI80,$AF$407:$AF$507,0)))/SUM(Settings!$F$3:$F$7)</f>
        <v>106.38862559241706</v>
      </c>
    </row>
    <row r="81" spans="1:36" ht="15" thickBot="1" x14ac:dyDescent="0.4">
      <c r="A81" s="66"/>
      <c r="B81" s="2" t="s">
        <v>404</v>
      </c>
      <c r="C81" s="2" t="s">
        <v>28</v>
      </c>
      <c r="D81" s="67" t="s">
        <v>180</v>
      </c>
      <c r="E81" s="67">
        <v>29</v>
      </c>
      <c r="F81" s="67">
        <v>16</v>
      </c>
      <c r="G81" s="67">
        <v>12</v>
      </c>
      <c r="H81" s="67">
        <v>0</v>
      </c>
      <c r="I81" s="67">
        <v>0</v>
      </c>
      <c r="J81" s="67">
        <v>0</v>
      </c>
      <c r="K81" s="67">
        <v>0</v>
      </c>
      <c r="L81" s="67">
        <v>0</v>
      </c>
      <c r="M81" s="67">
        <v>1</v>
      </c>
      <c r="N81" s="67">
        <v>6</v>
      </c>
      <c r="O81" s="67">
        <v>6</v>
      </c>
      <c r="P81" s="67">
        <v>0</v>
      </c>
      <c r="Q81" s="67">
        <v>72</v>
      </c>
      <c r="R81" s="67">
        <v>39</v>
      </c>
      <c r="S81" s="67">
        <v>473</v>
      </c>
      <c r="T81" s="67">
        <v>12.13</v>
      </c>
      <c r="U81" s="67">
        <v>2</v>
      </c>
      <c r="V81" s="67">
        <v>0</v>
      </c>
      <c r="W81" s="67">
        <v>0</v>
      </c>
      <c r="X81" s="67">
        <v>2</v>
      </c>
      <c r="Y81" s="67"/>
      <c r="Z81" s="67"/>
      <c r="AA81" s="70">
        <f>IF(F81&lt;Settings!$H$3,"",ROUND((J81*Settings!$C$3+K81*Settings!$C$4+N81*Settings!$C$5+P81*Settings!$C$6+R81*Settings!$C$7+S81*Settings!$C$8+U81*Settings!$C$9+L81*Settings!$C$10+V81*Settings!$C$11*0.5)/F81*16,0))</f>
        <v>99</v>
      </c>
      <c r="AB81" s="70">
        <f>IF(F81&lt;Settings!$H$3,"",AA81*Settings!$F$7)</f>
        <v>99</v>
      </c>
      <c r="AC81" s="67"/>
      <c r="AD81" s="67"/>
      <c r="AE81" s="67"/>
      <c r="AF81" s="67">
        <f>IF(F81&lt;Settings!$H$3,"",RANK(AA81,$AA$4:$AA$103,0)+COUNTIF($AA$4:AA81,AA81)-1)</f>
        <v>84</v>
      </c>
      <c r="AG81" s="68"/>
      <c r="AI81" s="59">
        <f t="shared" si="2"/>
        <v>78</v>
      </c>
      <c r="AJ81" s="71">
        <f>(INDEX($AB$4:$AB$103,MATCH(AI81,$AF$4:$AF$103,0))+INDEX($AB$105:$AB$204,MATCH(AI81,$AF$105:$AF$204,0))+INDEX($AB$206:$AB$305,MATCH(AI81,$AF$206:$AF$305,0))+INDEX($AB$307:$AB$405,MATCH(AI81,$AF$307:$AF$405,0))+INDEX($AB$407:$AB$507,MATCH(AI81,$AF$407:$AF$507,0)))/SUM(Settings!$F$3:$F$7)</f>
        <v>104.90995260663507</v>
      </c>
    </row>
    <row r="82" spans="1:36" ht="15" thickBot="1" x14ac:dyDescent="0.4">
      <c r="A82" s="66"/>
      <c r="B82" s="2" t="s">
        <v>405</v>
      </c>
      <c r="C82" s="2" t="s">
        <v>14</v>
      </c>
      <c r="D82" s="67" t="s">
        <v>180</v>
      </c>
      <c r="E82" s="67">
        <v>23</v>
      </c>
      <c r="F82" s="67">
        <v>14</v>
      </c>
      <c r="G82" s="67">
        <v>12</v>
      </c>
      <c r="H82" s="67">
        <v>0</v>
      </c>
      <c r="I82" s="67">
        <v>0</v>
      </c>
      <c r="J82" s="67">
        <v>0</v>
      </c>
      <c r="K82" s="67">
        <v>0</v>
      </c>
      <c r="L82" s="67">
        <v>0</v>
      </c>
      <c r="M82" s="67">
        <v>5</v>
      </c>
      <c r="N82" s="67">
        <v>26</v>
      </c>
      <c r="O82" s="67">
        <v>5.2</v>
      </c>
      <c r="P82" s="67">
        <v>0</v>
      </c>
      <c r="Q82" s="67">
        <v>57</v>
      </c>
      <c r="R82" s="67">
        <v>35</v>
      </c>
      <c r="S82" s="67">
        <v>451</v>
      </c>
      <c r="T82" s="67">
        <v>12.89</v>
      </c>
      <c r="U82" s="67">
        <v>2</v>
      </c>
      <c r="V82" s="67">
        <v>0</v>
      </c>
      <c r="W82" s="67">
        <v>0</v>
      </c>
      <c r="X82" s="67">
        <v>2</v>
      </c>
      <c r="Y82" s="67"/>
      <c r="Z82" s="67"/>
      <c r="AA82" s="70">
        <f>IF(F82&lt;Settings!$H$3,"",ROUND((J82*Settings!$C$3+K82*Settings!$C$4+N82*Settings!$C$5+P82*Settings!$C$6+R82*Settings!$C$7+S82*Settings!$C$8+U82*Settings!$C$9+L82*Settings!$C$10+V82*Settings!$C$11*0.5)/F82*16,0))</f>
        <v>108</v>
      </c>
      <c r="AB82" s="70">
        <f>IF(F82&lt;Settings!$H$3,"",AA82*Settings!$F$7)</f>
        <v>108</v>
      </c>
      <c r="AC82" s="67"/>
      <c r="AD82" s="67"/>
      <c r="AE82" s="67"/>
      <c r="AF82" s="67">
        <f>IF(F82&lt;Settings!$H$3,"",RANK(AA82,$AA$4:$AA$103,0)+COUNTIF($AA$4:AA82,AA82)-1)</f>
        <v>80</v>
      </c>
      <c r="AG82" s="68"/>
      <c r="AI82" s="59">
        <f t="shared" si="2"/>
        <v>79</v>
      </c>
      <c r="AJ82" s="71">
        <f>(INDEX($AB$4:$AB$103,MATCH(AI82,$AF$4:$AF$103,0))+INDEX($AB$105:$AB$204,MATCH(AI82,$AF$105:$AF$204,0))+INDEX($AB$206:$AB$305,MATCH(AI82,$AF$206:$AF$305,0))+INDEX($AB$307:$AB$405,MATCH(AI82,$AF$307:$AF$405,0))+INDEX($AB$407:$AB$507,MATCH(AI82,$AF$407:$AF$507,0)))/SUM(Settings!$F$3:$F$7)</f>
        <v>103.54028436018957</v>
      </c>
    </row>
    <row r="83" spans="1:36" ht="15" thickBot="1" x14ac:dyDescent="0.4">
      <c r="A83" s="66"/>
      <c r="B83" s="2" t="s">
        <v>220</v>
      </c>
      <c r="C83" s="2" t="s">
        <v>12</v>
      </c>
      <c r="D83" s="67" t="s">
        <v>180</v>
      </c>
      <c r="E83" s="67">
        <v>26</v>
      </c>
      <c r="F83" s="67">
        <v>16</v>
      </c>
      <c r="G83" s="67">
        <v>4</v>
      </c>
      <c r="H83" s="67">
        <v>0</v>
      </c>
      <c r="I83" s="67">
        <v>0</v>
      </c>
      <c r="J83" s="67">
        <v>0</v>
      </c>
      <c r="K83" s="67">
        <v>0</v>
      </c>
      <c r="L83" s="67">
        <v>0</v>
      </c>
      <c r="M83" s="67">
        <v>10</v>
      </c>
      <c r="N83" s="67">
        <v>71</v>
      </c>
      <c r="O83" s="67">
        <v>7.1</v>
      </c>
      <c r="P83" s="67">
        <v>2</v>
      </c>
      <c r="Q83" s="67">
        <v>49</v>
      </c>
      <c r="R83" s="67">
        <v>33</v>
      </c>
      <c r="S83" s="67">
        <v>394</v>
      </c>
      <c r="T83" s="67">
        <v>11.94</v>
      </c>
      <c r="U83" s="67">
        <v>0</v>
      </c>
      <c r="V83" s="67">
        <v>2</v>
      </c>
      <c r="W83" s="67">
        <v>0</v>
      </c>
      <c r="X83" s="67">
        <v>2</v>
      </c>
      <c r="Y83" s="67"/>
      <c r="Z83" s="67"/>
      <c r="AA83" s="70">
        <f>IF(F83&lt;Settings!$H$3,"",ROUND((J83*Settings!$C$3+K83*Settings!$C$4+N83*Settings!$C$5+P83*Settings!$C$6+R83*Settings!$C$7+S83*Settings!$C$8+U83*Settings!$C$9+L83*Settings!$C$10+V83*Settings!$C$11*0.5)/F83*16,0))</f>
        <v>90</v>
      </c>
      <c r="AB83" s="70">
        <f>IF(F83&lt;Settings!$H$3,"",AA83*Settings!$F$7)</f>
        <v>90</v>
      </c>
      <c r="AC83" s="67"/>
      <c r="AD83" s="67"/>
      <c r="AE83" s="67"/>
      <c r="AF83" s="67">
        <f>IF(F83&lt;Settings!$H$3,"",RANK(AA83,$AA$4:$AA$103,0)+COUNTIF($AA$4:AA83,AA83)-1)</f>
        <v>88</v>
      </c>
      <c r="AG83" s="68"/>
      <c r="AI83" s="59">
        <f t="shared" si="2"/>
        <v>80</v>
      </c>
      <c r="AJ83" s="71">
        <f>(INDEX($AB$4:$AB$103,MATCH(AI83,$AF$4:$AF$103,0))+INDEX($AB$105:$AB$204,MATCH(AI83,$AF$105:$AF$204,0))+INDEX($AB$206:$AB$305,MATCH(AI83,$AF$206:$AF$305,0))+INDEX($AB$307:$AB$405,MATCH(AI83,$AF$307:$AF$405,0))+INDEX($AB$407:$AB$507,MATCH(AI83,$AF$407:$AF$507,0)))/SUM(Settings!$F$3:$F$7)</f>
        <v>102.04265402843602</v>
      </c>
    </row>
    <row r="84" spans="1:36" ht="15" thickBot="1" x14ac:dyDescent="0.4">
      <c r="A84" s="66"/>
      <c r="B84" s="2" t="s">
        <v>406</v>
      </c>
      <c r="C84" s="2" t="s">
        <v>18</v>
      </c>
      <c r="D84" s="67" t="s">
        <v>180</v>
      </c>
      <c r="E84" s="67">
        <v>23</v>
      </c>
      <c r="F84" s="67">
        <v>13</v>
      </c>
      <c r="G84" s="67">
        <v>12</v>
      </c>
      <c r="H84" s="67">
        <v>0</v>
      </c>
      <c r="I84" s="67">
        <v>0</v>
      </c>
      <c r="J84" s="67">
        <v>0</v>
      </c>
      <c r="K84" s="67">
        <v>0</v>
      </c>
      <c r="L84" s="67">
        <v>0</v>
      </c>
      <c r="M84" s="67">
        <v>0</v>
      </c>
      <c r="N84" s="67">
        <v>0</v>
      </c>
      <c r="O84" s="67"/>
      <c r="P84" s="67">
        <v>0</v>
      </c>
      <c r="Q84" s="67">
        <v>94</v>
      </c>
      <c r="R84" s="67">
        <v>50</v>
      </c>
      <c r="S84" s="67">
        <v>483</v>
      </c>
      <c r="T84" s="67">
        <v>9.66</v>
      </c>
      <c r="U84" s="67">
        <v>1</v>
      </c>
      <c r="V84" s="67">
        <v>0</v>
      </c>
      <c r="W84" s="67">
        <v>0</v>
      </c>
      <c r="X84" s="67">
        <v>1</v>
      </c>
      <c r="Y84" s="67">
        <v>1</v>
      </c>
      <c r="Z84" s="67"/>
      <c r="AA84" s="70">
        <f>IF(F84&lt;Settings!$H$3,"",ROUND((J84*Settings!$C$3+K84*Settings!$C$4+N84*Settings!$C$5+P84*Settings!$C$6+R84*Settings!$C$7+S84*Settings!$C$8+U84*Settings!$C$9+L84*Settings!$C$10+V84*Settings!$C$11*0.5)/F84*16,0))</f>
        <v>128</v>
      </c>
      <c r="AB84" s="70">
        <f>IF(F84&lt;Settings!$H$3,"",AA84*Settings!$F$7)</f>
        <v>128</v>
      </c>
      <c r="AC84" s="67"/>
      <c r="AD84" s="67"/>
      <c r="AE84" s="67"/>
      <c r="AF84" s="67">
        <f>IF(F84&lt;Settings!$H$3,"",RANK(AA84,$AA$4:$AA$103,0)+COUNTIF($AA$4:AA84,AA84)-1)</f>
        <v>66</v>
      </c>
      <c r="AG84" s="68"/>
      <c r="AI84" s="59">
        <f t="shared" si="2"/>
        <v>81</v>
      </c>
      <c r="AJ84" s="71">
        <f>(INDEX($AB$4:$AB$103,MATCH(AI84,$AF$4:$AF$103,0))+INDEX($AB$105:$AB$204,MATCH(AI84,$AF$105:$AF$204,0))+INDEX($AB$206:$AB$305,MATCH(AI84,$AF$206:$AF$305,0))+INDEX($AB$307:$AB$405,MATCH(AI84,$AF$307:$AF$405,0))+INDEX($AB$407:$AB$507,MATCH(AI84,$AF$407:$AF$507,0)))/SUM(Settings!$F$3:$F$7)</f>
        <v>101.51184834123222</v>
      </c>
    </row>
    <row r="85" spans="1:36" ht="15" thickBot="1" x14ac:dyDescent="0.4">
      <c r="A85" s="66"/>
      <c r="B85" s="2" t="s">
        <v>407</v>
      </c>
      <c r="C85" s="2" t="s">
        <v>24</v>
      </c>
      <c r="D85" s="67" t="s">
        <v>180</v>
      </c>
      <c r="E85" s="67">
        <v>27</v>
      </c>
      <c r="F85" s="67">
        <v>9</v>
      </c>
      <c r="G85" s="67">
        <v>9</v>
      </c>
      <c r="H85" s="67">
        <v>0</v>
      </c>
      <c r="I85" s="67">
        <v>0</v>
      </c>
      <c r="J85" s="67">
        <v>0</v>
      </c>
      <c r="K85" s="67">
        <v>0</v>
      </c>
      <c r="L85" s="67">
        <v>0</v>
      </c>
      <c r="M85" s="67">
        <v>0</v>
      </c>
      <c r="N85" s="67">
        <v>0</v>
      </c>
      <c r="O85" s="67"/>
      <c r="P85" s="67">
        <v>0</v>
      </c>
      <c r="Q85" s="67">
        <v>72</v>
      </c>
      <c r="R85" s="67">
        <v>31</v>
      </c>
      <c r="S85" s="67">
        <v>401</v>
      </c>
      <c r="T85" s="67">
        <v>12.94</v>
      </c>
      <c r="U85" s="67">
        <v>3</v>
      </c>
      <c r="V85" s="67">
        <v>0</v>
      </c>
      <c r="W85" s="67">
        <v>0</v>
      </c>
      <c r="X85" s="67">
        <v>3</v>
      </c>
      <c r="Y85" s="67"/>
      <c r="Z85" s="67"/>
      <c r="AA85" s="70">
        <f>IF(F85&lt;Settings!$H$3,"",ROUND((J85*Settings!$C$3+K85*Settings!$C$4+N85*Settings!$C$5+P85*Settings!$C$6+R85*Settings!$C$7+S85*Settings!$C$8+U85*Settings!$C$9+L85*Settings!$C$10+V85*Settings!$C$11*0.5)/F85*16,0))</f>
        <v>158</v>
      </c>
      <c r="AB85" s="70">
        <f>IF(F85&lt;Settings!$H$3,"",AA85*Settings!$F$7)</f>
        <v>158</v>
      </c>
      <c r="AC85" s="67"/>
      <c r="AD85" s="67"/>
      <c r="AE85" s="67"/>
      <c r="AF85" s="67">
        <f>IF(F85&lt;Settings!$H$3,"",RANK(AA85,$AA$4:$AA$103,0)+COUNTIF($AA$4:AA85,AA85)-1)</f>
        <v>50</v>
      </c>
      <c r="AG85" s="68"/>
      <c r="AI85" s="59">
        <f t="shared" si="2"/>
        <v>82</v>
      </c>
      <c r="AJ85" s="71">
        <f>(INDEX($AB$4:$AB$103,MATCH(AI85,$AF$4:$AF$103,0))+INDEX($AB$105:$AB$204,MATCH(AI85,$AF$105:$AF$204,0))+INDEX($AB$206:$AB$305,MATCH(AI85,$AF$206:$AF$305,0))+INDEX($AB$307:$AB$405,MATCH(AI85,$AF$307:$AF$405,0))+INDEX($AB$407:$AB$507,MATCH(AI85,$AF$407:$AF$507,0)))/SUM(Settings!$F$3:$F$7)</f>
        <v>99.502369668246445</v>
      </c>
    </row>
    <row r="86" spans="1:36" ht="15" thickBot="1" x14ac:dyDescent="0.4">
      <c r="A86" s="66"/>
      <c r="B86" s="2" t="s">
        <v>408</v>
      </c>
      <c r="C86" s="2" t="s">
        <v>38</v>
      </c>
      <c r="D86" s="67" t="s">
        <v>180</v>
      </c>
      <c r="E86" s="67">
        <v>27</v>
      </c>
      <c r="F86" s="67">
        <v>16</v>
      </c>
      <c r="G86" s="67">
        <v>4</v>
      </c>
      <c r="H86" s="67">
        <v>1</v>
      </c>
      <c r="I86" s="67">
        <v>1</v>
      </c>
      <c r="J86" s="67">
        <v>4</v>
      </c>
      <c r="K86" s="67">
        <v>0</v>
      </c>
      <c r="L86" s="67">
        <v>0</v>
      </c>
      <c r="M86" s="67">
        <v>1</v>
      </c>
      <c r="N86" s="67">
        <v>4</v>
      </c>
      <c r="O86" s="67">
        <v>4</v>
      </c>
      <c r="P86" s="67">
        <v>0</v>
      </c>
      <c r="Q86" s="67">
        <v>59</v>
      </c>
      <c r="R86" s="67">
        <v>36</v>
      </c>
      <c r="S86" s="67">
        <v>450</v>
      </c>
      <c r="T86" s="67">
        <v>12.5</v>
      </c>
      <c r="U86" s="67">
        <v>2</v>
      </c>
      <c r="V86" s="67">
        <v>0</v>
      </c>
      <c r="W86" s="67">
        <v>0</v>
      </c>
      <c r="X86" s="67">
        <v>2</v>
      </c>
      <c r="Y86" s="67"/>
      <c r="Z86" s="67"/>
      <c r="AA86" s="70">
        <f>IF(F86&lt;Settings!$H$3,"",ROUND((J86*Settings!$C$3+K86*Settings!$C$4+N86*Settings!$C$5+P86*Settings!$C$6+R86*Settings!$C$7+S86*Settings!$C$8+U86*Settings!$C$9+L86*Settings!$C$10+V86*Settings!$C$11*0.5)/F86*16,0))</f>
        <v>94</v>
      </c>
      <c r="AB86" s="70">
        <f>IF(F86&lt;Settings!$H$3,"",AA86*Settings!$F$7)</f>
        <v>94</v>
      </c>
      <c r="AC86" s="67"/>
      <c r="AD86" s="67"/>
      <c r="AE86" s="67"/>
      <c r="AF86" s="67">
        <f>IF(F86&lt;Settings!$H$3,"",RANK(AA86,$AA$4:$AA$103,0)+COUNTIF($AA$4:AA86,AA86)-1)</f>
        <v>87</v>
      </c>
      <c r="AG86" s="68"/>
      <c r="AI86" s="59">
        <f t="shared" si="2"/>
        <v>83</v>
      </c>
      <c r="AJ86" s="71">
        <f>(INDEX($AB$4:$AB$103,MATCH(AI86,$AF$4:$AF$103,0))+INDEX($AB$105:$AB$204,MATCH(AI86,$AF$105:$AF$204,0))+INDEX($AB$206:$AB$305,MATCH(AI86,$AF$206:$AF$305,0))+INDEX($AB$307:$AB$405,MATCH(AI86,$AF$307:$AF$405,0))+INDEX($AB$407:$AB$507,MATCH(AI86,$AF$407:$AF$507,0)))/SUM(Settings!$F$3:$F$7)</f>
        <v>97.838862559241704</v>
      </c>
    </row>
    <row r="87" spans="1:36" ht="15" thickBot="1" x14ac:dyDescent="0.4">
      <c r="A87" s="66"/>
      <c r="B87" s="2" t="s">
        <v>409</v>
      </c>
      <c r="C87" s="2" t="s">
        <v>16</v>
      </c>
      <c r="D87" s="67" t="s">
        <v>180</v>
      </c>
      <c r="E87" s="67">
        <v>23</v>
      </c>
      <c r="F87" s="67">
        <v>16</v>
      </c>
      <c r="G87" s="67">
        <v>4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/>
      <c r="P87" s="67">
        <v>0</v>
      </c>
      <c r="Q87" s="67">
        <v>49</v>
      </c>
      <c r="R87" s="67">
        <v>30</v>
      </c>
      <c r="S87" s="67">
        <v>454</v>
      </c>
      <c r="T87" s="67">
        <v>15.13</v>
      </c>
      <c r="U87" s="67">
        <v>2</v>
      </c>
      <c r="V87" s="67">
        <v>0</v>
      </c>
      <c r="W87" s="67">
        <v>0</v>
      </c>
      <c r="X87" s="67">
        <v>2</v>
      </c>
      <c r="Y87" s="67"/>
      <c r="Z87" s="67"/>
      <c r="AA87" s="70">
        <f>IF(F87&lt;Settings!$H$3,"",ROUND((J87*Settings!$C$3+K87*Settings!$C$4+N87*Settings!$C$5+P87*Settings!$C$6+R87*Settings!$C$7+S87*Settings!$C$8+U87*Settings!$C$9+L87*Settings!$C$10+V87*Settings!$C$11*0.5)/F87*16,0))</f>
        <v>87</v>
      </c>
      <c r="AB87" s="70">
        <f>IF(F87&lt;Settings!$H$3,"",AA87*Settings!$F$7)</f>
        <v>87</v>
      </c>
      <c r="AC87" s="67"/>
      <c r="AD87" s="67"/>
      <c r="AE87" s="67"/>
      <c r="AF87" s="67">
        <f>IF(F87&lt;Settings!$H$3,"",RANK(AA87,$AA$4:$AA$103,0)+COUNTIF($AA$4:AA87,AA87)-1)</f>
        <v>91</v>
      </c>
      <c r="AG87" s="68"/>
      <c r="AI87" s="59">
        <f t="shared" si="2"/>
        <v>84</v>
      </c>
      <c r="AJ87" s="71">
        <f>(INDEX($AB$4:$AB$103,MATCH(AI87,$AF$4:$AF$103,0))+INDEX($AB$105:$AB$204,MATCH(AI87,$AF$105:$AF$204,0))+INDEX($AB$206:$AB$305,MATCH(AI87,$AF$206:$AF$305,0))+INDEX($AB$307:$AB$405,MATCH(AI87,$AF$307:$AF$405,0))+INDEX($AB$407:$AB$507,MATCH(AI87,$AF$407:$AF$507,0)))/SUM(Settings!$F$3:$F$7)</f>
        <v>95.815165876777257</v>
      </c>
    </row>
    <row r="88" spans="1:36" ht="15" thickBot="1" x14ac:dyDescent="0.4">
      <c r="A88" s="66"/>
      <c r="B88" s="2" t="s">
        <v>410</v>
      </c>
      <c r="C88" s="2" t="s">
        <v>36</v>
      </c>
      <c r="D88" s="67" t="s">
        <v>180</v>
      </c>
      <c r="E88" s="67">
        <v>34</v>
      </c>
      <c r="F88" s="67">
        <v>16</v>
      </c>
      <c r="G88" s="67">
        <v>16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/>
      <c r="P88" s="67">
        <v>0</v>
      </c>
      <c r="Q88" s="67">
        <v>70</v>
      </c>
      <c r="R88" s="67">
        <v>43</v>
      </c>
      <c r="S88" s="67">
        <v>506</v>
      </c>
      <c r="T88" s="67">
        <v>11.77</v>
      </c>
      <c r="U88" s="67">
        <v>1</v>
      </c>
      <c r="V88" s="67">
        <v>0</v>
      </c>
      <c r="W88" s="67">
        <v>0</v>
      </c>
      <c r="X88" s="67">
        <v>1</v>
      </c>
      <c r="Y88" s="67"/>
      <c r="Z88" s="67"/>
      <c r="AA88" s="70">
        <f>IF(F88&lt;Settings!$H$3,"",ROUND((J88*Settings!$C$3+K88*Settings!$C$4+N88*Settings!$C$5+P88*Settings!$C$6+R88*Settings!$C$7+S88*Settings!$C$8+U88*Settings!$C$9+L88*Settings!$C$10+V88*Settings!$C$11*0.5)/F88*16,0))</f>
        <v>100</v>
      </c>
      <c r="AB88" s="70">
        <f>IF(F88&lt;Settings!$H$3,"",AA88*Settings!$F$7)</f>
        <v>100</v>
      </c>
      <c r="AC88" s="67"/>
      <c r="AD88" s="67"/>
      <c r="AE88" s="67"/>
      <c r="AF88" s="67">
        <f>IF(F88&lt;Settings!$H$3,"",RANK(AA88,$AA$4:$AA$103,0)+COUNTIF($AA$4:AA88,AA88)-1)</f>
        <v>83</v>
      </c>
      <c r="AG88" s="68"/>
      <c r="AI88" s="59">
        <f t="shared" si="2"/>
        <v>85</v>
      </c>
      <c r="AJ88" s="71">
        <f>(INDEX($AB$4:$AB$103,MATCH(AI88,$AF$4:$AF$103,0))+INDEX($AB$105:$AB$204,MATCH(AI88,$AF$105:$AF$204,0))+INDEX($AB$206:$AB$305,MATCH(AI88,$AF$206:$AF$305,0))+INDEX($AB$307:$AB$405,MATCH(AI88,$AF$307:$AF$405,0))+INDEX($AB$407:$AB$507,MATCH(AI88,$AF$407:$AF$507,0)))/SUM(Settings!$F$3:$F$7)</f>
        <v>94.919431279620852</v>
      </c>
    </row>
    <row r="89" spans="1:36" ht="15" thickBot="1" x14ac:dyDescent="0.4">
      <c r="A89" s="66"/>
      <c r="B89" s="2" t="s">
        <v>411</v>
      </c>
      <c r="C89" s="2" t="s">
        <v>26</v>
      </c>
      <c r="D89" s="67" t="s">
        <v>180</v>
      </c>
      <c r="E89" s="67">
        <v>32</v>
      </c>
      <c r="F89" s="67">
        <v>14</v>
      </c>
      <c r="G89" s="67">
        <v>8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/>
      <c r="P89" s="67">
        <v>0</v>
      </c>
      <c r="Q89" s="67">
        <v>43</v>
      </c>
      <c r="R89" s="67">
        <v>29</v>
      </c>
      <c r="S89" s="67">
        <v>337</v>
      </c>
      <c r="T89" s="67">
        <v>11.62</v>
      </c>
      <c r="U89" s="67">
        <v>4</v>
      </c>
      <c r="V89" s="67">
        <v>1</v>
      </c>
      <c r="W89" s="67">
        <v>1</v>
      </c>
      <c r="X89" s="67">
        <v>4</v>
      </c>
      <c r="Y89" s="67"/>
      <c r="Z89" s="67"/>
      <c r="AA89" s="70">
        <f>IF(F89&lt;Settings!$H$3,"",ROUND((J89*Settings!$C$3+K89*Settings!$C$4+N89*Settings!$C$5+P89*Settings!$C$6+R89*Settings!$C$7+S89*Settings!$C$8+U89*Settings!$C$9+L89*Settings!$C$10+V89*Settings!$C$11*0.5)/F89*16,0))</f>
        <v>98</v>
      </c>
      <c r="AB89" s="70">
        <f>IF(F89&lt;Settings!$H$3,"",AA89*Settings!$F$7)</f>
        <v>98</v>
      </c>
      <c r="AC89" s="67"/>
      <c r="AD89" s="67"/>
      <c r="AE89" s="67"/>
      <c r="AF89" s="67">
        <f>IF(F89&lt;Settings!$H$3,"",RANK(AA89,$AA$4:$AA$103,0)+COUNTIF($AA$4:AA89,AA89)-1)</f>
        <v>86</v>
      </c>
      <c r="AG89" s="68"/>
      <c r="AI89" s="59">
        <f t="shared" ref="AI89:AI99" si="3">AI88+1</f>
        <v>86</v>
      </c>
      <c r="AJ89" s="71">
        <f>(INDEX($AB$4:$AB$103,MATCH(AI89,$AF$4:$AF$103,0))+INDEX($AB$105:$AB$204,MATCH(AI89,$AF$105:$AF$204,0))+INDEX($AB$206:$AB$305,MATCH(AI89,$AF$206:$AF$305,0))+INDEX($AB$307:$AB$405,MATCH(AI89,$AF$307:$AF$405,0))+INDEX($AB$407:$AB$507,MATCH(AI89,$AF$407:$AF$507,0)))/SUM(Settings!$F$3:$F$7)</f>
        <v>93.905213270142184</v>
      </c>
    </row>
    <row r="90" spans="1:36" ht="15" thickBot="1" x14ac:dyDescent="0.4">
      <c r="A90" s="66"/>
      <c r="B90" s="2" t="s">
        <v>412</v>
      </c>
      <c r="C90" s="2" t="s">
        <v>1</v>
      </c>
      <c r="D90" s="67" t="s">
        <v>180</v>
      </c>
      <c r="E90" s="67">
        <v>29</v>
      </c>
      <c r="F90" s="67">
        <v>11</v>
      </c>
      <c r="G90" s="67">
        <v>7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2</v>
      </c>
      <c r="N90" s="67">
        <v>9</v>
      </c>
      <c r="O90" s="67">
        <v>4.5</v>
      </c>
      <c r="P90" s="67">
        <v>0</v>
      </c>
      <c r="Q90" s="67">
        <v>74</v>
      </c>
      <c r="R90" s="67">
        <v>37</v>
      </c>
      <c r="S90" s="67">
        <v>515</v>
      </c>
      <c r="T90" s="67">
        <v>13.92</v>
      </c>
      <c r="U90" s="67">
        <v>0</v>
      </c>
      <c r="V90" s="67">
        <v>0</v>
      </c>
      <c r="W90" s="67">
        <v>0</v>
      </c>
      <c r="X90" s="67">
        <v>0</v>
      </c>
      <c r="Y90" s="67"/>
      <c r="Z90" s="67"/>
      <c r="AA90" s="70">
        <f>IF(F90&lt;Settings!$H$3,"",ROUND((J90*Settings!$C$3+K90*Settings!$C$4+N90*Settings!$C$5+P90*Settings!$C$6+R90*Settings!$C$7+S90*Settings!$C$8+U90*Settings!$C$9+L90*Settings!$C$10+V90*Settings!$C$11*0.5)/F90*16,0))</f>
        <v>130</v>
      </c>
      <c r="AB90" s="70">
        <f>IF(F90&lt;Settings!$H$3,"",AA90*Settings!$F$7)</f>
        <v>130</v>
      </c>
      <c r="AC90" s="67"/>
      <c r="AD90" s="67"/>
      <c r="AE90" s="70"/>
      <c r="AF90" s="67">
        <f>IF(F90&lt;Settings!$H$3,"",RANK(AA90,$AA$4:$AA$103,0)+COUNTIF($AA$4:AA90,AA90)-1)</f>
        <v>64</v>
      </c>
      <c r="AG90" s="68"/>
      <c r="AI90" s="59">
        <f t="shared" si="3"/>
        <v>87</v>
      </c>
      <c r="AJ90" s="71">
        <f>(INDEX($AB$4:$AB$103,MATCH(AI90,$AF$4:$AF$103,0))+INDEX($AB$105:$AB$204,MATCH(AI90,$AF$105:$AF$204,0))+INDEX($AB$206:$AB$305,MATCH(AI90,$AF$206:$AF$305,0))+INDEX($AB$307:$AB$405,MATCH(AI90,$AF$307:$AF$405,0))+INDEX($AB$407:$AB$507,MATCH(AI90,$AF$407:$AF$507,0)))/SUM(Settings!$F$3:$F$7)</f>
        <v>92.308056872037909</v>
      </c>
    </row>
    <row r="91" spans="1:36" ht="15" thickBot="1" x14ac:dyDescent="0.4">
      <c r="A91" s="66"/>
      <c r="B91" s="2" t="s">
        <v>413</v>
      </c>
      <c r="C91" s="2" t="s">
        <v>34</v>
      </c>
      <c r="D91" s="67" t="s">
        <v>180</v>
      </c>
      <c r="E91" s="67">
        <v>23</v>
      </c>
      <c r="F91" s="67">
        <v>11</v>
      </c>
      <c r="G91" s="67">
        <v>6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/>
      <c r="P91" s="67">
        <v>0</v>
      </c>
      <c r="Q91" s="67">
        <v>51</v>
      </c>
      <c r="R91" s="67">
        <v>28</v>
      </c>
      <c r="S91" s="67">
        <v>464</v>
      </c>
      <c r="T91" s="67">
        <v>16.57</v>
      </c>
      <c r="U91" s="67">
        <v>1</v>
      </c>
      <c r="V91" s="67">
        <v>0</v>
      </c>
      <c r="W91" s="67">
        <v>0</v>
      </c>
      <c r="X91" s="67">
        <v>1</v>
      </c>
      <c r="Y91" s="67"/>
      <c r="Z91" s="67"/>
      <c r="AA91" s="70">
        <f>IF(F91&lt;Settings!$H$3,"",ROUND((J91*Settings!$C$3+K91*Settings!$C$4+N91*Settings!$C$5+P91*Settings!$C$6+R91*Settings!$C$7+S91*Settings!$C$8+U91*Settings!$C$9+L91*Settings!$C$10+V91*Settings!$C$11*0.5)/F91*16,0))</f>
        <v>117</v>
      </c>
      <c r="AB91" s="70">
        <f>IF(F91&lt;Settings!$H$3,"",AA91*Settings!$F$7)</f>
        <v>117</v>
      </c>
      <c r="AC91" s="67"/>
      <c r="AD91" s="67"/>
      <c r="AE91" s="70"/>
      <c r="AF91" s="67">
        <f>IF(F91&lt;Settings!$H$3,"",RANK(AA91,$AA$4:$AA$103,0)+COUNTIF($AA$4:AA91,AA91)-1)</f>
        <v>73</v>
      </c>
      <c r="AG91" s="68"/>
      <c r="AI91" s="59">
        <f t="shared" si="3"/>
        <v>88</v>
      </c>
      <c r="AJ91" s="71">
        <f>(INDEX($AB$4:$AB$103,MATCH(AI91,$AF$4:$AF$103,0))+INDEX($AB$105:$AB$204,MATCH(AI91,$AF$105:$AF$204,0))+INDEX($AB$206:$AB$305,MATCH(AI91,$AF$206:$AF$305,0))+INDEX($AB$307:$AB$405,MATCH(AI91,$AF$307:$AF$405,0))+INDEX($AB$407:$AB$507,MATCH(AI91,$AF$407:$AF$507,0)))/SUM(Settings!$F$3:$F$7)</f>
        <v>88.507109004739334</v>
      </c>
    </row>
    <row r="92" spans="1:36" ht="15" thickBot="1" x14ac:dyDescent="0.4">
      <c r="A92" s="66"/>
      <c r="B92" s="2" t="s">
        <v>414</v>
      </c>
      <c r="C92" s="2" t="s">
        <v>10</v>
      </c>
      <c r="D92" s="67" t="s">
        <v>180</v>
      </c>
      <c r="E92" s="67">
        <v>31</v>
      </c>
      <c r="F92" s="67">
        <v>14</v>
      </c>
      <c r="G92" s="67">
        <v>12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1</v>
      </c>
      <c r="N92" s="67">
        <v>-6</v>
      </c>
      <c r="O92" s="67">
        <v>-6</v>
      </c>
      <c r="P92" s="67">
        <v>0</v>
      </c>
      <c r="Q92" s="67">
        <v>72</v>
      </c>
      <c r="R92" s="67">
        <v>36</v>
      </c>
      <c r="S92" s="67">
        <v>411</v>
      </c>
      <c r="T92" s="67">
        <v>11.42</v>
      </c>
      <c r="U92" s="67">
        <v>2</v>
      </c>
      <c r="V92" s="67">
        <v>2</v>
      </c>
      <c r="W92" s="67">
        <v>1</v>
      </c>
      <c r="X92" s="67">
        <v>2</v>
      </c>
      <c r="Y92" s="67"/>
      <c r="Z92" s="67"/>
      <c r="AA92" s="70">
        <f>IF(F92&lt;Settings!$H$3,"",ROUND((J92*Settings!$C$3+K92*Settings!$C$4+N92*Settings!$C$5+P92*Settings!$C$6+R92*Settings!$C$7+S92*Settings!$C$8+U92*Settings!$C$9+L92*Settings!$C$10+V92*Settings!$C$11*0.5)/F92*16,0))</f>
        <v>99</v>
      </c>
      <c r="AB92" s="70">
        <f>IF(F92&lt;Settings!$H$3,"",AA92*Settings!$F$7)</f>
        <v>99</v>
      </c>
      <c r="AC92" s="67"/>
      <c r="AD92" s="67"/>
      <c r="AE92" s="67"/>
      <c r="AF92" s="67">
        <f>IF(F92&lt;Settings!$H$3,"",RANK(AA92,$AA$4:$AA$103,0)+COUNTIF($AA$4:AA92,AA92)-1)</f>
        <v>85</v>
      </c>
      <c r="AG92" s="68"/>
      <c r="AI92" s="59">
        <f t="shared" si="3"/>
        <v>89</v>
      </c>
      <c r="AJ92" s="71">
        <f>(INDEX($AB$4:$AB$103,MATCH(AI92,$AF$4:$AF$103,0))+INDEX($AB$105:$AB$204,MATCH(AI92,$AF$105:$AF$204,0))+INDEX($AB$206:$AB$305,MATCH(AI92,$AF$206:$AF$305,0))+INDEX($AB$307:$AB$405,MATCH(AI92,$AF$307:$AF$405,0))+INDEX($AB$407:$AB$507,MATCH(AI92,$AF$407:$AF$507,0)))/SUM(Settings!$F$3:$F$7)</f>
        <v>87.355450236966831</v>
      </c>
    </row>
    <row r="93" spans="1:36" ht="15" thickBot="1" x14ac:dyDescent="0.4">
      <c r="A93" s="66"/>
      <c r="B93" s="2" t="s">
        <v>415</v>
      </c>
      <c r="C93" s="69" t="s">
        <v>416</v>
      </c>
      <c r="D93" s="67" t="s">
        <v>180</v>
      </c>
      <c r="E93" s="67">
        <v>27</v>
      </c>
      <c r="F93" s="67">
        <v>10</v>
      </c>
      <c r="G93" s="67">
        <v>0</v>
      </c>
      <c r="H93" s="67">
        <v>0</v>
      </c>
      <c r="I93" s="67">
        <v>0</v>
      </c>
      <c r="J93" s="67">
        <v>0</v>
      </c>
      <c r="K93" s="67">
        <v>0</v>
      </c>
      <c r="L93" s="67">
        <v>0</v>
      </c>
      <c r="M93" s="67">
        <v>0</v>
      </c>
      <c r="N93" s="67">
        <v>0</v>
      </c>
      <c r="O93" s="67"/>
      <c r="P93" s="67">
        <v>0</v>
      </c>
      <c r="Q93" s="67">
        <v>46</v>
      </c>
      <c r="R93" s="67">
        <v>26</v>
      </c>
      <c r="S93" s="67">
        <v>327</v>
      </c>
      <c r="T93" s="67">
        <v>12.58</v>
      </c>
      <c r="U93" s="67">
        <v>3</v>
      </c>
      <c r="V93" s="67">
        <v>0</v>
      </c>
      <c r="W93" s="67">
        <v>0</v>
      </c>
      <c r="X93" s="67">
        <v>3</v>
      </c>
      <c r="Y93" s="67"/>
      <c r="Z93" s="67"/>
      <c r="AA93" s="70">
        <f>IF(F93&lt;Settings!$H$3,"",ROUND((J93*Settings!$C$3+K93*Settings!$C$4+N93*Settings!$C$5+P93*Settings!$C$6+R93*Settings!$C$7+S93*Settings!$C$8+U93*Settings!$C$9+L93*Settings!$C$10+V93*Settings!$C$11*0.5)/F93*16,0))</f>
        <v>123</v>
      </c>
      <c r="AB93" s="70">
        <f>IF(F93&lt;Settings!$H$3,"",AA93*Settings!$F$7)</f>
        <v>123</v>
      </c>
      <c r="AC93" s="67"/>
      <c r="AD93" s="67"/>
      <c r="AE93" s="67"/>
      <c r="AF93" s="67">
        <f>IF(F93&lt;Settings!$H$3,"",RANK(AA93,$AA$4:$AA$103,0)+COUNTIF($AA$4:AA93,AA93)-1)</f>
        <v>68</v>
      </c>
      <c r="AG93" s="68"/>
      <c r="AI93" s="59">
        <f t="shared" si="3"/>
        <v>90</v>
      </c>
      <c r="AJ93" s="71">
        <f>(INDEX($AB$4:$AB$103,MATCH(AI93,$AF$4:$AF$103,0))+INDEX($AB$105:$AB$204,MATCH(AI93,$AF$105:$AF$204,0))+INDEX($AB$206:$AB$305,MATCH(AI93,$AF$206:$AF$305,0))+INDEX($AB$307:$AB$405,MATCH(AI93,$AF$307:$AF$405,0))+INDEX($AB$407:$AB$507,MATCH(AI93,$AF$407:$AF$507,0)))/SUM(Settings!$F$3:$F$7)</f>
        <v>85.004739336492889</v>
      </c>
    </row>
    <row r="94" spans="1:36" ht="15" thickBot="1" x14ac:dyDescent="0.4">
      <c r="A94" s="66"/>
      <c r="B94" s="2" t="s">
        <v>102</v>
      </c>
      <c r="C94" s="2" t="s">
        <v>103</v>
      </c>
      <c r="D94" s="67" t="s">
        <v>180</v>
      </c>
      <c r="E94" s="67">
        <v>25</v>
      </c>
      <c r="F94" s="67">
        <v>14</v>
      </c>
      <c r="G94" s="67">
        <v>11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/>
      <c r="P94" s="67">
        <v>0</v>
      </c>
      <c r="Q94" s="67">
        <v>46</v>
      </c>
      <c r="R94" s="67">
        <v>30</v>
      </c>
      <c r="S94" s="67">
        <v>326</v>
      </c>
      <c r="T94" s="67">
        <v>10.87</v>
      </c>
      <c r="U94" s="67">
        <v>3</v>
      </c>
      <c r="V94" s="67">
        <v>2</v>
      </c>
      <c r="W94" s="67">
        <v>0</v>
      </c>
      <c r="X94" s="67">
        <v>3</v>
      </c>
      <c r="Y94" s="67"/>
      <c r="Z94" s="67"/>
      <c r="AA94" s="70">
        <f>IF(F94&lt;Settings!$H$3,"",ROUND((J94*Settings!$C$3+K94*Settings!$C$4+N94*Settings!$C$5+P94*Settings!$C$6+R94*Settings!$C$7+S94*Settings!$C$8+U94*Settings!$C$9+L94*Settings!$C$10+V94*Settings!$C$11*0.5)/F94*16,0))</f>
        <v>90</v>
      </c>
      <c r="AB94" s="70">
        <f>IF(F94&lt;Settings!$H$3,"",AA94*Settings!$F$7)</f>
        <v>90</v>
      </c>
      <c r="AC94" s="67"/>
      <c r="AD94" s="67"/>
      <c r="AE94" s="67"/>
      <c r="AF94" s="67">
        <f>IF(F94&lt;Settings!$H$3,"",RANK(AA94,$AA$4:$AA$103,0)+COUNTIF($AA$4:AA94,AA94)-1)</f>
        <v>89</v>
      </c>
      <c r="AG94" s="68"/>
      <c r="AI94" s="59">
        <f t="shared" si="3"/>
        <v>91</v>
      </c>
      <c r="AJ94" s="71">
        <f>(INDEX($AB$4:$AB$103,MATCH(AI94,$AF$4:$AF$103,0))+INDEX($AB$105:$AB$204,MATCH(AI94,$AF$105:$AF$204,0))+INDEX($AB$206:$AB$305,MATCH(AI94,$AF$206:$AF$305,0))+INDEX($AB$307:$AB$405,MATCH(AI94,$AF$307:$AF$405,0))+INDEX($AB$407:$AB$507,MATCH(AI94,$AF$407:$AF$507,0)))/SUM(Settings!$F$3:$F$7)</f>
        <v>81.056872037914687</v>
      </c>
    </row>
    <row r="95" spans="1:36" ht="15" thickBot="1" x14ac:dyDescent="0.4">
      <c r="A95" s="66"/>
      <c r="B95" s="2" t="s">
        <v>417</v>
      </c>
      <c r="C95" s="2" t="s">
        <v>20</v>
      </c>
      <c r="D95" s="67" t="s">
        <v>180</v>
      </c>
      <c r="E95" s="67">
        <v>24</v>
      </c>
      <c r="F95" s="67">
        <v>15</v>
      </c>
      <c r="G95" s="67">
        <v>4</v>
      </c>
      <c r="H95" s="67">
        <v>0</v>
      </c>
      <c r="I95" s="67">
        <v>0</v>
      </c>
      <c r="J95" s="67">
        <v>0</v>
      </c>
      <c r="K95" s="67">
        <v>0</v>
      </c>
      <c r="L95" s="67">
        <v>0</v>
      </c>
      <c r="M95" s="67">
        <v>0</v>
      </c>
      <c r="N95" s="67">
        <v>0</v>
      </c>
      <c r="O95" s="67"/>
      <c r="P95" s="67">
        <v>0</v>
      </c>
      <c r="Q95" s="67">
        <v>42</v>
      </c>
      <c r="R95" s="67">
        <v>27</v>
      </c>
      <c r="S95" s="67">
        <v>312</v>
      </c>
      <c r="T95" s="67">
        <v>11.56</v>
      </c>
      <c r="U95" s="67">
        <v>3</v>
      </c>
      <c r="V95" s="67">
        <v>0</v>
      </c>
      <c r="W95" s="67">
        <v>0</v>
      </c>
      <c r="X95" s="67">
        <v>3</v>
      </c>
      <c r="Y95" s="67"/>
      <c r="Z95" s="67"/>
      <c r="AA95" s="70">
        <f>IF(F95&lt;Settings!$H$3,"",ROUND((J95*Settings!$C$3+K95*Settings!$C$4+N95*Settings!$C$5+P95*Settings!$C$6+R95*Settings!$C$7+S95*Settings!$C$8+U95*Settings!$C$9+L95*Settings!$C$10+V95*Settings!$C$11*0.5)/F95*16,0))</f>
        <v>81</v>
      </c>
      <c r="AB95" s="70">
        <f>IF(F95&lt;Settings!$H$3,"",AA95*Settings!$F$7)</f>
        <v>81</v>
      </c>
      <c r="AC95" s="67"/>
      <c r="AD95" s="67"/>
      <c r="AE95" s="67"/>
      <c r="AF95" s="67">
        <f>IF(F95&lt;Settings!$H$3,"",RANK(AA95,$AA$4:$AA$103,0)+COUNTIF($AA$4:AA95,AA95)-1)</f>
        <v>93</v>
      </c>
      <c r="AG95" s="68"/>
      <c r="AI95" s="59">
        <f t="shared" si="3"/>
        <v>92</v>
      </c>
      <c r="AJ95" s="71">
        <f>(INDEX($AB$4:$AB$103,MATCH(AI95,$AF$4:$AF$103,0))+INDEX($AB$105:$AB$204,MATCH(AI95,$AF$105:$AF$204,0))+INDEX($AB$206:$AB$305,MATCH(AI95,$AF$206:$AF$305,0))+INDEX($AB$307:$AB$405,MATCH(AI95,$AF$307:$AF$405,0))+INDEX($AB$407:$AB$507,MATCH(AI95,$AF$407:$AF$507,0)))/SUM(Settings!$F$3:$F$7)</f>
        <v>80.052132701421797</v>
      </c>
    </row>
    <row r="96" spans="1:36" ht="15" thickBot="1" x14ac:dyDescent="0.4">
      <c r="A96" s="66"/>
      <c r="B96" s="2" t="s">
        <v>418</v>
      </c>
      <c r="C96" s="2" t="s">
        <v>30</v>
      </c>
      <c r="D96" s="67" t="s">
        <v>180</v>
      </c>
      <c r="E96" s="67">
        <v>25</v>
      </c>
      <c r="F96" s="67">
        <v>13</v>
      </c>
      <c r="G96" s="67">
        <v>3</v>
      </c>
      <c r="H96" s="67">
        <v>0</v>
      </c>
      <c r="I96" s="67">
        <v>0</v>
      </c>
      <c r="J96" s="67">
        <v>0</v>
      </c>
      <c r="K96" s="67">
        <v>0</v>
      </c>
      <c r="L96" s="67">
        <v>0</v>
      </c>
      <c r="M96" s="67">
        <v>67</v>
      </c>
      <c r="N96" s="67">
        <v>266</v>
      </c>
      <c r="O96" s="67">
        <v>3.97</v>
      </c>
      <c r="P96" s="67">
        <v>1</v>
      </c>
      <c r="Q96" s="67">
        <v>30</v>
      </c>
      <c r="R96" s="67">
        <v>21</v>
      </c>
      <c r="S96" s="67">
        <v>164</v>
      </c>
      <c r="T96" s="67">
        <v>7.81</v>
      </c>
      <c r="U96" s="67">
        <v>0</v>
      </c>
      <c r="V96" s="67">
        <v>3</v>
      </c>
      <c r="W96" s="67">
        <v>1</v>
      </c>
      <c r="X96" s="67">
        <v>1</v>
      </c>
      <c r="Y96" s="67"/>
      <c r="Z96" s="67"/>
      <c r="AA96" s="70">
        <f>IF(F96&lt;Settings!$H$3,"",ROUND((J96*Settings!$C$3+K96*Settings!$C$4+N96*Settings!$C$5+P96*Settings!$C$6+R96*Settings!$C$7+S96*Settings!$C$8+U96*Settings!$C$9+L96*Settings!$C$10+V96*Settings!$C$11*0.5)/F96*16,0))</f>
        <v>82</v>
      </c>
      <c r="AB96" s="70">
        <f>IF(F96&lt;Settings!$H$3,"",AA96*Settings!$F$7)</f>
        <v>82</v>
      </c>
      <c r="AC96" s="67"/>
      <c r="AD96" s="67"/>
      <c r="AE96" s="67"/>
      <c r="AF96" s="67">
        <f>IF(F96&lt;Settings!$H$3,"",RANK(AA96,$AA$4:$AA$103,0)+COUNTIF($AA$4:AA96,AA96)-1)</f>
        <v>92</v>
      </c>
      <c r="AG96" s="68"/>
      <c r="AI96" s="59">
        <f t="shared" si="3"/>
        <v>93</v>
      </c>
      <c r="AJ96" s="71">
        <f>(INDEX($AB$4:$AB$103,MATCH(AI96,$AF$4:$AF$103,0))+INDEX($AB$105:$AB$204,MATCH(AI96,$AF$105:$AF$204,0))+INDEX($AB$206:$AB$305,MATCH(AI96,$AF$206:$AF$305,0))+INDEX($AB$307:$AB$405,MATCH(AI96,$AF$307:$AF$405,0))+INDEX($AB$407:$AB$507,MATCH(AI96,$AF$407:$AF$507,0)))/SUM(Settings!$F$3:$F$7)</f>
        <v>76.109004739336498</v>
      </c>
    </row>
    <row r="97" spans="1:36" ht="15" thickBot="1" x14ac:dyDescent="0.4">
      <c r="A97" s="66"/>
      <c r="B97" s="2" t="s">
        <v>419</v>
      </c>
      <c r="C97" s="2" t="s">
        <v>103</v>
      </c>
      <c r="D97" s="67" t="s">
        <v>180</v>
      </c>
      <c r="E97" s="67">
        <v>25</v>
      </c>
      <c r="F97" s="67">
        <v>16</v>
      </c>
      <c r="G97" s="67">
        <v>4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1</v>
      </c>
      <c r="N97" s="67">
        <v>5</v>
      </c>
      <c r="O97" s="67">
        <v>5</v>
      </c>
      <c r="P97" s="67">
        <v>0</v>
      </c>
      <c r="Q97" s="67">
        <v>57</v>
      </c>
      <c r="R97" s="67">
        <v>30</v>
      </c>
      <c r="S97" s="67">
        <v>394</v>
      </c>
      <c r="T97" s="67">
        <v>13.13</v>
      </c>
      <c r="U97" s="67">
        <v>1</v>
      </c>
      <c r="V97" s="67">
        <v>0</v>
      </c>
      <c r="W97" s="67">
        <v>0</v>
      </c>
      <c r="X97" s="67">
        <v>1</v>
      </c>
      <c r="Y97" s="67"/>
      <c r="Z97" s="67"/>
      <c r="AA97" s="70">
        <f>IF(F97&lt;Settings!$H$3,"",ROUND((J97*Settings!$C$3+K97*Settings!$C$4+N97*Settings!$C$5+P97*Settings!$C$6+R97*Settings!$C$7+S97*Settings!$C$8+U97*Settings!$C$9+L97*Settings!$C$10+V97*Settings!$C$11*0.5)/F97*16,0))</f>
        <v>76</v>
      </c>
      <c r="AB97" s="70">
        <f>IF(F97&lt;Settings!$H$3,"",AA97*Settings!$F$7)</f>
        <v>76</v>
      </c>
      <c r="AC97" s="67"/>
      <c r="AD97" s="67"/>
      <c r="AE97" s="67"/>
      <c r="AF97" s="67">
        <f>IF(F97&lt;Settings!$H$3,"",RANK(AA97,$AA$4:$AA$103,0)+COUNTIF($AA$4:AA97,AA97)-1)</f>
        <v>95</v>
      </c>
      <c r="AG97" s="68"/>
      <c r="AI97" s="59">
        <f t="shared" si="3"/>
        <v>94</v>
      </c>
      <c r="AJ97" s="71">
        <f>(INDEX($AB$4:$AB$103,MATCH(AI97,$AF$4:$AF$103,0))+INDEX($AB$105:$AB$204,MATCH(AI97,$AF$105:$AF$204,0))+INDEX($AB$206:$AB$305,MATCH(AI97,$AF$206:$AF$305,0))+INDEX($AB$307:$AB$405,MATCH(AI97,$AF$307:$AF$405,0))+INDEX($AB$407:$AB$507,MATCH(AI97,$AF$407:$AF$507,0)))/SUM(Settings!$F$3:$F$7)</f>
        <v>74.284360189573462</v>
      </c>
    </row>
    <row r="98" spans="1:36" ht="15" thickBot="1" x14ac:dyDescent="0.4">
      <c r="A98" s="66"/>
      <c r="B98" s="2" t="s">
        <v>420</v>
      </c>
      <c r="C98" s="2" t="s">
        <v>20</v>
      </c>
      <c r="D98" s="67" t="s">
        <v>180</v>
      </c>
      <c r="E98" s="67">
        <v>28</v>
      </c>
      <c r="F98" s="67">
        <v>16</v>
      </c>
      <c r="G98" s="67">
        <v>13</v>
      </c>
      <c r="H98" s="67">
        <v>0</v>
      </c>
      <c r="I98" s="67">
        <v>0</v>
      </c>
      <c r="J98" s="67">
        <v>0</v>
      </c>
      <c r="K98" s="67">
        <v>0</v>
      </c>
      <c r="L98" s="67">
        <v>0</v>
      </c>
      <c r="M98" s="67">
        <v>0</v>
      </c>
      <c r="N98" s="67">
        <v>0</v>
      </c>
      <c r="O98" s="67"/>
      <c r="P98" s="67">
        <v>0</v>
      </c>
      <c r="Q98" s="67">
        <v>41</v>
      </c>
      <c r="R98" s="67">
        <v>21</v>
      </c>
      <c r="S98" s="67">
        <v>327</v>
      </c>
      <c r="T98" s="67">
        <v>15.57</v>
      </c>
      <c r="U98" s="67">
        <v>2</v>
      </c>
      <c r="V98" s="67">
        <v>0</v>
      </c>
      <c r="W98" s="67">
        <v>0</v>
      </c>
      <c r="X98" s="67">
        <v>2</v>
      </c>
      <c r="Y98" s="67"/>
      <c r="Z98" s="67"/>
      <c r="AA98" s="70">
        <f>IF(F98&lt;Settings!$H$3,"",ROUND((J98*Settings!$C$3+K98*Settings!$C$4+N98*Settings!$C$5+P98*Settings!$C$6+R98*Settings!$C$7+S98*Settings!$C$8+U98*Settings!$C$9+L98*Settings!$C$10+V98*Settings!$C$11*0.5)/F98*16,0))</f>
        <v>66</v>
      </c>
      <c r="AB98" s="70">
        <f>IF(F98&lt;Settings!$H$3,"",AA98*Settings!$F$7)</f>
        <v>66</v>
      </c>
      <c r="AC98" s="67"/>
      <c r="AD98" s="67"/>
      <c r="AE98" s="67"/>
      <c r="AF98" s="67">
        <f>IF(F98&lt;Settings!$H$3,"",RANK(AA98,$AA$4:$AA$103,0)+COUNTIF($AA$4:AA98,AA98)-1)</f>
        <v>97</v>
      </c>
      <c r="AG98" s="68"/>
      <c r="AI98" s="59">
        <f t="shared" si="3"/>
        <v>95</v>
      </c>
      <c r="AJ98" s="71">
        <f>(INDEX($AB$4:$AB$103,MATCH(AI98,$AF$4:$AF$103,0))+INDEX($AB$105:$AB$204,MATCH(AI98,$AF$105:$AF$204,0))+INDEX($AB$206:$AB$305,MATCH(AI98,$AF$206:$AF$305,0))+INDEX($AB$307:$AB$405,MATCH(AI98,$AF$307:$AF$405,0))+INDEX($AB$407:$AB$507,MATCH(AI98,$AF$407:$AF$507,0)))/SUM(Settings!$F$3:$F$7)</f>
        <v>71.93364928909952</v>
      </c>
    </row>
    <row r="99" spans="1:36" ht="15" thickBot="1" x14ac:dyDescent="0.4">
      <c r="A99" s="66"/>
      <c r="B99" s="2" t="s">
        <v>421</v>
      </c>
      <c r="C99" s="2" t="s">
        <v>43</v>
      </c>
      <c r="D99" s="67" t="s">
        <v>180</v>
      </c>
      <c r="E99" s="67">
        <v>28</v>
      </c>
      <c r="F99" s="67">
        <v>16</v>
      </c>
      <c r="G99" s="67">
        <v>4</v>
      </c>
      <c r="H99" s="67">
        <v>0</v>
      </c>
      <c r="I99" s="67">
        <v>0</v>
      </c>
      <c r="J99" s="67">
        <v>0</v>
      </c>
      <c r="K99" s="67">
        <v>0</v>
      </c>
      <c r="L99" s="67">
        <v>0</v>
      </c>
      <c r="M99" s="67">
        <v>0</v>
      </c>
      <c r="N99" s="67">
        <v>0</v>
      </c>
      <c r="O99" s="67"/>
      <c r="P99" s="67">
        <v>0</v>
      </c>
      <c r="Q99" s="67">
        <v>39</v>
      </c>
      <c r="R99" s="67">
        <v>21</v>
      </c>
      <c r="S99" s="67">
        <v>314</v>
      </c>
      <c r="T99" s="67">
        <v>14.95</v>
      </c>
      <c r="U99" s="67">
        <v>2</v>
      </c>
      <c r="V99" s="67">
        <v>0</v>
      </c>
      <c r="W99" s="67">
        <v>0</v>
      </c>
      <c r="X99" s="67">
        <v>2</v>
      </c>
      <c r="Y99" s="67"/>
      <c r="Z99" s="67"/>
      <c r="AA99" s="70">
        <f>IF(F99&lt;Settings!$H$3,"",ROUND((J99*Settings!$C$3+K99*Settings!$C$4+N99*Settings!$C$5+P99*Settings!$C$6+R99*Settings!$C$7+S99*Settings!$C$8+U99*Settings!$C$9+L99*Settings!$C$10+V99*Settings!$C$11*0.5)/F99*16,0))</f>
        <v>64</v>
      </c>
      <c r="AB99" s="70">
        <f>IF(F99&lt;Settings!$H$3,"",AA99*Settings!$F$7)</f>
        <v>64</v>
      </c>
      <c r="AC99" s="67"/>
      <c r="AD99" s="67"/>
      <c r="AE99" s="67"/>
      <c r="AF99" s="67">
        <f>IF(F99&lt;Settings!$H$3,"",RANK(AA99,$AA$4:$AA$103,0)+COUNTIF($AA$4:AA99,AA99)-1)</f>
        <v>98</v>
      </c>
      <c r="AG99" s="68"/>
      <c r="AI99" s="59">
        <f t="shared" si="3"/>
        <v>96</v>
      </c>
      <c r="AJ99" s="71">
        <f>(INDEX($AB$4:$AB$103,MATCH(AI99,$AF$4:$AF$103,0))+INDEX($AB$105:$AB$204,MATCH(AI99,$AF$105:$AF$204,0))+INDEX($AB$206:$AB$305,MATCH(AI99,$AF$206:$AF$305,0))+INDEX($AB$307:$AB$405,MATCH(AI99,$AF$307:$AF$405,0))+INDEX($AB$407:$AB$507,MATCH(AI99,$AF$407:$AF$507,0)))/SUM(Settings!$F$3:$F$7)</f>
        <v>66.189573459715646</v>
      </c>
    </row>
    <row r="100" spans="1:36" ht="15" thickBot="1" x14ac:dyDescent="0.4">
      <c r="A100" s="66"/>
      <c r="B100" s="2" t="s">
        <v>200</v>
      </c>
      <c r="C100" s="2" t="s">
        <v>28</v>
      </c>
      <c r="D100" s="67" t="s">
        <v>180</v>
      </c>
      <c r="E100" s="67">
        <v>26</v>
      </c>
      <c r="F100" s="67">
        <v>16</v>
      </c>
      <c r="G100" s="67">
        <v>3</v>
      </c>
      <c r="H100" s="67">
        <v>0</v>
      </c>
      <c r="I100" s="67">
        <v>0</v>
      </c>
      <c r="J100" s="67">
        <v>0</v>
      </c>
      <c r="K100" s="67">
        <v>0</v>
      </c>
      <c r="L100" s="67">
        <v>0</v>
      </c>
      <c r="M100" s="67">
        <v>1</v>
      </c>
      <c r="N100" s="67">
        <v>29</v>
      </c>
      <c r="O100" s="67">
        <v>29</v>
      </c>
      <c r="P100" s="67">
        <v>0</v>
      </c>
      <c r="Q100" s="67">
        <v>50</v>
      </c>
      <c r="R100" s="67">
        <v>34</v>
      </c>
      <c r="S100" s="67">
        <v>442</v>
      </c>
      <c r="T100" s="67">
        <v>13</v>
      </c>
      <c r="U100" s="67">
        <v>0</v>
      </c>
      <c r="V100" s="67">
        <v>1</v>
      </c>
      <c r="W100" s="67">
        <v>1</v>
      </c>
      <c r="X100" s="67">
        <v>0</v>
      </c>
      <c r="Y100" s="67"/>
      <c r="Z100" s="67"/>
      <c r="AA100" s="70">
        <f>IF(F100&lt;Settings!$H$3,"",ROUND((J100*Settings!$C$3+K100*Settings!$C$4+N100*Settings!$C$5+P100*Settings!$C$6+R100*Settings!$C$7+S100*Settings!$C$8+U100*Settings!$C$9+L100*Settings!$C$10+V100*Settings!$C$11*0.5)/F100*16,0))</f>
        <v>80</v>
      </c>
      <c r="AB100" s="70">
        <f>IF(F100&lt;Settings!$H$3,"",AA100*Settings!$F$7)</f>
        <v>80</v>
      </c>
      <c r="AC100" s="67"/>
      <c r="AD100" s="67"/>
      <c r="AE100" s="67"/>
      <c r="AF100" s="67">
        <f>IF(F100&lt;Settings!$H$3,"",RANK(AA100,$AA$4:$AA$103,0)+COUNTIF($AA$4:AA100,AA100)-1)</f>
        <v>94</v>
      </c>
      <c r="AG100" s="68"/>
      <c r="AI100" s="59"/>
      <c r="AJ100" s="71"/>
    </row>
    <row r="101" spans="1:36" ht="15" thickBot="1" x14ac:dyDescent="0.4">
      <c r="A101" s="66"/>
      <c r="B101" s="2" t="s">
        <v>422</v>
      </c>
      <c r="C101" s="2" t="s">
        <v>53</v>
      </c>
      <c r="D101" s="67" t="s">
        <v>180</v>
      </c>
      <c r="E101" s="67">
        <v>27</v>
      </c>
      <c r="F101" s="67">
        <v>16</v>
      </c>
      <c r="G101" s="67">
        <v>1</v>
      </c>
      <c r="H101" s="67">
        <v>0</v>
      </c>
      <c r="I101" s="67">
        <v>0</v>
      </c>
      <c r="J101" s="67">
        <v>0</v>
      </c>
      <c r="K101" s="67">
        <v>0</v>
      </c>
      <c r="L101" s="67">
        <v>0</v>
      </c>
      <c r="M101" s="67">
        <v>0</v>
      </c>
      <c r="N101" s="67">
        <v>0</v>
      </c>
      <c r="O101" s="67"/>
      <c r="P101" s="67">
        <v>0</v>
      </c>
      <c r="Q101" s="67">
        <v>33</v>
      </c>
      <c r="R101" s="67">
        <v>14</v>
      </c>
      <c r="S101" s="67">
        <v>201</v>
      </c>
      <c r="T101" s="67">
        <v>14.36</v>
      </c>
      <c r="U101" s="67">
        <v>4</v>
      </c>
      <c r="V101" s="67">
        <v>0</v>
      </c>
      <c r="W101" s="67">
        <v>0</v>
      </c>
      <c r="X101" s="67">
        <v>4</v>
      </c>
      <c r="Y101" s="67"/>
      <c r="Z101" s="67"/>
      <c r="AA101" s="70">
        <f>IF(F101&lt;Settings!$H$3,"",ROUND((J101*Settings!$C$3+K101*Settings!$C$4+N101*Settings!$C$5+P101*Settings!$C$6+R101*Settings!$C$7+S101*Settings!$C$8+U101*Settings!$C$9+L101*Settings!$C$10+V101*Settings!$C$11*0.5)/F101*16,0))</f>
        <v>58</v>
      </c>
      <c r="AB101" s="70">
        <f>IF(F101&lt;Settings!$H$3,"",AA101*Settings!$F$7)</f>
        <v>58</v>
      </c>
      <c r="AC101" s="67"/>
      <c r="AD101" s="67"/>
      <c r="AE101" s="67"/>
      <c r="AF101" s="67">
        <f>IF(F101&lt;Settings!$H$3,"",RANK(AA101,$AA$4:$AA$103,0)+COUNTIF($AA$4:AA101,AA101)-1)</f>
        <v>99</v>
      </c>
      <c r="AG101" s="68"/>
      <c r="AI101" s="59"/>
      <c r="AJ101" s="71"/>
    </row>
    <row r="102" spans="1:36" ht="15" thickBot="1" x14ac:dyDescent="0.4">
      <c r="A102" s="66"/>
      <c r="B102" s="2" t="s">
        <v>423</v>
      </c>
      <c r="C102" s="69" t="s">
        <v>179</v>
      </c>
      <c r="D102" s="67" t="s">
        <v>180</v>
      </c>
      <c r="E102" s="67">
        <v>26</v>
      </c>
      <c r="F102" s="67">
        <v>15</v>
      </c>
      <c r="G102" s="67">
        <v>6</v>
      </c>
      <c r="H102" s="67">
        <v>0</v>
      </c>
      <c r="I102" s="67">
        <v>0</v>
      </c>
      <c r="J102" s="67">
        <v>0</v>
      </c>
      <c r="K102" s="67">
        <v>0</v>
      </c>
      <c r="L102" s="67">
        <v>0</v>
      </c>
      <c r="M102" s="67">
        <v>4</v>
      </c>
      <c r="N102" s="67">
        <v>18</v>
      </c>
      <c r="O102" s="67">
        <v>4.5</v>
      </c>
      <c r="P102" s="67">
        <v>0</v>
      </c>
      <c r="Q102" s="67">
        <v>54</v>
      </c>
      <c r="R102" s="67">
        <v>20</v>
      </c>
      <c r="S102" s="67">
        <v>353</v>
      </c>
      <c r="T102" s="67">
        <v>17.649999999999999</v>
      </c>
      <c r="U102" s="67">
        <v>1</v>
      </c>
      <c r="V102" s="67">
        <v>0</v>
      </c>
      <c r="W102" s="67">
        <v>0</v>
      </c>
      <c r="X102" s="67">
        <v>1</v>
      </c>
      <c r="Y102" s="67"/>
      <c r="Z102" s="67"/>
      <c r="AA102" s="70">
        <f>IF(F102&lt;Settings!$H$3,"",ROUND((J102*Settings!$C$3+K102*Settings!$C$4+N102*Settings!$C$5+P102*Settings!$C$6+R102*Settings!$C$7+S102*Settings!$C$8+U102*Settings!$C$9+L102*Settings!$C$10+V102*Settings!$C$11*0.5)/F102*16,0))</f>
        <v>67</v>
      </c>
      <c r="AB102" s="70">
        <f>IF(F102&lt;Settings!$H$3,"",AA102*Settings!$F$7)</f>
        <v>67</v>
      </c>
      <c r="AC102" s="67"/>
      <c r="AD102" s="67"/>
      <c r="AE102" s="67"/>
      <c r="AF102" s="67">
        <f>IF(F102&lt;Settings!$H$3,"",RANK(AA102,$AA$4:$AA$103,0)+COUNTIF($AA$4:AA102,AA102)-1)</f>
        <v>96</v>
      </c>
      <c r="AG102" s="68"/>
      <c r="AI102" s="59"/>
      <c r="AJ102" s="55"/>
    </row>
    <row r="103" spans="1:36" ht="15" thickBot="1" x14ac:dyDescent="0.4">
      <c r="A103" s="7"/>
      <c r="B103" s="3" t="s">
        <v>424</v>
      </c>
      <c r="C103" s="3" t="s">
        <v>30</v>
      </c>
      <c r="D103" s="8" t="s">
        <v>180</v>
      </c>
      <c r="E103" s="8">
        <v>28</v>
      </c>
      <c r="F103" s="8">
        <v>11</v>
      </c>
      <c r="G103" s="8">
        <v>1</v>
      </c>
      <c r="H103" s="8">
        <v>0</v>
      </c>
      <c r="I103" s="8">
        <v>1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/>
      <c r="P103" s="8">
        <v>0</v>
      </c>
      <c r="Q103" s="8">
        <v>45</v>
      </c>
      <c r="R103" s="8">
        <v>32</v>
      </c>
      <c r="S103" s="8">
        <v>368</v>
      </c>
      <c r="T103" s="8">
        <v>11.5</v>
      </c>
      <c r="U103" s="8">
        <v>1</v>
      </c>
      <c r="V103" s="8">
        <v>0</v>
      </c>
      <c r="W103" s="8">
        <v>0</v>
      </c>
      <c r="X103" s="8">
        <v>1</v>
      </c>
      <c r="Y103" s="8"/>
      <c r="Z103" s="8"/>
      <c r="AA103" s="70">
        <f>IF(F103&lt;Settings!$H$3,"",ROUND((J103*Settings!$C$3+K103*Settings!$C$4+N103*Settings!$C$5+P103*Settings!$C$6+R103*Settings!$C$7+S103*Settings!$C$8+U103*Settings!$C$9+L103*Settings!$C$10+V103*Settings!$C$11*0.5)/F103*16,0))</f>
        <v>109</v>
      </c>
      <c r="AB103" s="70">
        <f>IF(F103&lt;Settings!$H$3,"",AA103*Settings!$F$7)</f>
        <v>109</v>
      </c>
      <c r="AC103" s="8"/>
      <c r="AD103" s="8"/>
      <c r="AE103" s="8"/>
      <c r="AF103" s="67">
        <f>IF(F103&lt;Settings!$H$3,"",RANK(AA103,$AA$4:$AA$103,0)+COUNTIF($AA$4:AA103,AA103)-1)</f>
        <v>79</v>
      </c>
      <c r="AG103" s="65"/>
      <c r="AI103" s="72"/>
      <c r="AJ103" s="72"/>
    </row>
    <row r="104" spans="1:36" ht="15" thickBot="1" x14ac:dyDescent="0.4">
      <c r="A104" s="120">
        <v>2016</v>
      </c>
      <c r="B104" s="121"/>
      <c r="C104" s="122"/>
      <c r="AA104" s="70" t="str">
        <f>IF(F104&lt;Settings!$H$3,"",ROUND((J104*Settings!$C$3+K104*Settings!$C$4+N104*Settings!$C$5+P104*Settings!$C$6+R104*Settings!$C$7+S104*Settings!$C$8+U104*Settings!$C$9+L104*Settings!$C$10+V104*Settings!$C$11*0.5)/F104*16,0))</f>
        <v/>
      </c>
      <c r="AB104" s="54"/>
    </row>
    <row r="105" spans="1:36" ht="15" thickBot="1" x14ac:dyDescent="0.4">
      <c r="A105" s="66"/>
      <c r="B105" s="2" t="s">
        <v>214</v>
      </c>
      <c r="C105" s="2" t="s">
        <v>49</v>
      </c>
      <c r="D105" s="67" t="s">
        <v>180</v>
      </c>
      <c r="E105" s="67">
        <v>23</v>
      </c>
      <c r="F105" s="67">
        <v>16</v>
      </c>
      <c r="G105" s="67">
        <v>16</v>
      </c>
      <c r="H105" s="67">
        <v>0</v>
      </c>
      <c r="I105" s="67">
        <v>0</v>
      </c>
      <c r="J105" s="67">
        <v>0</v>
      </c>
      <c r="K105" s="67">
        <v>0</v>
      </c>
      <c r="L105" s="67">
        <v>0</v>
      </c>
      <c r="M105" s="67">
        <v>0</v>
      </c>
      <c r="N105" s="67">
        <v>0</v>
      </c>
      <c r="O105" s="67"/>
      <c r="P105" s="67">
        <v>0</v>
      </c>
      <c r="Q105" s="67">
        <v>173</v>
      </c>
      <c r="R105" s="67">
        <v>96</v>
      </c>
      <c r="S105" s="67">
        <v>1321</v>
      </c>
      <c r="T105" s="67">
        <v>13.76</v>
      </c>
      <c r="U105" s="67">
        <v>12</v>
      </c>
      <c r="V105" s="67">
        <v>0</v>
      </c>
      <c r="W105" s="67">
        <v>0</v>
      </c>
      <c r="X105" s="67">
        <v>12</v>
      </c>
      <c r="Y105" s="67">
        <v>2</v>
      </c>
      <c r="Z105" s="67"/>
      <c r="AA105" s="70">
        <f>IF(F105&lt;Settings!$H$3,"",ROUND((J105*Settings!$C$3+K105*Settings!$C$4+N105*Settings!$C$5+P105*Settings!$C$6+R105*Settings!$C$7+S105*Settings!$C$8+U105*Settings!$C$9+L105*Settings!$C$10+V105*Settings!$C$11*0.5)/F105*16,0))</f>
        <v>300</v>
      </c>
      <c r="AB105" s="70">
        <f>IF(F105&lt;Settings!$H$3,"",AA105*Settings!$F$6)</f>
        <v>450</v>
      </c>
      <c r="AC105" s="67"/>
      <c r="AD105" s="67"/>
      <c r="AE105" s="67"/>
      <c r="AF105" s="67">
        <f>IF(F105&lt;Settings!$H$3,"",RANK(AA105,$AA$105:$AA$204,0)+COUNTIF($AA$105:AA105,AA105)-1)</f>
        <v>3</v>
      </c>
      <c r="AG105" s="68"/>
    </row>
    <row r="106" spans="1:36" ht="15" thickBot="1" x14ac:dyDescent="0.4">
      <c r="A106" s="66"/>
      <c r="B106" s="2" t="s">
        <v>270</v>
      </c>
      <c r="C106" s="2" t="s">
        <v>18</v>
      </c>
      <c r="D106" s="67" t="s">
        <v>180</v>
      </c>
      <c r="E106" s="67">
        <v>31</v>
      </c>
      <c r="F106" s="67">
        <v>16</v>
      </c>
      <c r="G106" s="67">
        <v>16</v>
      </c>
      <c r="H106" s="67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0</v>
      </c>
      <c r="N106" s="67">
        <v>0</v>
      </c>
      <c r="O106" s="67"/>
      <c r="P106" s="67">
        <v>0</v>
      </c>
      <c r="Q106" s="67">
        <v>152</v>
      </c>
      <c r="R106" s="67">
        <v>97</v>
      </c>
      <c r="S106" s="67">
        <v>1257</v>
      </c>
      <c r="T106" s="67">
        <v>12.96</v>
      </c>
      <c r="U106" s="67">
        <v>14</v>
      </c>
      <c r="V106" s="67">
        <v>1</v>
      </c>
      <c r="W106" s="67">
        <v>1</v>
      </c>
      <c r="X106" s="67">
        <v>14</v>
      </c>
      <c r="Y106" s="67"/>
      <c r="Z106" s="67"/>
      <c r="AA106" s="70">
        <f>IF(F106&lt;Settings!$H$3,"",ROUND((J106*Settings!$C$3+K106*Settings!$C$4+N106*Settings!$C$5+P106*Settings!$C$6+R106*Settings!$C$7+S106*Settings!$C$8+U106*Settings!$C$9+L106*Settings!$C$10+V106*Settings!$C$11*0.5)/F106*16,0))</f>
        <v>306</v>
      </c>
      <c r="AB106" s="70">
        <f>IF(F106&lt;Settings!$H$3,"",AA106*Settings!$F$6)</f>
        <v>459</v>
      </c>
      <c r="AC106" s="67"/>
      <c r="AD106" s="67"/>
      <c r="AE106" s="67"/>
      <c r="AF106" s="67">
        <f>IF(F106&lt;Settings!$H$3,"",RANK(AA106,$AA$105:$AA$204,0)+COUNTIF($AA$105:AA106,AA106)-1)</f>
        <v>2</v>
      </c>
      <c r="AG106" s="68"/>
    </row>
    <row r="107" spans="1:36" ht="15" thickBot="1" x14ac:dyDescent="0.4">
      <c r="A107" s="66"/>
      <c r="B107" s="2" t="s">
        <v>342</v>
      </c>
      <c r="C107" s="2" t="s">
        <v>43</v>
      </c>
      <c r="D107" s="67" t="s">
        <v>180</v>
      </c>
      <c r="E107" s="67">
        <v>28</v>
      </c>
      <c r="F107" s="67">
        <v>15</v>
      </c>
      <c r="G107" s="67">
        <v>15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3</v>
      </c>
      <c r="N107" s="67">
        <v>9</v>
      </c>
      <c r="O107" s="67">
        <v>3</v>
      </c>
      <c r="P107" s="67">
        <v>0</v>
      </c>
      <c r="Q107" s="67">
        <v>154</v>
      </c>
      <c r="R107" s="67">
        <v>106</v>
      </c>
      <c r="S107" s="67">
        <v>1284</v>
      </c>
      <c r="T107" s="67">
        <v>12.11</v>
      </c>
      <c r="U107" s="67">
        <v>12</v>
      </c>
      <c r="V107" s="67">
        <v>0</v>
      </c>
      <c r="W107" s="67">
        <v>0</v>
      </c>
      <c r="X107" s="67">
        <v>12</v>
      </c>
      <c r="Y107" s="67"/>
      <c r="Z107" s="67"/>
      <c r="AA107" s="70">
        <f>IF(F107&lt;Settings!$H$3,"",ROUND((J107*Settings!$C$3+K107*Settings!$C$4+N107*Settings!$C$5+P107*Settings!$C$6+R107*Settings!$C$7+S107*Settings!$C$8+U107*Settings!$C$9+L107*Settings!$C$10+V107*Settings!$C$11*0.5)/F107*16,0))</f>
        <v>328</v>
      </c>
      <c r="AB107" s="70">
        <f>IF(F107&lt;Settings!$H$3,"",AA107*Settings!$F$6)</f>
        <v>492</v>
      </c>
      <c r="AC107" s="67"/>
      <c r="AD107" s="67"/>
      <c r="AE107" s="67"/>
      <c r="AF107" s="67">
        <f>IF(F107&lt;Settings!$H$3,"",RANK(AA107,$AA$105:$AA$204,0)+COUNTIF($AA$105:AA107,AA107)-1)</f>
        <v>1</v>
      </c>
      <c r="AG107" s="68"/>
    </row>
    <row r="108" spans="1:36" ht="15" thickBot="1" x14ac:dyDescent="0.4">
      <c r="A108" s="66"/>
      <c r="B108" s="2" t="s">
        <v>346</v>
      </c>
      <c r="C108" s="2" t="s">
        <v>111</v>
      </c>
      <c r="D108" s="67" t="s">
        <v>180</v>
      </c>
      <c r="E108" s="67">
        <v>24</v>
      </c>
      <c r="F108" s="67">
        <v>16</v>
      </c>
      <c r="G108" s="67">
        <v>16</v>
      </c>
      <c r="H108" s="67">
        <v>0</v>
      </c>
      <c r="I108" s="67">
        <v>0</v>
      </c>
      <c r="J108" s="67">
        <v>0</v>
      </c>
      <c r="K108" s="67">
        <v>0</v>
      </c>
      <c r="L108" s="67">
        <v>0</v>
      </c>
      <c r="M108" s="67">
        <v>1</v>
      </c>
      <c r="N108" s="67">
        <v>9</v>
      </c>
      <c r="O108" s="67">
        <v>9</v>
      </c>
      <c r="P108" s="67">
        <v>0</v>
      </c>
      <c r="Q108" s="67">
        <v>169</v>
      </c>
      <c r="R108" s="67">
        <v>101</v>
      </c>
      <c r="S108" s="67">
        <v>1367</v>
      </c>
      <c r="T108" s="67">
        <v>13.53</v>
      </c>
      <c r="U108" s="67">
        <v>10</v>
      </c>
      <c r="V108" s="67">
        <v>3</v>
      </c>
      <c r="W108" s="67">
        <v>1</v>
      </c>
      <c r="X108" s="67">
        <v>10</v>
      </c>
      <c r="Y108" s="67"/>
      <c r="Z108" s="67"/>
      <c r="AA108" s="70">
        <f>IF(F108&lt;Settings!$H$3,"",ROUND((J108*Settings!$C$3+K108*Settings!$C$4+N108*Settings!$C$5+P108*Settings!$C$6+R108*Settings!$C$7+S108*Settings!$C$8+U108*Settings!$C$9+L108*Settings!$C$10+V108*Settings!$C$11*0.5)/F108*16,0))</f>
        <v>296</v>
      </c>
      <c r="AB108" s="70">
        <f>IF(F108&lt;Settings!$H$3,"",AA108*Settings!$F$6)</f>
        <v>444</v>
      </c>
      <c r="AC108" s="67"/>
      <c r="AD108" s="67"/>
      <c r="AE108" s="67"/>
      <c r="AF108" s="67">
        <f>IF(F108&lt;Settings!$H$3,"",RANK(AA108,$AA$105:$AA$204,0)+COUNTIF($AA$105:AA108,AA108)-1)</f>
        <v>6</v>
      </c>
      <c r="AG108" s="68"/>
    </row>
    <row r="109" spans="1:36" ht="15" thickBot="1" x14ac:dyDescent="0.4">
      <c r="A109" s="66"/>
      <c r="B109" s="2" t="s">
        <v>358</v>
      </c>
      <c r="C109" s="2" t="s">
        <v>94</v>
      </c>
      <c r="D109" s="67" t="s">
        <v>180</v>
      </c>
      <c r="E109" s="67">
        <v>27</v>
      </c>
      <c r="F109" s="67">
        <v>16</v>
      </c>
      <c r="G109" s="67">
        <v>16</v>
      </c>
      <c r="H109" s="67">
        <v>0</v>
      </c>
      <c r="I109" s="67">
        <v>0</v>
      </c>
      <c r="J109" s="67">
        <v>0</v>
      </c>
      <c r="K109" s="67">
        <v>0</v>
      </c>
      <c r="L109" s="67">
        <v>0</v>
      </c>
      <c r="M109" s="67">
        <v>0</v>
      </c>
      <c r="N109" s="67">
        <v>0</v>
      </c>
      <c r="O109" s="67"/>
      <c r="P109" s="67">
        <v>0</v>
      </c>
      <c r="Q109" s="67">
        <v>155</v>
      </c>
      <c r="R109" s="67">
        <v>91</v>
      </c>
      <c r="S109" s="67">
        <v>1448</v>
      </c>
      <c r="T109" s="67">
        <v>15.91</v>
      </c>
      <c r="U109" s="67">
        <v>6</v>
      </c>
      <c r="V109" s="67">
        <v>0</v>
      </c>
      <c r="W109" s="67">
        <v>0</v>
      </c>
      <c r="X109" s="67">
        <v>6</v>
      </c>
      <c r="Y109" s="67">
        <v>1</v>
      </c>
      <c r="Z109" s="67"/>
      <c r="AA109" s="70">
        <f>IF(F109&lt;Settings!$H$3,"",ROUND((J109*Settings!$C$3+K109*Settings!$C$4+N109*Settings!$C$5+P109*Settings!$C$6+R109*Settings!$C$7+S109*Settings!$C$8+U109*Settings!$C$9+L109*Settings!$C$10+V109*Settings!$C$11*0.5)/F109*16,0))</f>
        <v>272</v>
      </c>
      <c r="AB109" s="70">
        <f>IF(F109&lt;Settings!$H$3,"",AA109*Settings!$F$6)</f>
        <v>408</v>
      </c>
      <c r="AC109" s="67"/>
      <c r="AD109" s="67"/>
      <c r="AE109" s="67"/>
      <c r="AF109" s="67">
        <f>IF(F109&lt;Settings!$H$3,"",RANK(AA109,$AA$105:$AA$204,0)+COUNTIF($AA$105:AA109,AA109)-1)</f>
        <v>8</v>
      </c>
      <c r="AG109" s="68"/>
    </row>
    <row r="110" spans="1:36" ht="15" thickBot="1" x14ac:dyDescent="0.4">
      <c r="A110" s="66"/>
      <c r="B110" s="2" t="s">
        <v>343</v>
      </c>
      <c r="C110" s="2" t="s">
        <v>36</v>
      </c>
      <c r="D110" s="67" t="s">
        <v>180</v>
      </c>
      <c r="E110" s="67">
        <v>27</v>
      </c>
      <c r="F110" s="67">
        <v>14</v>
      </c>
      <c r="G110" s="67">
        <v>14</v>
      </c>
      <c r="H110" s="67">
        <v>0</v>
      </c>
      <c r="I110" s="67">
        <v>0</v>
      </c>
      <c r="J110" s="67">
        <v>0</v>
      </c>
      <c r="K110" s="67">
        <v>0</v>
      </c>
      <c r="L110" s="67">
        <v>0</v>
      </c>
      <c r="M110" s="67">
        <v>0</v>
      </c>
      <c r="N110" s="67">
        <v>0</v>
      </c>
      <c r="O110" s="67"/>
      <c r="P110" s="67">
        <v>0</v>
      </c>
      <c r="Q110" s="67">
        <v>129</v>
      </c>
      <c r="R110" s="67">
        <v>83</v>
      </c>
      <c r="S110" s="67">
        <v>1409</v>
      </c>
      <c r="T110" s="67">
        <v>16.98</v>
      </c>
      <c r="U110" s="67">
        <v>6</v>
      </c>
      <c r="V110" s="67">
        <v>0</v>
      </c>
      <c r="W110" s="67">
        <v>0</v>
      </c>
      <c r="X110" s="67">
        <v>6</v>
      </c>
      <c r="Y110" s="67"/>
      <c r="Z110" s="67"/>
      <c r="AA110" s="70">
        <f>IF(F110&lt;Settings!$H$3,"",ROUND((J110*Settings!$C$3+K110*Settings!$C$4+N110*Settings!$C$5+P110*Settings!$C$6+R110*Settings!$C$7+S110*Settings!$C$8+U110*Settings!$C$9+L110*Settings!$C$10+V110*Settings!$C$11*0.5)/F110*16,0))</f>
        <v>297</v>
      </c>
      <c r="AB110" s="70">
        <f>IF(F110&lt;Settings!$H$3,"",AA110*Settings!$F$6)</f>
        <v>445.5</v>
      </c>
      <c r="AC110" s="67"/>
      <c r="AD110" s="67"/>
      <c r="AE110" s="67"/>
      <c r="AF110" s="67">
        <f>IF(F110&lt;Settings!$H$3,"",RANK(AA110,$AA$105:$AA$204,0)+COUNTIF($AA$105:AA110,AA110)-1)</f>
        <v>5</v>
      </c>
      <c r="AG110" s="68"/>
    </row>
    <row r="111" spans="1:36" ht="15" thickBot="1" x14ac:dyDescent="0.4">
      <c r="A111" s="66"/>
      <c r="B111" s="2" t="s">
        <v>406</v>
      </c>
      <c r="C111" s="2" t="s">
        <v>18</v>
      </c>
      <c r="D111" s="67" t="s">
        <v>180</v>
      </c>
      <c r="E111" s="67">
        <v>24</v>
      </c>
      <c r="F111" s="67">
        <v>16</v>
      </c>
      <c r="G111" s="67">
        <v>15</v>
      </c>
      <c r="H111" s="67">
        <v>0</v>
      </c>
      <c r="I111" s="67">
        <v>0</v>
      </c>
      <c r="J111" s="67">
        <v>0</v>
      </c>
      <c r="K111" s="67">
        <v>0</v>
      </c>
      <c r="L111" s="67">
        <v>0</v>
      </c>
      <c r="M111" s="67">
        <v>0</v>
      </c>
      <c r="N111" s="67">
        <v>0</v>
      </c>
      <c r="O111" s="67"/>
      <c r="P111" s="67">
        <v>0</v>
      </c>
      <c r="Q111" s="67">
        <v>121</v>
      </c>
      <c r="R111" s="67">
        <v>75</v>
      </c>
      <c r="S111" s="67">
        <v>997</v>
      </c>
      <c r="T111" s="67">
        <v>13.29</v>
      </c>
      <c r="U111" s="67">
        <v>12</v>
      </c>
      <c r="V111" s="67">
        <v>2</v>
      </c>
      <c r="W111" s="67">
        <v>1</v>
      </c>
      <c r="X111" s="67">
        <v>12</v>
      </c>
      <c r="Y111" s="67">
        <v>1</v>
      </c>
      <c r="Z111" s="67"/>
      <c r="AA111" s="70">
        <f>IF(F111&lt;Settings!$H$3,"",ROUND((J111*Settings!$C$3+K111*Settings!$C$4+N111*Settings!$C$5+P111*Settings!$C$6+R111*Settings!$C$7+S111*Settings!$C$8+U111*Settings!$C$9+L111*Settings!$C$10+V111*Settings!$C$11*0.5)/F111*16,0))</f>
        <v>245</v>
      </c>
      <c r="AB111" s="70">
        <f>IF(F111&lt;Settings!$H$3,"",AA111*Settings!$F$6)</f>
        <v>367.5</v>
      </c>
      <c r="AC111" s="67"/>
      <c r="AD111" s="67"/>
      <c r="AE111" s="67"/>
      <c r="AF111" s="67">
        <f>IF(F111&lt;Settings!$H$3,"",RANK(AA111,$AA$105:$AA$204,0)+COUNTIF($AA$105:AA111,AA111)-1)</f>
        <v>10</v>
      </c>
      <c r="AG111" s="68"/>
    </row>
    <row r="112" spans="1:36" ht="15" thickBot="1" x14ac:dyDescent="0.4">
      <c r="A112" s="66"/>
      <c r="B112" s="2" t="s">
        <v>257</v>
      </c>
      <c r="C112" s="2" t="s">
        <v>16</v>
      </c>
      <c r="D112" s="67" t="s">
        <v>180</v>
      </c>
      <c r="E112" s="67">
        <v>23</v>
      </c>
      <c r="F112" s="67">
        <v>16</v>
      </c>
      <c r="G112" s="67">
        <v>12</v>
      </c>
      <c r="H112" s="67">
        <v>0</v>
      </c>
      <c r="I112" s="67">
        <v>0</v>
      </c>
      <c r="J112" s="67">
        <v>0</v>
      </c>
      <c r="K112" s="67">
        <v>0</v>
      </c>
      <c r="L112" s="67">
        <v>0</v>
      </c>
      <c r="M112" s="67">
        <v>6</v>
      </c>
      <c r="N112" s="67">
        <v>30</v>
      </c>
      <c r="O112" s="67">
        <v>5</v>
      </c>
      <c r="P112" s="67">
        <v>0</v>
      </c>
      <c r="Q112" s="67">
        <v>117</v>
      </c>
      <c r="R112" s="67">
        <v>78</v>
      </c>
      <c r="S112" s="67">
        <v>1173</v>
      </c>
      <c r="T112" s="67">
        <v>15.04</v>
      </c>
      <c r="U112" s="67">
        <v>8</v>
      </c>
      <c r="V112" s="67">
        <v>1</v>
      </c>
      <c r="W112" s="67">
        <v>0</v>
      </c>
      <c r="X112" s="67">
        <v>8</v>
      </c>
      <c r="Y112" s="67"/>
      <c r="Z112" s="67"/>
      <c r="AA112" s="70">
        <f>IF(F112&lt;Settings!$H$3,"",ROUND((J112*Settings!$C$3+K112*Settings!$C$4+N112*Settings!$C$5+P112*Settings!$C$6+R112*Settings!$C$7+S112*Settings!$C$8+U112*Settings!$C$9+L112*Settings!$C$10+V112*Settings!$C$11*0.5)/F112*16,0))</f>
        <v>245</v>
      </c>
      <c r="AB112" s="70">
        <f>IF(F112&lt;Settings!$H$3,"",AA112*Settings!$F$6)</f>
        <v>367.5</v>
      </c>
      <c r="AC112" s="67"/>
      <c r="AD112" s="67"/>
      <c r="AE112" s="67"/>
      <c r="AF112" s="67">
        <f>IF(F112&lt;Settings!$H$3,"",RANK(AA112,$AA$105:$AA$204,0)+COUNTIF($AA$105:AA112,AA112)-1)</f>
        <v>11</v>
      </c>
      <c r="AG112" s="68"/>
    </row>
    <row r="113" spans="1:33" ht="15" thickBot="1" x14ac:dyDescent="0.4">
      <c r="A113" s="66"/>
      <c r="B113" s="2" t="s">
        <v>425</v>
      </c>
      <c r="C113" s="2" t="s">
        <v>16</v>
      </c>
      <c r="D113" s="67" t="s">
        <v>180</v>
      </c>
      <c r="E113" s="67">
        <v>23</v>
      </c>
      <c r="F113" s="67">
        <v>15</v>
      </c>
      <c r="G113" s="67">
        <v>12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7">
        <v>0</v>
      </c>
      <c r="O113" s="67"/>
      <c r="P113" s="67">
        <v>0</v>
      </c>
      <c r="Q113" s="67">
        <v>121</v>
      </c>
      <c r="R113" s="67">
        <v>92</v>
      </c>
      <c r="S113" s="67">
        <v>1137</v>
      </c>
      <c r="T113" s="67">
        <v>12.36</v>
      </c>
      <c r="U113" s="67">
        <v>9</v>
      </c>
      <c r="V113" s="67">
        <v>2</v>
      </c>
      <c r="W113" s="67">
        <v>2</v>
      </c>
      <c r="X113" s="67">
        <v>9</v>
      </c>
      <c r="Y113" s="67"/>
      <c r="Z113" s="67"/>
      <c r="AA113" s="70">
        <f>IF(F113&lt;Settings!$H$3,"",ROUND((J113*Settings!$C$3+K113*Settings!$C$4+N113*Settings!$C$5+P113*Settings!$C$6+R113*Settings!$C$7+S113*Settings!$C$8+U113*Settings!$C$9+L113*Settings!$C$10+V113*Settings!$C$11*0.5)/F113*16,0))</f>
        <v>275</v>
      </c>
      <c r="AB113" s="70">
        <f>IF(F113&lt;Settings!$H$3,"",AA113*Settings!$F$6)</f>
        <v>412.5</v>
      </c>
      <c r="AC113" s="67"/>
      <c r="AD113" s="67"/>
      <c r="AE113" s="67"/>
      <c r="AF113" s="67">
        <f>IF(F113&lt;Settings!$H$3,"",RANK(AA113,$AA$105:$AA$204,0)+COUNTIF($AA$105:AA113,AA113)-1)</f>
        <v>7</v>
      </c>
      <c r="AG113" s="68"/>
    </row>
    <row r="114" spans="1:33" ht="15" thickBot="1" x14ac:dyDescent="0.4">
      <c r="A114" s="66"/>
      <c r="B114" s="2" t="s">
        <v>426</v>
      </c>
      <c r="C114" s="2" t="s">
        <v>32</v>
      </c>
      <c r="D114" s="67" t="s">
        <v>180</v>
      </c>
      <c r="E114" s="67">
        <v>28</v>
      </c>
      <c r="F114" s="67">
        <v>16</v>
      </c>
      <c r="G114" s="67">
        <v>15</v>
      </c>
      <c r="H114" s="67">
        <v>1</v>
      </c>
      <c r="I114" s="67">
        <v>1</v>
      </c>
      <c r="J114" s="67">
        <v>15</v>
      </c>
      <c r="K114" s="67">
        <v>1</v>
      </c>
      <c r="L114" s="67">
        <v>0</v>
      </c>
      <c r="M114" s="67">
        <v>3</v>
      </c>
      <c r="N114" s="67">
        <v>2</v>
      </c>
      <c r="O114" s="67">
        <v>0.67</v>
      </c>
      <c r="P114" s="67">
        <v>0</v>
      </c>
      <c r="Q114" s="67">
        <v>125</v>
      </c>
      <c r="R114" s="67">
        <v>94</v>
      </c>
      <c r="S114" s="67">
        <v>1128</v>
      </c>
      <c r="T114" s="67">
        <v>12</v>
      </c>
      <c r="U114" s="67">
        <v>7</v>
      </c>
      <c r="V114" s="67">
        <v>1</v>
      </c>
      <c r="W114" s="67">
        <v>0</v>
      </c>
      <c r="X114" s="67">
        <v>7</v>
      </c>
      <c r="Y114" s="67"/>
      <c r="Z114" s="67"/>
      <c r="AA114" s="70">
        <f>IF(F114&lt;Settings!$H$3,"",ROUND((J114*Settings!$C$3+K114*Settings!$C$4+N114*Settings!$C$5+P114*Settings!$C$6+R114*Settings!$C$7+S114*Settings!$C$8+U114*Settings!$C$9+L114*Settings!$C$10+V114*Settings!$C$11*0.5)/F114*16,0))</f>
        <v>253</v>
      </c>
      <c r="AB114" s="70">
        <f>IF(F114&lt;Settings!$H$3,"",AA114*Settings!$F$6)</f>
        <v>379.5</v>
      </c>
      <c r="AC114" s="67"/>
      <c r="AD114" s="67"/>
      <c r="AE114" s="67"/>
      <c r="AF114" s="67">
        <f>IF(F114&lt;Settings!$H$3,"",RANK(AA114,$AA$105:$AA$204,0)+COUNTIF($AA$105:AA114,AA114)-1)</f>
        <v>9</v>
      </c>
      <c r="AG114" s="68"/>
    </row>
    <row r="115" spans="1:33" ht="15" thickBot="1" x14ac:dyDescent="0.4">
      <c r="A115" s="66"/>
      <c r="B115" s="2" t="s">
        <v>355</v>
      </c>
      <c r="C115" s="2" t="s">
        <v>53</v>
      </c>
      <c r="D115" s="67" t="s">
        <v>180</v>
      </c>
      <c r="E115" s="67">
        <v>29</v>
      </c>
      <c r="F115" s="67">
        <v>16</v>
      </c>
      <c r="G115" s="67">
        <v>16</v>
      </c>
      <c r="H115" s="67">
        <v>0</v>
      </c>
      <c r="I115" s="67">
        <v>0</v>
      </c>
      <c r="J115" s="67">
        <v>0</v>
      </c>
      <c r="K115" s="67">
        <v>0</v>
      </c>
      <c r="L115" s="67">
        <v>0</v>
      </c>
      <c r="M115" s="67">
        <v>0</v>
      </c>
      <c r="N115" s="67">
        <v>0</v>
      </c>
      <c r="O115" s="67"/>
      <c r="P115" s="67">
        <v>0</v>
      </c>
      <c r="Q115" s="67">
        <v>145</v>
      </c>
      <c r="R115" s="67">
        <v>89</v>
      </c>
      <c r="S115" s="67">
        <v>1003</v>
      </c>
      <c r="T115" s="67">
        <v>11.27</v>
      </c>
      <c r="U115" s="67">
        <v>8</v>
      </c>
      <c r="V115" s="67">
        <v>2</v>
      </c>
      <c r="W115" s="67">
        <v>0</v>
      </c>
      <c r="X115" s="67">
        <v>8</v>
      </c>
      <c r="Y115" s="67">
        <v>1</v>
      </c>
      <c r="Z115" s="67"/>
      <c r="AA115" s="70">
        <f>IF(F115&lt;Settings!$H$3,"",ROUND((J115*Settings!$C$3+K115*Settings!$C$4+N115*Settings!$C$5+P115*Settings!$C$6+R115*Settings!$C$7+S115*Settings!$C$8+U115*Settings!$C$9+L115*Settings!$C$10+V115*Settings!$C$11*0.5)/F115*16,0))</f>
        <v>235</v>
      </c>
      <c r="AB115" s="70">
        <f>IF(F115&lt;Settings!$H$3,"",AA115*Settings!$F$6)</f>
        <v>352.5</v>
      </c>
      <c r="AC115" s="67"/>
      <c r="AD115" s="67"/>
      <c r="AE115" s="67"/>
      <c r="AF115" s="67">
        <f>IF(F115&lt;Settings!$H$3,"",RANK(AA115,$AA$105:$AA$204,0)+COUNTIF($AA$105:AA115,AA115)-1)</f>
        <v>14</v>
      </c>
      <c r="AG115" s="68"/>
    </row>
    <row r="116" spans="1:33" ht="15" thickBot="1" x14ac:dyDescent="0.4">
      <c r="A116" s="66"/>
      <c r="B116" s="2" t="s">
        <v>219</v>
      </c>
      <c r="C116" s="2" t="s">
        <v>53</v>
      </c>
      <c r="D116" s="67" t="s">
        <v>180</v>
      </c>
      <c r="E116" s="67">
        <v>22</v>
      </c>
      <c r="F116" s="67">
        <v>16</v>
      </c>
      <c r="G116" s="67">
        <v>14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1</v>
      </c>
      <c r="N116" s="67">
        <v>0</v>
      </c>
      <c r="O116" s="67">
        <v>0</v>
      </c>
      <c r="P116" s="67">
        <v>0</v>
      </c>
      <c r="Q116" s="67">
        <v>132</v>
      </c>
      <c r="R116" s="67">
        <v>83</v>
      </c>
      <c r="S116" s="67">
        <v>1153</v>
      </c>
      <c r="T116" s="67">
        <v>13.89</v>
      </c>
      <c r="U116" s="67">
        <v>5</v>
      </c>
      <c r="V116" s="67">
        <v>2</v>
      </c>
      <c r="W116" s="67">
        <v>0</v>
      </c>
      <c r="X116" s="67">
        <v>5</v>
      </c>
      <c r="Y116" s="67">
        <v>2</v>
      </c>
      <c r="Z116" s="67"/>
      <c r="AA116" s="70">
        <f>IF(F116&lt;Settings!$H$3,"",ROUND((J116*Settings!$C$3+K116*Settings!$C$4+N116*Settings!$C$5+P116*Settings!$C$6+R116*Settings!$C$7+S116*Settings!$C$8+U116*Settings!$C$9+L116*Settings!$C$10+V116*Settings!$C$11*0.5)/F116*16,0))</f>
        <v>226</v>
      </c>
      <c r="AB116" s="70">
        <f>IF(F116&lt;Settings!$H$3,"",AA116*Settings!$F$6)</f>
        <v>339</v>
      </c>
      <c r="AC116" s="67"/>
      <c r="AD116" s="67"/>
      <c r="AE116" s="67"/>
      <c r="AF116" s="67">
        <f>IF(F116&lt;Settings!$H$3,"",RANK(AA116,$AA$105:$AA$204,0)+COUNTIF($AA$105:AA116,AA116)-1)</f>
        <v>17</v>
      </c>
      <c r="AG116" s="68"/>
    </row>
    <row r="117" spans="1:33" ht="15" thickBot="1" x14ac:dyDescent="0.4">
      <c r="A117" s="66"/>
      <c r="B117" s="2" t="s">
        <v>379</v>
      </c>
      <c r="C117" s="2" t="s">
        <v>10</v>
      </c>
      <c r="D117" s="67" t="s">
        <v>180</v>
      </c>
      <c r="E117" s="67">
        <v>27</v>
      </c>
      <c r="F117" s="67">
        <v>16</v>
      </c>
      <c r="G117" s="67">
        <v>10</v>
      </c>
      <c r="H117" s="67">
        <v>0</v>
      </c>
      <c r="I117" s="67">
        <v>0</v>
      </c>
      <c r="J117" s="67">
        <v>0</v>
      </c>
      <c r="K117" s="67">
        <v>0</v>
      </c>
      <c r="L117" s="67">
        <v>0</v>
      </c>
      <c r="M117" s="67">
        <v>0</v>
      </c>
      <c r="N117" s="67">
        <v>0</v>
      </c>
      <c r="O117" s="67"/>
      <c r="P117" s="67">
        <v>0</v>
      </c>
      <c r="Q117" s="67">
        <v>108</v>
      </c>
      <c r="R117" s="67">
        <v>65</v>
      </c>
      <c r="S117" s="67">
        <v>945</v>
      </c>
      <c r="T117" s="67">
        <v>14.54</v>
      </c>
      <c r="U117" s="67">
        <v>9</v>
      </c>
      <c r="V117" s="67">
        <v>1</v>
      </c>
      <c r="W117" s="67">
        <v>1</v>
      </c>
      <c r="X117" s="67">
        <v>9</v>
      </c>
      <c r="Y117" s="67"/>
      <c r="Z117" s="67"/>
      <c r="AA117" s="70">
        <f>IF(F117&lt;Settings!$H$3,"",ROUND((J117*Settings!$C$3+K117*Settings!$C$4+N117*Settings!$C$5+P117*Settings!$C$6+R117*Settings!$C$7+S117*Settings!$C$8+U117*Settings!$C$9+L117*Settings!$C$10+V117*Settings!$C$11*0.5)/F117*16,0))</f>
        <v>213</v>
      </c>
      <c r="AB117" s="70">
        <f>IF(F117&lt;Settings!$H$3,"",AA117*Settings!$F$6)</f>
        <v>319.5</v>
      </c>
      <c r="AC117" s="67"/>
      <c r="AD117" s="67"/>
      <c r="AE117" s="67"/>
      <c r="AF117" s="67">
        <f>IF(F117&lt;Settings!$H$3,"",RANK(AA117,$AA$105:$AA$204,0)+COUNTIF($AA$105:AA117,AA117)-1)</f>
        <v>22</v>
      </c>
      <c r="AG117" s="68"/>
    </row>
    <row r="118" spans="1:33" ht="15" thickBot="1" x14ac:dyDescent="0.4">
      <c r="A118" s="66"/>
      <c r="B118" s="2" t="s">
        <v>224</v>
      </c>
      <c r="C118" s="2" t="s">
        <v>22</v>
      </c>
      <c r="D118" s="67" t="s">
        <v>180</v>
      </c>
      <c r="E118" s="67">
        <v>24</v>
      </c>
      <c r="F118" s="67">
        <v>16</v>
      </c>
      <c r="G118" s="67">
        <v>12</v>
      </c>
      <c r="H118" s="67">
        <v>0</v>
      </c>
      <c r="I118" s="67">
        <v>0</v>
      </c>
      <c r="J118" s="67">
        <v>0</v>
      </c>
      <c r="K118" s="67">
        <v>0</v>
      </c>
      <c r="L118" s="67">
        <v>0</v>
      </c>
      <c r="M118" s="67">
        <v>0</v>
      </c>
      <c r="N118" s="67">
        <v>0</v>
      </c>
      <c r="O118" s="67"/>
      <c r="P118" s="67">
        <v>0</v>
      </c>
      <c r="Q118" s="67">
        <v>119</v>
      </c>
      <c r="R118" s="67">
        <v>69</v>
      </c>
      <c r="S118" s="67">
        <v>1059</v>
      </c>
      <c r="T118" s="67">
        <v>15.35</v>
      </c>
      <c r="U118" s="67">
        <v>7</v>
      </c>
      <c r="V118" s="67">
        <v>0</v>
      </c>
      <c r="W118" s="67">
        <v>0</v>
      </c>
      <c r="X118" s="67">
        <v>7</v>
      </c>
      <c r="Y118" s="67"/>
      <c r="Z118" s="67"/>
      <c r="AA118" s="70">
        <f>IF(F118&lt;Settings!$H$3,"",ROUND((J118*Settings!$C$3+K118*Settings!$C$4+N118*Settings!$C$5+P118*Settings!$C$6+R118*Settings!$C$7+S118*Settings!$C$8+U118*Settings!$C$9+L118*Settings!$C$10+V118*Settings!$C$11*0.5)/F118*16,0))</f>
        <v>217</v>
      </c>
      <c r="AB118" s="70">
        <f>IF(F118&lt;Settings!$H$3,"",AA118*Settings!$F$6)</f>
        <v>325.5</v>
      </c>
      <c r="AC118" s="67"/>
      <c r="AD118" s="67"/>
      <c r="AE118" s="67"/>
      <c r="AF118" s="67">
        <f>IF(F118&lt;Settings!$H$3,"",RANK(AA118,$AA$105:$AA$204,0)+COUNTIF($AA$105:AA118,AA118)-1)</f>
        <v>21</v>
      </c>
      <c r="AG118" s="68"/>
    </row>
    <row r="119" spans="1:33" ht="15" thickBot="1" x14ac:dyDescent="0.4">
      <c r="A119" s="66"/>
      <c r="B119" s="2" t="s">
        <v>245</v>
      </c>
      <c r="C119" s="2" t="s">
        <v>125</v>
      </c>
      <c r="D119" s="67" t="s">
        <v>180</v>
      </c>
      <c r="E119" s="67">
        <v>28</v>
      </c>
      <c r="F119" s="67">
        <v>16</v>
      </c>
      <c r="G119" s="67">
        <v>4</v>
      </c>
      <c r="H119" s="67">
        <v>0</v>
      </c>
      <c r="I119" s="67">
        <v>0</v>
      </c>
      <c r="J119" s="67">
        <v>0</v>
      </c>
      <c r="K119" s="67">
        <v>0</v>
      </c>
      <c r="L119" s="67">
        <v>0</v>
      </c>
      <c r="M119" s="67">
        <v>131</v>
      </c>
      <c r="N119" s="67">
        <v>722</v>
      </c>
      <c r="O119" s="67">
        <v>5.51</v>
      </c>
      <c r="P119" s="67">
        <v>3</v>
      </c>
      <c r="Q119" s="67">
        <v>74</v>
      </c>
      <c r="R119" s="67">
        <v>58</v>
      </c>
      <c r="S119" s="67">
        <v>388</v>
      </c>
      <c r="T119" s="67">
        <v>6.69</v>
      </c>
      <c r="U119" s="67">
        <v>2</v>
      </c>
      <c r="V119" s="67">
        <v>1</v>
      </c>
      <c r="W119" s="67">
        <v>1</v>
      </c>
      <c r="X119" s="67">
        <v>5</v>
      </c>
      <c r="Y119" s="67"/>
      <c r="Z119" s="67"/>
      <c r="AA119" s="70">
        <f>IF(F119&lt;Settings!$H$3,"",ROUND((J119*Settings!$C$3+K119*Settings!$C$4+N119*Settings!$C$5+P119*Settings!$C$6+R119*Settings!$C$7+S119*Settings!$C$8+U119*Settings!$C$9+L119*Settings!$C$10+V119*Settings!$C$11*0.5)/F119*16,0))</f>
        <v>198</v>
      </c>
      <c r="AB119" s="70">
        <f>IF(F119&lt;Settings!$H$3,"",AA119*Settings!$F$6)</f>
        <v>297</v>
      </c>
      <c r="AC119" s="67"/>
      <c r="AD119" s="67"/>
      <c r="AE119" s="67"/>
      <c r="AF119" s="67">
        <f>IF(F119&lt;Settings!$H$3,"",RANK(AA119,$AA$105:$AA$204,0)+COUNTIF($AA$105:AA119,AA119)-1)</f>
        <v>31</v>
      </c>
      <c r="AG119" s="68"/>
    </row>
    <row r="120" spans="1:33" ht="15" thickBot="1" x14ac:dyDescent="0.4">
      <c r="A120" s="66"/>
      <c r="B120" s="2" t="s">
        <v>427</v>
      </c>
      <c r="C120" s="2" t="s">
        <v>4</v>
      </c>
      <c r="D120" s="67" t="s">
        <v>180</v>
      </c>
      <c r="E120" s="67">
        <v>27</v>
      </c>
      <c r="F120" s="67">
        <v>16</v>
      </c>
      <c r="G120" s="67">
        <v>15</v>
      </c>
      <c r="H120" s="67">
        <v>5</v>
      </c>
      <c r="I120" s="67">
        <v>9</v>
      </c>
      <c r="J120" s="67">
        <v>41</v>
      </c>
      <c r="K120" s="67">
        <v>0</v>
      </c>
      <c r="L120" s="67">
        <v>0</v>
      </c>
      <c r="M120" s="67">
        <v>8</v>
      </c>
      <c r="N120" s="67">
        <v>21</v>
      </c>
      <c r="O120" s="67">
        <v>2.63</v>
      </c>
      <c r="P120" s="67">
        <v>1</v>
      </c>
      <c r="Q120" s="67">
        <v>140</v>
      </c>
      <c r="R120" s="67">
        <v>77</v>
      </c>
      <c r="S120" s="67">
        <v>1007</v>
      </c>
      <c r="T120" s="67">
        <v>13.08</v>
      </c>
      <c r="U120" s="67">
        <v>4</v>
      </c>
      <c r="V120" s="67">
        <v>1</v>
      </c>
      <c r="W120" s="67">
        <v>0</v>
      </c>
      <c r="X120" s="67">
        <v>5</v>
      </c>
      <c r="Y120" s="67">
        <v>1</v>
      </c>
      <c r="Z120" s="67"/>
      <c r="AA120" s="70">
        <f>IF(F120&lt;Settings!$H$3,"",ROUND((J120*Settings!$C$3+K120*Settings!$C$4+N120*Settings!$C$5+P120*Settings!$C$6+R120*Settings!$C$7+S120*Settings!$C$8+U120*Settings!$C$9+L120*Settings!$C$10+V120*Settings!$C$11*0.5)/F120*16,0))</f>
        <v>210</v>
      </c>
      <c r="AB120" s="70">
        <f>IF(F120&lt;Settings!$H$3,"",AA120*Settings!$F$6)</f>
        <v>315</v>
      </c>
      <c r="AC120" s="67"/>
      <c r="AD120" s="67"/>
      <c r="AE120" s="67"/>
      <c r="AF120" s="67">
        <f>IF(F120&lt;Settings!$H$3,"",RANK(AA120,$AA$105:$AA$204,0)+COUNTIF($AA$105:AA120,AA120)-1)</f>
        <v>24</v>
      </c>
      <c r="AG120" s="68"/>
    </row>
    <row r="121" spans="1:33" ht="15" thickBot="1" x14ac:dyDescent="0.4">
      <c r="A121" s="66"/>
      <c r="B121" s="2" t="s">
        <v>428</v>
      </c>
      <c r="C121" s="2" t="s">
        <v>14</v>
      </c>
      <c r="D121" s="67" t="s">
        <v>180</v>
      </c>
      <c r="E121" s="67">
        <v>22</v>
      </c>
      <c r="F121" s="67">
        <v>16</v>
      </c>
      <c r="G121" s="67">
        <v>1</v>
      </c>
      <c r="H121" s="67">
        <v>0</v>
      </c>
      <c r="I121" s="67">
        <v>0</v>
      </c>
      <c r="J121" s="67">
        <v>0</v>
      </c>
      <c r="K121" s="67">
        <v>0</v>
      </c>
      <c r="L121" s="67">
        <v>0</v>
      </c>
      <c r="M121" s="67">
        <v>24</v>
      </c>
      <c r="N121" s="67">
        <v>267</v>
      </c>
      <c r="O121" s="67">
        <v>11.13</v>
      </c>
      <c r="P121" s="67">
        <v>3</v>
      </c>
      <c r="Q121" s="67">
        <v>83</v>
      </c>
      <c r="R121" s="67">
        <v>61</v>
      </c>
      <c r="S121" s="67">
        <v>593</v>
      </c>
      <c r="T121" s="67">
        <v>9.7200000000000006</v>
      </c>
      <c r="U121" s="67">
        <v>6</v>
      </c>
      <c r="V121" s="67">
        <v>4</v>
      </c>
      <c r="W121" s="67">
        <v>1</v>
      </c>
      <c r="X121" s="67">
        <v>12</v>
      </c>
      <c r="Y121" s="67"/>
      <c r="Z121" s="67"/>
      <c r="AA121" s="70">
        <f>IF(F121&lt;Settings!$H$3,"",ROUND((J121*Settings!$C$3+K121*Settings!$C$4+N121*Settings!$C$5+P121*Settings!$C$6+R121*Settings!$C$7+S121*Settings!$C$8+U121*Settings!$C$9+L121*Settings!$C$10+V121*Settings!$C$11*0.5)/F121*16,0))</f>
        <v>197</v>
      </c>
      <c r="AB121" s="70">
        <f>IF(F121&lt;Settings!$H$3,"",AA121*Settings!$F$6)</f>
        <v>295.5</v>
      </c>
      <c r="AC121" s="67"/>
      <c r="AD121" s="67"/>
      <c r="AE121" s="67"/>
      <c r="AF121" s="67">
        <f>IF(F121&lt;Settings!$H$3,"",RANK(AA121,$AA$105:$AA$204,0)+COUNTIF($AA$105:AA121,AA121)-1)</f>
        <v>33</v>
      </c>
      <c r="AG121" s="68"/>
    </row>
    <row r="122" spans="1:33" ht="15" thickBot="1" x14ac:dyDescent="0.4">
      <c r="A122" s="66"/>
      <c r="B122" s="2" t="s">
        <v>259</v>
      </c>
      <c r="C122" s="2" t="s">
        <v>51</v>
      </c>
      <c r="D122" s="67" t="s">
        <v>180</v>
      </c>
      <c r="E122" s="67">
        <v>24</v>
      </c>
      <c r="F122" s="67">
        <v>16</v>
      </c>
      <c r="G122" s="67">
        <v>16</v>
      </c>
      <c r="H122" s="67">
        <v>0</v>
      </c>
      <c r="I122" s="67">
        <v>1</v>
      </c>
      <c r="J122" s="67">
        <v>0</v>
      </c>
      <c r="K122" s="67">
        <v>0</v>
      </c>
      <c r="L122" s="67">
        <v>0</v>
      </c>
      <c r="M122" s="67">
        <v>5</v>
      </c>
      <c r="N122" s="67">
        <v>17</v>
      </c>
      <c r="O122" s="67">
        <v>3.4</v>
      </c>
      <c r="P122" s="67">
        <v>0</v>
      </c>
      <c r="Q122" s="67">
        <v>131</v>
      </c>
      <c r="R122" s="67">
        <v>94</v>
      </c>
      <c r="S122" s="67">
        <v>1136</v>
      </c>
      <c r="T122" s="67">
        <v>12.09</v>
      </c>
      <c r="U122" s="67">
        <v>4</v>
      </c>
      <c r="V122" s="67">
        <v>2</v>
      </c>
      <c r="W122" s="67">
        <v>2</v>
      </c>
      <c r="X122" s="67">
        <v>4</v>
      </c>
      <c r="Y122" s="67">
        <v>1</v>
      </c>
      <c r="Z122" s="67"/>
      <c r="AA122" s="70">
        <f>IF(F122&lt;Settings!$H$3,"",ROUND((J122*Settings!$C$3+K122*Settings!$C$4+N122*Settings!$C$5+P122*Settings!$C$6+R122*Settings!$C$7+S122*Settings!$C$8+U122*Settings!$C$9+L122*Settings!$C$10+V122*Settings!$C$11*0.5)/F122*16,0))</f>
        <v>231</v>
      </c>
      <c r="AB122" s="70">
        <f>IF(F122&lt;Settings!$H$3,"",AA122*Settings!$F$6)</f>
        <v>346.5</v>
      </c>
      <c r="AC122" s="67"/>
      <c r="AD122" s="67"/>
      <c r="AE122" s="67"/>
      <c r="AF122" s="67">
        <f>IF(F122&lt;Settings!$H$3,"",RANK(AA122,$AA$105:$AA$204,0)+COUNTIF($AA$105:AA122,AA122)-1)</f>
        <v>15</v>
      </c>
      <c r="AG122" s="68"/>
    </row>
    <row r="123" spans="1:33" ht="15" thickBot="1" x14ac:dyDescent="0.4">
      <c r="A123" s="66"/>
      <c r="B123" s="2" t="s">
        <v>352</v>
      </c>
      <c r="C123" s="2" t="s">
        <v>56</v>
      </c>
      <c r="D123" s="67" t="s">
        <v>180</v>
      </c>
      <c r="E123" s="67">
        <v>33</v>
      </c>
      <c r="F123" s="67">
        <v>16</v>
      </c>
      <c r="G123" s="67">
        <v>16</v>
      </c>
      <c r="H123" s="67">
        <v>0</v>
      </c>
      <c r="I123" s="67">
        <v>1</v>
      </c>
      <c r="J123" s="67">
        <v>0</v>
      </c>
      <c r="K123" s="67">
        <v>0</v>
      </c>
      <c r="L123" s="67">
        <v>0</v>
      </c>
      <c r="M123" s="67">
        <v>2</v>
      </c>
      <c r="N123" s="67">
        <v>5</v>
      </c>
      <c r="O123" s="67">
        <v>2.5</v>
      </c>
      <c r="P123" s="67">
        <v>0</v>
      </c>
      <c r="Q123" s="67">
        <v>150</v>
      </c>
      <c r="R123" s="67">
        <v>107</v>
      </c>
      <c r="S123" s="67">
        <v>1023</v>
      </c>
      <c r="T123" s="67">
        <v>9.56</v>
      </c>
      <c r="U123" s="67">
        <v>6</v>
      </c>
      <c r="V123" s="67">
        <v>2</v>
      </c>
      <c r="W123" s="67">
        <v>1</v>
      </c>
      <c r="X123" s="67">
        <v>6</v>
      </c>
      <c r="Y123" s="67"/>
      <c r="Z123" s="67"/>
      <c r="AA123" s="70">
        <f>IF(F123&lt;Settings!$H$3,"",ROUND((J123*Settings!$C$3+K123*Settings!$C$4+N123*Settings!$C$5+P123*Settings!$C$6+R123*Settings!$C$7+S123*Settings!$C$8+U123*Settings!$C$9+L123*Settings!$C$10+V123*Settings!$C$11*0.5)/F123*16,0))</f>
        <v>244</v>
      </c>
      <c r="AB123" s="70">
        <f>IF(F123&lt;Settings!$H$3,"",AA123*Settings!$F$6)</f>
        <v>366</v>
      </c>
      <c r="AC123" s="67"/>
      <c r="AD123" s="67"/>
      <c r="AE123" s="67"/>
      <c r="AF123" s="67">
        <f>IF(F123&lt;Settings!$H$3,"",RANK(AA123,$AA$105:$AA$204,0)+COUNTIF($AA$105:AA123,AA123)-1)</f>
        <v>12</v>
      </c>
      <c r="AG123" s="68"/>
    </row>
    <row r="124" spans="1:33" ht="15" thickBot="1" x14ac:dyDescent="0.4">
      <c r="A124" s="66"/>
      <c r="B124" s="2" t="s">
        <v>429</v>
      </c>
      <c r="C124" s="2" t="s">
        <v>41</v>
      </c>
      <c r="D124" s="67" t="s">
        <v>180</v>
      </c>
      <c r="E124" s="67">
        <v>29</v>
      </c>
      <c r="F124" s="67">
        <v>16</v>
      </c>
      <c r="G124" s="67">
        <v>16</v>
      </c>
      <c r="H124" s="67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0</v>
      </c>
      <c r="N124" s="67">
        <v>0</v>
      </c>
      <c r="O124" s="67"/>
      <c r="P124" s="67">
        <v>0</v>
      </c>
      <c r="Q124" s="67">
        <v>144</v>
      </c>
      <c r="R124" s="67">
        <v>90</v>
      </c>
      <c r="S124" s="67">
        <v>1083</v>
      </c>
      <c r="T124" s="67">
        <v>12.03</v>
      </c>
      <c r="U124" s="67">
        <v>5</v>
      </c>
      <c r="V124" s="67">
        <v>2</v>
      </c>
      <c r="W124" s="67">
        <v>2</v>
      </c>
      <c r="X124" s="67">
        <v>5</v>
      </c>
      <c r="Y124" s="67"/>
      <c r="Z124" s="67">
        <v>1</v>
      </c>
      <c r="AA124" s="70">
        <f>IF(F124&lt;Settings!$H$3,"",ROUND((J124*Settings!$C$3+K124*Settings!$C$4+N124*Settings!$C$5+P124*Settings!$C$6+R124*Settings!$C$7+S124*Settings!$C$8+U124*Settings!$C$9+L124*Settings!$C$10+V124*Settings!$C$11*0.5)/F124*16,0))</f>
        <v>226</v>
      </c>
      <c r="AB124" s="70">
        <f>IF(F124&lt;Settings!$H$3,"",AA124*Settings!$F$6)</f>
        <v>339</v>
      </c>
      <c r="AC124" s="67"/>
      <c r="AD124" s="67"/>
      <c r="AE124" s="67"/>
      <c r="AF124" s="67">
        <f>IF(F124&lt;Settings!$H$3,"",RANK(AA124,$AA$105:$AA$204,0)+COUNTIF($AA$105:AA124,AA124)-1)</f>
        <v>18</v>
      </c>
      <c r="AG124" s="68"/>
    </row>
    <row r="125" spans="1:33" ht="15" thickBot="1" x14ac:dyDescent="0.4">
      <c r="A125" s="66"/>
      <c r="B125" s="2" t="s">
        <v>430</v>
      </c>
      <c r="C125" s="2" t="s">
        <v>8</v>
      </c>
      <c r="D125" s="67" t="s">
        <v>180</v>
      </c>
      <c r="E125" s="67">
        <v>25</v>
      </c>
      <c r="F125" s="67">
        <v>16</v>
      </c>
      <c r="G125" s="67">
        <v>13</v>
      </c>
      <c r="H125" s="67">
        <v>0</v>
      </c>
      <c r="I125" s="67">
        <v>0</v>
      </c>
      <c r="J125" s="67">
        <v>0</v>
      </c>
      <c r="K125" s="67">
        <v>0</v>
      </c>
      <c r="L125" s="67">
        <v>0</v>
      </c>
      <c r="M125" s="67">
        <v>0</v>
      </c>
      <c r="N125" s="67">
        <v>0</v>
      </c>
      <c r="O125" s="67"/>
      <c r="P125" s="67">
        <v>0</v>
      </c>
      <c r="Q125" s="67">
        <v>118</v>
      </c>
      <c r="R125" s="67">
        <v>63</v>
      </c>
      <c r="S125" s="67">
        <v>941</v>
      </c>
      <c r="T125" s="67">
        <v>14.94</v>
      </c>
      <c r="U125" s="67">
        <v>7</v>
      </c>
      <c r="V125" s="67">
        <v>1</v>
      </c>
      <c r="W125" s="67">
        <v>1</v>
      </c>
      <c r="X125" s="67">
        <v>7</v>
      </c>
      <c r="Y125" s="67"/>
      <c r="Z125" s="67"/>
      <c r="AA125" s="70">
        <f>IF(F125&lt;Settings!$H$3,"",ROUND((J125*Settings!$C$3+K125*Settings!$C$4+N125*Settings!$C$5+P125*Settings!$C$6+R125*Settings!$C$7+S125*Settings!$C$8+U125*Settings!$C$9+L125*Settings!$C$10+V125*Settings!$C$11*0.5)/F125*16,0))</f>
        <v>198</v>
      </c>
      <c r="AB125" s="70">
        <f>IF(F125&lt;Settings!$H$3,"",AA125*Settings!$F$6)</f>
        <v>297</v>
      </c>
      <c r="AC125" s="67"/>
      <c r="AD125" s="67"/>
      <c r="AE125" s="67"/>
      <c r="AF125" s="67">
        <f>IF(F125&lt;Settings!$H$3,"",RANK(AA125,$AA$105:$AA$204,0)+COUNTIF($AA$105:AA125,AA125)-1)</f>
        <v>32</v>
      </c>
      <c r="AG125" s="68"/>
    </row>
    <row r="126" spans="1:33" ht="15" thickBot="1" x14ac:dyDescent="0.4">
      <c r="A126" s="66"/>
      <c r="B126" s="2" t="s">
        <v>431</v>
      </c>
      <c r="C126" s="2" t="s">
        <v>24</v>
      </c>
      <c r="D126" s="67" t="s">
        <v>180</v>
      </c>
      <c r="E126" s="67">
        <v>28</v>
      </c>
      <c r="F126" s="67">
        <v>13</v>
      </c>
      <c r="G126" s="67">
        <v>13</v>
      </c>
      <c r="H126" s="67">
        <v>1</v>
      </c>
      <c r="I126" s="67">
        <v>1</v>
      </c>
      <c r="J126" s="67">
        <v>10</v>
      </c>
      <c r="K126" s="67">
        <v>1</v>
      </c>
      <c r="L126" s="67">
        <v>0</v>
      </c>
      <c r="M126" s="67">
        <v>0</v>
      </c>
      <c r="N126" s="67">
        <v>0</v>
      </c>
      <c r="O126" s="67"/>
      <c r="P126" s="67">
        <v>0</v>
      </c>
      <c r="Q126" s="67">
        <v>96</v>
      </c>
      <c r="R126" s="67">
        <v>50</v>
      </c>
      <c r="S126" s="67">
        <v>796</v>
      </c>
      <c r="T126" s="67">
        <v>15.92</v>
      </c>
      <c r="U126" s="67">
        <v>8</v>
      </c>
      <c r="V126" s="67">
        <v>1</v>
      </c>
      <c r="W126" s="67">
        <v>1</v>
      </c>
      <c r="X126" s="67">
        <v>8</v>
      </c>
      <c r="Y126" s="67"/>
      <c r="Z126" s="67"/>
      <c r="AA126" s="70">
        <f>IF(F126&lt;Settings!$H$3,"",ROUND((J126*Settings!$C$3+K126*Settings!$C$4+N126*Settings!$C$5+P126*Settings!$C$6+R126*Settings!$C$7+S126*Settings!$C$8+U126*Settings!$C$9+L126*Settings!$C$10+V126*Settings!$C$11*0.5)/F126*16,0))</f>
        <v>223</v>
      </c>
      <c r="AB126" s="70">
        <f>IF(F126&lt;Settings!$H$3,"",AA126*Settings!$F$6)</f>
        <v>334.5</v>
      </c>
      <c r="AC126" s="67"/>
      <c r="AD126" s="67"/>
      <c r="AE126" s="67"/>
      <c r="AF126" s="67">
        <f>IF(F126&lt;Settings!$H$3,"",RANK(AA126,$AA$105:$AA$204,0)+COUNTIF($AA$105:AA126,AA126)-1)</f>
        <v>19</v>
      </c>
      <c r="AG126" s="68"/>
    </row>
    <row r="127" spans="1:33" ht="15" thickBot="1" x14ac:dyDescent="0.4">
      <c r="A127" s="66"/>
      <c r="B127" s="2" t="s">
        <v>432</v>
      </c>
      <c r="C127" s="2" t="s">
        <v>41</v>
      </c>
      <c r="D127" s="67" t="s">
        <v>180</v>
      </c>
      <c r="E127" s="67">
        <v>29</v>
      </c>
      <c r="F127" s="67">
        <v>16</v>
      </c>
      <c r="G127" s="67">
        <v>16</v>
      </c>
      <c r="H127" s="67">
        <v>0</v>
      </c>
      <c r="I127" s="67">
        <v>0</v>
      </c>
      <c r="J127" s="67">
        <v>0</v>
      </c>
      <c r="K127" s="67">
        <v>0</v>
      </c>
      <c r="L127" s="67">
        <v>0</v>
      </c>
      <c r="M127" s="67">
        <v>1</v>
      </c>
      <c r="N127" s="67">
        <v>4</v>
      </c>
      <c r="O127" s="67">
        <v>4</v>
      </c>
      <c r="P127" s="67">
        <v>0</v>
      </c>
      <c r="Q127" s="67">
        <v>137</v>
      </c>
      <c r="R127" s="67">
        <v>79</v>
      </c>
      <c r="S127" s="67">
        <v>1032</v>
      </c>
      <c r="T127" s="67">
        <v>13.06</v>
      </c>
      <c r="U127" s="67">
        <v>5</v>
      </c>
      <c r="V127" s="67">
        <v>1</v>
      </c>
      <c r="W127" s="67">
        <v>0</v>
      </c>
      <c r="X127" s="67">
        <v>5</v>
      </c>
      <c r="Y127" s="67"/>
      <c r="Z127" s="67"/>
      <c r="AA127" s="70">
        <f>IF(F127&lt;Settings!$H$3,"",ROUND((J127*Settings!$C$3+K127*Settings!$C$4+N127*Settings!$C$5+P127*Settings!$C$6+R127*Settings!$C$7+S127*Settings!$C$8+U127*Settings!$C$9+L127*Settings!$C$10+V127*Settings!$C$11*0.5)/F127*16,0))</f>
        <v>212</v>
      </c>
      <c r="AB127" s="70">
        <f>IF(F127&lt;Settings!$H$3,"",AA127*Settings!$F$6)</f>
        <v>318</v>
      </c>
      <c r="AC127" s="67"/>
      <c r="AD127" s="67"/>
      <c r="AE127" s="67"/>
      <c r="AF127" s="67">
        <f>IF(F127&lt;Settings!$H$3,"",RANK(AA127,$AA$105:$AA$204,0)+COUNTIF($AA$105:AA127,AA127)-1)</f>
        <v>23</v>
      </c>
      <c r="AG127" s="68"/>
    </row>
    <row r="128" spans="1:33" ht="15" thickBot="1" x14ac:dyDescent="0.4">
      <c r="A128" s="66"/>
      <c r="B128" s="2" t="s">
        <v>260</v>
      </c>
      <c r="C128" s="2" t="s">
        <v>1</v>
      </c>
      <c r="D128" s="67" t="s">
        <v>180</v>
      </c>
      <c r="E128" s="67">
        <v>30</v>
      </c>
      <c r="F128" s="67">
        <v>16</v>
      </c>
      <c r="G128" s="67">
        <v>13</v>
      </c>
      <c r="H128" s="67">
        <v>0</v>
      </c>
      <c r="I128" s="67">
        <v>0</v>
      </c>
      <c r="J128" s="67">
        <v>0</v>
      </c>
      <c r="K128" s="67">
        <v>0</v>
      </c>
      <c r="L128" s="67">
        <v>0</v>
      </c>
      <c r="M128" s="67">
        <v>12</v>
      </c>
      <c r="N128" s="67">
        <v>57</v>
      </c>
      <c r="O128" s="67">
        <v>4.75</v>
      </c>
      <c r="P128" s="67">
        <v>0</v>
      </c>
      <c r="Q128" s="67">
        <v>159</v>
      </c>
      <c r="R128" s="67">
        <v>98</v>
      </c>
      <c r="S128" s="67">
        <v>1106</v>
      </c>
      <c r="T128" s="67">
        <v>11.29</v>
      </c>
      <c r="U128" s="67">
        <v>3</v>
      </c>
      <c r="V128" s="67">
        <v>3</v>
      </c>
      <c r="W128" s="67">
        <v>2</v>
      </c>
      <c r="X128" s="67">
        <v>3</v>
      </c>
      <c r="Y128" s="67">
        <v>1</v>
      </c>
      <c r="Z128" s="67"/>
      <c r="AA128" s="70">
        <f>IF(F128&lt;Settings!$H$3,"",ROUND((J128*Settings!$C$3+K128*Settings!$C$4+N128*Settings!$C$5+P128*Settings!$C$6+R128*Settings!$C$7+S128*Settings!$C$8+U128*Settings!$C$9+L128*Settings!$C$10+V128*Settings!$C$11*0.5)/F128*16,0))</f>
        <v>229</v>
      </c>
      <c r="AB128" s="70">
        <f>IF(F128&lt;Settings!$H$3,"",AA128*Settings!$F$6)</f>
        <v>343.5</v>
      </c>
      <c r="AC128" s="67"/>
      <c r="AD128" s="67"/>
      <c r="AE128" s="67"/>
      <c r="AF128" s="67">
        <f>IF(F128&lt;Settings!$H$3,"",RANK(AA128,$AA$105:$AA$204,0)+COUNTIF($AA$105:AA128,AA128)-1)</f>
        <v>16</v>
      </c>
      <c r="AG128" s="68"/>
    </row>
    <row r="129" spans="1:33" ht="15" thickBot="1" x14ac:dyDescent="0.4">
      <c r="A129" s="66"/>
      <c r="B129" s="2" t="s">
        <v>199</v>
      </c>
      <c r="C129" s="2" t="s">
        <v>26</v>
      </c>
      <c r="D129" s="67" t="s">
        <v>180</v>
      </c>
      <c r="E129" s="67">
        <v>28</v>
      </c>
      <c r="F129" s="67">
        <v>16</v>
      </c>
      <c r="G129" s="67">
        <v>16</v>
      </c>
      <c r="H129" s="67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10</v>
      </c>
      <c r="N129" s="67">
        <v>4</v>
      </c>
      <c r="O129" s="67">
        <v>0.4</v>
      </c>
      <c r="P129" s="67">
        <v>0</v>
      </c>
      <c r="Q129" s="67">
        <v>135</v>
      </c>
      <c r="R129" s="67">
        <v>91</v>
      </c>
      <c r="S129" s="67">
        <v>1077</v>
      </c>
      <c r="T129" s="67">
        <v>11.84</v>
      </c>
      <c r="U129" s="67">
        <v>4</v>
      </c>
      <c r="V129" s="67">
        <v>2</v>
      </c>
      <c r="W129" s="67">
        <v>1</v>
      </c>
      <c r="X129" s="67">
        <v>4</v>
      </c>
      <c r="Y129" s="67">
        <v>1</v>
      </c>
      <c r="Z129" s="67"/>
      <c r="AA129" s="70">
        <f>IF(F129&lt;Settings!$H$3,"",ROUND((J129*Settings!$C$3+K129*Settings!$C$4+N129*Settings!$C$5+P129*Settings!$C$6+R129*Settings!$C$7+S129*Settings!$C$8+U129*Settings!$C$9+L129*Settings!$C$10+V129*Settings!$C$11*0.5)/F129*16,0))</f>
        <v>221</v>
      </c>
      <c r="AB129" s="70">
        <f>IF(F129&lt;Settings!$H$3,"",AA129*Settings!$F$6)</f>
        <v>331.5</v>
      </c>
      <c r="AC129" s="67"/>
      <c r="AD129" s="67"/>
      <c r="AE129" s="67"/>
      <c r="AF129" s="67">
        <f>IF(F129&lt;Settings!$H$3,"",RANK(AA129,$AA$105:$AA$204,0)+COUNTIF($AA$105:AA129,AA129)-1)</f>
        <v>20</v>
      </c>
      <c r="AG129" s="68"/>
    </row>
    <row r="130" spans="1:33" ht="15" thickBot="1" x14ac:dyDescent="0.4">
      <c r="A130" s="66"/>
      <c r="B130" s="2" t="s">
        <v>404</v>
      </c>
      <c r="C130" s="2" t="s">
        <v>45</v>
      </c>
      <c r="D130" s="67" t="s">
        <v>180</v>
      </c>
      <c r="E130" s="67">
        <v>30</v>
      </c>
      <c r="F130" s="67">
        <v>16</v>
      </c>
      <c r="G130" s="67">
        <v>16</v>
      </c>
      <c r="H130" s="67">
        <v>0</v>
      </c>
      <c r="I130" s="67">
        <v>0</v>
      </c>
      <c r="J130" s="67">
        <v>0</v>
      </c>
      <c r="K130" s="67">
        <v>0</v>
      </c>
      <c r="L130" s="67">
        <v>0</v>
      </c>
      <c r="M130" s="67">
        <v>5</v>
      </c>
      <c r="N130" s="67">
        <v>31</v>
      </c>
      <c r="O130" s="67">
        <v>6.2</v>
      </c>
      <c r="P130" s="67">
        <v>0</v>
      </c>
      <c r="Q130" s="67">
        <v>116</v>
      </c>
      <c r="R130" s="67">
        <v>72</v>
      </c>
      <c r="S130" s="67">
        <v>1017</v>
      </c>
      <c r="T130" s="67">
        <v>14.13</v>
      </c>
      <c r="U130" s="67">
        <v>4</v>
      </c>
      <c r="V130" s="67">
        <v>1</v>
      </c>
      <c r="W130" s="67">
        <v>0</v>
      </c>
      <c r="X130" s="67">
        <v>4</v>
      </c>
      <c r="Y130" s="67">
        <v>1</v>
      </c>
      <c r="Z130" s="67"/>
      <c r="AA130" s="70">
        <f>IF(F130&lt;Settings!$H$3,"",ROUND((J130*Settings!$C$3+K130*Settings!$C$4+N130*Settings!$C$5+P130*Settings!$C$6+R130*Settings!$C$7+S130*Settings!$C$8+U130*Settings!$C$9+L130*Settings!$C$10+V130*Settings!$C$11*0.5)/F130*16,0))</f>
        <v>200</v>
      </c>
      <c r="AB130" s="70">
        <f>IF(F130&lt;Settings!$H$3,"",AA130*Settings!$F$6)</f>
        <v>300</v>
      </c>
      <c r="AC130" s="67"/>
      <c r="AD130" s="67"/>
      <c r="AE130" s="67"/>
      <c r="AF130" s="67">
        <f>IF(F130&lt;Settings!$H$3,"",RANK(AA130,$AA$105:$AA$204,0)+COUNTIF($AA$105:AA130,AA130)-1)</f>
        <v>30</v>
      </c>
      <c r="AG130" s="68"/>
    </row>
    <row r="131" spans="1:33" ht="15" thickBot="1" x14ac:dyDescent="0.4">
      <c r="A131" s="66"/>
      <c r="B131" s="2" t="s">
        <v>381</v>
      </c>
      <c r="C131" s="2" t="s">
        <v>105</v>
      </c>
      <c r="D131" s="67" t="s">
        <v>180</v>
      </c>
      <c r="E131" s="67">
        <v>28</v>
      </c>
      <c r="F131" s="67">
        <v>15</v>
      </c>
      <c r="G131" s="67">
        <v>15</v>
      </c>
      <c r="H131" s="67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0</v>
      </c>
      <c r="N131" s="67">
        <v>0</v>
      </c>
      <c r="O131" s="67"/>
      <c r="P131" s="67">
        <v>0</v>
      </c>
      <c r="Q131" s="67">
        <v>111</v>
      </c>
      <c r="R131" s="67">
        <v>68</v>
      </c>
      <c r="S131" s="67">
        <v>1002</v>
      </c>
      <c r="T131" s="67">
        <v>14.74</v>
      </c>
      <c r="U131" s="67">
        <v>5</v>
      </c>
      <c r="V131" s="67">
        <v>2</v>
      </c>
      <c r="W131" s="67">
        <v>1</v>
      </c>
      <c r="X131" s="67">
        <v>5</v>
      </c>
      <c r="Y131" s="67"/>
      <c r="Z131" s="67"/>
      <c r="AA131" s="70">
        <f>IF(F131&lt;Settings!$H$3,"",ROUND((J131*Settings!$C$3+K131*Settings!$C$4+N131*Settings!$C$5+P131*Settings!$C$6+R131*Settings!$C$7+S131*Settings!$C$8+U131*Settings!$C$9+L131*Settings!$C$10+V131*Settings!$C$11*0.5)/F131*16,0))</f>
        <v>209</v>
      </c>
      <c r="AB131" s="70">
        <f>IF(F131&lt;Settings!$H$3,"",AA131*Settings!$F$6)</f>
        <v>313.5</v>
      </c>
      <c r="AC131" s="67"/>
      <c r="AD131" s="67"/>
      <c r="AE131" s="67"/>
      <c r="AF131" s="67">
        <f>IF(F131&lt;Settings!$H$3,"",RANK(AA131,$AA$105:$AA$204,0)+COUNTIF($AA$105:AA131,AA131)-1)</f>
        <v>25</v>
      </c>
      <c r="AG131" s="68"/>
    </row>
    <row r="132" spans="1:33" ht="15" thickBot="1" x14ac:dyDescent="0.4">
      <c r="A132" s="66"/>
      <c r="B132" s="2" t="s">
        <v>269</v>
      </c>
      <c r="C132" s="2" t="s">
        <v>51</v>
      </c>
      <c r="D132" s="67" t="s">
        <v>180</v>
      </c>
      <c r="E132" s="67">
        <v>24</v>
      </c>
      <c r="F132" s="67">
        <v>16</v>
      </c>
      <c r="G132" s="67">
        <v>16</v>
      </c>
      <c r="H132" s="67">
        <v>0</v>
      </c>
      <c r="I132" s="67">
        <v>0</v>
      </c>
      <c r="J132" s="67">
        <v>0</v>
      </c>
      <c r="K132" s="67">
        <v>0</v>
      </c>
      <c r="L132" s="67">
        <v>0</v>
      </c>
      <c r="M132" s="67">
        <v>0</v>
      </c>
      <c r="N132" s="67">
        <v>0</v>
      </c>
      <c r="O132" s="67"/>
      <c r="P132" s="67">
        <v>0</v>
      </c>
      <c r="Q132" s="67">
        <v>81</v>
      </c>
      <c r="R132" s="67">
        <v>42</v>
      </c>
      <c r="S132" s="67">
        <v>726</v>
      </c>
      <c r="T132" s="67">
        <v>17.29</v>
      </c>
      <c r="U132" s="67">
        <v>9</v>
      </c>
      <c r="V132" s="67">
        <v>0</v>
      </c>
      <c r="W132" s="67">
        <v>0</v>
      </c>
      <c r="X132" s="67">
        <v>9</v>
      </c>
      <c r="Y132" s="67"/>
      <c r="Z132" s="67"/>
      <c r="AA132" s="70">
        <f>IF(F132&lt;Settings!$H$3,"",ROUND((J132*Settings!$C$3+K132*Settings!$C$4+N132*Settings!$C$5+P132*Settings!$C$6+R132*Settings!$C$7+S132*Settings!$C$8+U132*Settings!$C$9+L132*Settings!$C$10+V132*Settings!$C$11*0.5)/F132*16,0))</f>
        <v>169</v>
      </c>
      <c r="AB132" s="70">
        <f>IF(F132&lt;Settings!$H$3,"",AA132*Settings!$F$6)</f>
        <v>253.5</v>
      </c>
      <c r="AC132" s="67"/>
      <c r="AD132" s="67"/>
      <c r="AE132" s="67"/>
      <c r="AF132" s="67">
        <f>IF(F132&lt;Settings!$H$3,"",RANK(AA132,$AA$105:$AA$204,0)+COUNTIF($AA$105:AA132,AA132)-1)</f>
        <v>50</v>
      </c>
      <c r="AG132" s="68"/>
    </row>
    <row r="133" spans="1:33" ht="15" thickBot="1" x14ac:dyDescent="0.4">
      <c r="A133" s="66"/>
      <c r="B133" s="2" t="s">
        <v>267</v>
      </c>
      <c r="C133" s="2" t="s">
        <v>30</v>
      </c>
      <c r="D133" s="67" t="s">
        <v>180</v>
      </c>
      <c r="E133" s="67">
        <v>23</v>
      </c>
      <c r="F133" s="67">
        <v>16</v>
      </c>
      <c r="G133" s="67">
        <v>16</v>
      </c>
      <c r="H133" s="67">
        <v>0</v>
      </c>
      <c r="I133" s="67">
        <v>0</v>
      </c>
      <c r="J133" s="67">
        <v>0</v>
      </c>
      <c r="K133" s="67">
        <v>0</v>
      </c>
      <c r="L133" s="67">
        <v>0</v>
      </c>
      <c r="M133" s="67">
        <v>0</v>
      </c>
      <c r="N133" s="67">
        <v>0</v>
      </c>
      <c r="O133" s="67"/>
      <c r="P133" s="67">
        <v>0</v>
      </c>
      <c r="Q133" s="67">
        <v>151</v>
      </c>
      <c r="R133" s="67">
        <v>73</v>
      </c>
      <c r="S133" s="67">
        <v>883</v>
      </c>
      <c r="T133" s="67">
        <v>12.1</v>
      </c>
      <c r="U133" s="67">
        <v>6</v>
      </c>
      <c r="V133" s="67">
        <v>1</v>
      </c>
      <c r="W133" s="67">
        <v>0</v>
      </c>
      <c r="X133" s="67">
        <v>6</v>
      </c>
      <c r="Y133" s="67">
        <v>1</v>
      </c>
      <c r="Z133" s="67"/>
      <c r="AA133" s="70">
        <f>IF(F133&lt;Settings!$H$3,"",ROUND((J133*Settings!$C$3+K133*Settings!$C$4+N133*Settings!$C$5+P133*Settings!$C$6+R133*Settings!$C$7+S133*Settings!$C$8+U133*Settings!$C$9+L133*Settings!$C$10+V133*Settings!$C$11*0.5)/F133*16,0))</f>
        <v>196</v>
      </c>
      <c r="AB133" s="70">
        <f>IF(F133&lt;Settings!$H$3,"",AA133*Settings!$F$6)</f>
        <v>294</v>
      </c>
      <c r="AC133" s="67"/>
      <c r="AD133" s="67"/>
      <c r="AE133" s="67"/>
      <c r="AF133" s="67">
        <f>IF(F133&lt;Settings!$H$3,"",RANK(AA133,$AA$105:$AA$204,0)+COUNTIF($AA$105:AA133,AA133)-1)</f>
        <v>35</v>
      </c>
      <c r="AG133" s="68"/>
    </row>
    <row r="134" spans="1:33" ht="15" thickBot="1" x14ac:dyDescent="0.4">
      <c r="A134" s="66"/>
      <c r="B134" s="2" t="s">
        <v>433</v>
      </c>
      <c r="C134" s="2" t="s">
        <v>28</v>
      </c>
      <c r="D134" s="67" t="s">
        <v>180</v>
      </c>
      <c r="E134" s="67">
        <v>26</v>
      </c>
      <c r="F134" s="67">
        <v>16</v>
      </c>
      <c r="G134" s="67">
        <v>10</v>
      </c>
      <c r="H134" s="67">
        <v>0</v>
      </c>
      <c r="I134" s="67">
        <v>0</v>
      </c>
      <c r="J134" s="67">
        <v>0</v>
      </c>
      <c r="K134" s="67">
        <v>0</v>
      </c>
      <c r="L134" s="67">
        <v>0</v>
      </c>
      <c r="M134" s="67">
        <v>2</v>
      </c>
      <c r="N134" s="67">
        <v>15</v>
      </c>
      <c r="O134" s="67">
        <v>7.5</v>
      </c>
      <c r="P134" s="67">
        <v>0</v>
      </c>
      <c r="Q134" s="67">
        <v>92</v>
      </c>
      <c r="R134" s="67">
        <v>69</v>
      </c>
      <c r="S134" s="67">
        <v>967</v>
      </c>
      <c r="T134" s="67">
        <v>14.01</v>
      </c>
      <c r="U134" s="67">
        <v>5</v>
      </c>
      <c r="V134" s="67">
        <v>2</v>
      </c>
      <c r="W134" s="67">
        <v>1</v>
      </c>
      <c r="X134" s="67">
        <v>5</v>
      </c>
      <c r="Y134" s="67"/>
      <c r="Z134" s="67"/>
      <c r="AA134" s="70">
        <f>IF(F134&lt;Settings!$H$3,"",ROUND((J134*Settings!$C$3+K134*Settings!$C$4+N134*Settings!$C$5+P134*Settings!$C$6+R134*Settings!$C$7+S134*Settings!$C$8+U134*Settings!$C$9+L134*Settings!$C$10+V134*Settings!$C$11*0.5)/F134*16,0))</f>
        <v>195</v>
      </c>
      <c r="AB134" s="70">
        <f>IF(F134&lt;Settings!$H$3,"",AA134*Settings!$F$6)</f>
        <v>292.5</v>
      </c>
      <c r="AC134" s="67"/>
      <c r="AD134" s="67"/>
      <c r="AE134" s="67"/>
      <c r="AF134" s="67">
        <f>IF(F134&lt;Settings!$H$3,"",RANK(AA134,$AA$105:$AA$204,0)+COUNTIF($AA$105:AA134,AA134)-1)</f>
        <v>36</v>
      </c>
      <c r="AG134" s="68"/>
    </row>
    <row r="135" spans="1:33" ht="15" thickBot="1" x14ac:dyDescent="0.4">
      <c r="A135" s="66"/>
      <c r="B135" s="2" t="s">
        <v>388</v>
      </c>
      <c r="C135" s="2" t="s">
        <v>6</v>
      </c>
      <c r="D135" s="67" t="s">
        <v>180</v>
      </c>
      <c r="E135" s="67">
        <v>23</v>
      </c>
      <c r="F135" s="67">
        <v>16</v>
      </c>
      <c r="G135" s="67">
        <v>9</v>
      </c>
      <c r="H135" s="67">
        <v>0</v>
      </c>
      <c r="I135" s="67">
        <v>0</v>
      </c>
      <c r="J135" s="67">
        <v>0</v>
      </c>
      <c r="K135" s="67">
        <v>0</v>
      </c>
      <c r="L135" s="67">
        <v>0</v>
      </c>
      <c r="M135" s="67">
        <v>2</v>
      </c>
      <c r="N135" s="67">
        <v>-2</v>
      </c>
      <c r="O135" s="67">
        <v>-1</v>
      </c>
      <c r="P135" s="67">
        <v>0</v>
      </c>
      <c r="Q135" s="67">
        <v>99</v>
      </c>
      <c r="R135" s="67">
        <v>67</v>
      </c>
      <c r="S135" s="67">
        <v>847</v>
      </c>
      <c r="T135" s="67">
        <v>12.64</v>
      </c>
      <c r="U135" s="67">
        <v>7</v>
      </c>
      <c r="V135" s="67">
        <v>2</v>
      </c>
      <c r="W135" s="67">
        <v>1</v>
      </c>
      <c r="X135" s="67">
        <v>8</v>
      </c>
      <c r="Y135" s="67"/>
      <c r="Z135" s="67"/>
      <c r="AA135" s="70">
        <f>IF(F135&lt;Settings!$H$3,"",ROUND((J135*Settings!$C$3+K135*Settings!$C$4+N135*Settings!$C$5+P135*Settings!$C$6+R135*Settings!$C$7+S135*Settings!$C$8+U135*Settings!$C$9+L135*Settings!$C$10+V135*Settings!$C$11*0.5)/F135*16,0))</f>
        <v>192</v>
      </c>
      <c r="AB135" s="70">
        <f>IF(F135&lt;Settings!$H$3,"",AA135*Settings!$F$6)</f>
        <v>288</v>
      </c>
      <c r="AC135" s="67"/>
      <c r="AD135" s="67"/>
      <c r="AE135" s="67"/>
      <c r="AF135" s="67">
        <f>IF(F135&lt;Settings!$H$3,"",RANK(AA135,$AA$105:$AA$204,0)+COUNTIF($AA$105:AA135,AA135)-1)</f>
        <v>40</v>
      </c>
      <c r="AG135" s="68"/>
    </row>
    <row r="136" spans="1:33" ht="15" thickBot="1" x14ac:dyDescent="0.4">
      <c r="A136" s="66"/>
      <c r="B136" s="2" t="s">
        <v>390</v>
      </c>
      <c r="C136" s="2" t="s">
        <v>6</v>
      </c>
      <c r="D136" s="67" t="s">
        <v>180</v>
      </c>
      <c r="E136" s="67">
        <v>30</v>
      </c>
      <c r="F136" s="67">
        <v>15</v>
      </c>
      <c r="G136" s="67">
        <v>15</v>
      </c>
      <c r="H136" s="67">
        <v>0</v>
      </c>
      <c r="I136" s="67">
        <v>0</v>
      </c>
      <c r="J136" s="67">
        <v>0</v>
      </c>
      <c r="K136" s="67">
        <v>0</v>
      </c>
      <c r="L136" s="67">
        <v>0</v>
      </c>
      <c r="M136" s="67">
        <v>0</v>
      </c>
      <c r="N136" s="67">
        <v>0</v>
      </c>
      <c r="O136" s="67"/>
      <c r="P136" s="67">
        <v>0</v>
      </c>
      <c r="Q136" s="67">
        <v>100</v>
      </c>
      <c r="R136" s="67">
        <v>56</v>
      </c>
      <c r="S136" s="67">
        <v>1005</v>
      </c>
      <c r="T136" s="67">
        <v>17.95</v>
      </c>
      <c r="U136" s="67">
        <v>4</v>
      </c>
      <c r="V136" s="67">
        <v>0</v>
      </c>
      <c r="W136" s="67">
        <v>0</v>
      </c>
      <c r="X136" s="67">
        <v>4</v>
      </c>
      <c r="Y136" s="67"/>
      <c r="Z136" s="67"/>
      <c r="AA136" s="70">
        <f>IF(F136&lt;Settings!$H$3,"",ROUND((J136*Settings!$C$3+K136*Settings!$C$4+N136*Settings!$C$5+P136*Settings!$C$6+R136*Settings!$C$7+S136*Settings!$C$8+U136*Settings!$C$9+L136*Settings!$C$10+V136*Settings!$C$11*0.5)/F136*16,0))</f>
        <v>193</v>
      </c>
      <c r="AB136" s="70">
        <f>IF(F136&lt;Settings!$H$3,"",AA136*Settings!$F$6)</f>
        <v>289.5</v>
      </c>
      <c r="AC136" s="67"/>
      <c r="AD136" s="67"/>
      <c r="AE136" s="67"/>
      <c r="AF136" s="67">
        <f>IF(F136&lt;Settings!$H$3,"",RANK(AA136,$AA$105:$AA$204,0)+COUNTIF($AA$105:AA136,AA136)-1)</f>
        <v>39</v>
      </c>
      <c r="AG136" s="68"/>
    </row>
    <row r="137" spans="1:33" ht="15" thickBot="1" x14ac:dyDescent="0.4">
      <c r="A137" s="66"/>
      <c r="B137" s="2" t="s">
        <v>367</v>
      </c>
      <c r="C137" s="2" t="s">
        <v>6</v>
      </c>
      <c r="D137" s="67" t="s">
        <v>180</v>
      </c>
      <c r="E137" s="67">
        <v>30</v>
      </c>
      <c r="F137" s="67">
        <v>16</v>
      </c>
      <c r="G137" s="67">
        <v>16</v>
      </c>
      <c r="H137" s="67">
        <v>0</v>
      </c>
      <c r="I137" s="67">
        <v>0</v>
      </c>
      <c r="J137" s="67">
        <v>0</v>
      </c>
      <c r="K137" s="67">
        <v>0</v>
      </c>
      <c r="L137" s="67">
        <v>0</v>
      </c>
      <c r="M137" s="67">
        <v>0</v>
      </c>
      <c r="N137" s="67">
        <v>0</v>
      </c>
      <c r="O137" s="67"/>
      <c r="P137" s="67">
        <v>0</v>
      </c>
      <c r="Q137" s="67">
        <v>114</v>
      </c>
      <c r="R137" s="67">
        <v>79</v>
      </c>
      <c r="S137" s="67">
        <v>1041</v>
      </c>
      <c r="T137" s="67">
        <v>13.18</v>
      </c>
      <c r="U137" s="67">
        <v>3</v>
      </c>
      <c r="V137" s="67">
        <v>0</v>
      </c>
      <c r="W137" s="67">
        <v>0</v>
      </c>
      <c r="X137" s="67">
        <v>3</v>
      </c>
      <c r="Y137" s="67"/>
      <c r="Z137" s="67"/>
      <c r="AA137" s="70">
        <f>IF(F137&lt;Settings!$H$3,"",ROUND((J137*Settings!$C$3+K137*Settings!$C$4+N137*Settings!$C$5+P137*Settings!$C$6+R137*Settings!$C$7+S137*Settings!$C$8+U137*Settings!$C$9+L137*Settings!$C$10+V137*Settings!$C$11*0.5)/F137*16,0))</f>
        <v>201</v>
      </c>
      <c r="AB137" s="70">
        <f>IF(F137&lt;Settings!$H$3,"",AA137*Settings!$F$6)</f>
        <v>301.5</v>
      </c>
      <c r="AC137" s="67"/>
      <c r="AD137" s="67"/>
      <c r="AE137" s="67"/>
      <c r="AF137" s="67">
        <f>IF(F137&lt;Settings!$H$3,"",RANK(AA137,$AA$105:$AA$204,0)+COUNTIF($AA$105:AA137,AA137)-1)</f>
        <v>29</v>
      </c>
      <c r="AG137" s="68"/>
    </row>
    <row r="138" spans="1:33" ht="15" thickBot="1" x14ac:dyDescent="0.4">
      <c r="A138" s="66"/>
      <c r="B138" s="2" t="s">
        <v>412</v>
      </c>
      <c r="C138" s="2" t="s">
        <v>12</v>
      </c>
      <c r="D138" s="67" t="s">
        <v>180</v>
      </c>
      <c r="E138" s="67">
        <v>30</v>
      </c>
      <c r="F138" s="67">
        <v>16</v>
      </c>
      <c r="G138" s="67">
        <v>14</v>
      </c>
      <c r="H138" s="67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1</v>
      </c>
      <c r="N138" s="67">
        <v>-2</v>
      </c>
      <c r="O138" s="67">
        <v>-2</v>
      </c>
      <c r="P138" s="67">
        <v>0</v>
      </c>
      <c r="Q138" s="67">
        <v>107</v>
      </c>
      <c r="R138" s="67">
        <v>64</v>
      </c>
      <c r="S138" s="67">
        <v>862</v>
      </c>
      <c r="T138" s="67">
        <v>13.47</v>
      </c>
      <c r="U138" s="67">
        <v>6</v>
      </c>
      <c r="V138" s="67">
        <v>0</v>
      </c>
      <c r="W138" s="67">
        <v>0</v>
      </c>
      <c r="X138" s="67">
        <v>6</v>
      </c>
      <c r="Y138" s="67"/>
      <c r="Z138" s="67"/>
      <c r="AA138" s="70">
        <f>IF(F138&lt;Settings!$H$3,"",ROUND((J138*Settings!$C$3+K138*Settings!$C$4+N138*Settings!$C$5+P138*Settings!$C$6+R138*Settings!$C$7+S138*Settings!$C$8+U138*Settings!$C$9+L138*Settings!$C$10+V138*Settings!$C$11*0.5)/F138*16,0))</f>
        <v>186</v>
      </c>
      <c r="AB138" s="70">
        <f>IF(F138&lt;Settings!$H$3,"",AA138*Settings!$F$6)</f>
        <v>279</v>
      </c>
      <c r="AC138" s="67"/>
      <c r="AD138" s="67"/>
      <c r="AE138" s="67"/>
      <c r="AF138" s="67">
        <f>IF(F138&lt;Settings!$H$3,"",RANK(AA138,$AA$105:$AA$204,0)+COUNTIF($AA$105:AA138,AA138)-1)</f>
        <v>42</v>
      </c>
      <c r="AG138" s="68"/>
    </row>
    <row r="139" spans="1:33" ht="15" thickBot="1" x14ac:dyDescent="0.4">
      <c r="A139" s="66"/>
      <c r="B139" s="2" t="s">
        <v>349</v>
      </c>
      <c r="C139" s="2" t="s">
        <v>12</v>
      </c>
      <c r="D139" s="67" t="s">
        <v>180</v>
      </c>
      <c r="E139" s="67">
        <v>28</v>
      </c>
      <c r="F139" s="67">
        <v>10</v>
      </c>
      <c r="G139" s="67">
        <v>10</v>
      </c>
      <c r="H139" s="67">
        <v>0</v>
      </c>
      <c r="I139" s="67">
        <v>0</v>
      </c>
      <c r="J139" s="67">
        <v>0</v>
      </c>
      <c r="K139" s="67">
        <v>0</v>
      </c>
      <c r="L139" s="67">
        <v>0</v>
      </c>
      <c r="M139" s="67">
        <v>0</v>
      </c>
      <c r="N139" s="67">
        <v>0</v>
      </c>
      <c r="O139" s="67"/>
      <c r="P139" s="67">
        <v>0</v>
      </c>
      <c r="Q139" s="67">
        <v>100</v>
      </c>
      <c r="R139" s="67">
        <v>66</v>
      </c>
      <c r="S139" s="67">
        <v>964</v>
      </c>
      <c r="T139" s="67">
        <v>14.61</v>
      </c>
      <c r="U139" s="67">
        <v>4</v>
      </c>
      <c r="V139" s="67">
        <v>0</v>
      </c>
      <c r="W139" s="67">
        <v>0</v>
      </c>
      <c r="X139" s="67">
        <v>4</v>
      </c>
      <c r="Y139" s="67"/>
      <c r="Z139" s="67"/>
      <c r="AA139" s="70">
        <f>IF(F139&lt;Settings!$H$3,"",ROUND((J139*Settings!$C$3+K139*Settings!$C$4+N139*Settings!$C$5+P139*Settings!$C$6+R139*Settings!$C$7+S139*Settings!$C$8+U139*Settings!$C$9+L139*Settings!$C$10+V139*Settings!$C$11*0.5)/F139*16,0))</f>
        <v>298</v>
      </c>
      <c r="AB139" s="70">
        <f>IF(F139&lt;Settings!$H$3,"",AA139*Settings!$F$6)</f>
        <v>447</v>
      </c>
      <c r="AC139" s="67"/>
      <c r="AD139" s="67"/>
      <c r="AE139" s="67"/>
      <c r="AF139" s="67">
        <f>IF(F139&lt;Settings!$H$3,"",RANK(AA139,$AA$105:$AA$204,0)+COUNTIF($AA$105:AA139,AA139)-1)</f>
        <v>4</v>
      </c>
      <c r="AG139" s="68"/>
    </row>
    <row r="140" spans="1:33" ht="15" thickBot="1" x14ac:dyDescent="0.4">
      <c r="A140" s="66"/>
      <c r="B140" s="2" t="s">
        <v>368</v>
      </c>
      <c r="C140" s="2" t="s">
        <v>16</v>
      </c>
      <c r="D140" s="67" t="s">
        <v>180</v>
      </c>
      <c r="E140" s="67">
        <v>24</v>
      </c>
      <c r="F140" s="67">
        <v>15</v>
      </c>
      <c r="G140" s="67">
        <v>4</v>
      </c>
      <c r="H140" s="67">
        <v>1</v>
      </c>
      <c r="I140" s="67">
        <v>1</v>
      </c>
      <c r="J140" s="67">
        <v>50</v>
      </c>
      <c r="K140" s="67">
        <v>1</v>
      </c>
      <c r="L140" s="67">
        <v>0</v>
      </c>
      <c r="M140" s="67">
        <v>0</v>
      </c>
      <c r="N140" s="67">
        <v>0</v>
      </c>
      <c r="O140" s="67"/>
      <c r="P140" s="67">
        <v>0</v>
      </c>
      <c r="Q140" s="67">
        <v>104</v>
      </c>
      <c r="R140" s="67">
        <v>72</v>
      </c>
      <c r="S140" s="67">
        <v>895</v>
      </c>
      <c r="T140" s="67">
        <v>12.43</v>
      </c>
      <c r="U140" s="67">
        <v>4</v>
      </c>
      <c r="V140" s="67">
        <v>2</v>
      </c>
      <c r="W140" s="67">
        <v>0</v>
      </c>
      <c r="X140" s="67">
        <v>4</v>
      </c>
      <c r="Y140" s="67"/>
      <c r="Z140" s="67"/>
      <c r="AA140" s="70">
        <f>IF(F140&lt;Settings!$H$3,"",ROUND((J140*Settings!$C$3+K140*Settings!$C$4+N140*Settings!$C$5+P140*Settings!$C$6+R140*Settings!$C$7+S140*Settings!$C$8+U140*Settings!$C$9+L140*Settings!$C$10+V140*Settings!$C$11*0.5)/F140*16,0))</f>
        <v>202</v>
      </c>
      <c r="AB140" s="70">
        <f>IF(F140&lt;Settings!$H$3,"",AA140*Settings!$F$6)</f>
        <v>303</v>
      </c>
      <c r="AC140" s="67"/>
      <c r="AD140" s="67"/>
      <c r="AE140" s="67"/>
      <c r="AF140" s="67">
        <f>IF(F140&lt;Settings!$H$3,"",RANK(AA140,$AA$105:$AA$204,0)+COUNTIF($AA$105:AA140,AA140)-1)</f>
        <v>28</v>
      </c>
      <c r="AG140" s="68"/>
    </row>
    <row r="141" spans="1:33" ht="15" thickBot="1" x14ac:dyDescent="0.4">
      <c r="A141" s="66"/>
      <c r="B141" s="2" t="s">
        <v>434</v>
      </c>
      <c r="C141" s="2" t="s">
        <v>97</v>
      </c>
      <c r="D141" s="67" t="s">
        <v>180</v>
      </c>
      <c r="E141" s="67">
        <v>24</v>
      </c>
      <c r="F141" s="67">
        <v>16</v>
      </c>
      <c r="G141" s="67">
        <v>16</v>
      </c>
      <c r="H141" s="67">
        <v>0</v>
      </c>
      <c r="I141" s="67">
        <v>0</v>
      </c>
      <c r="J141" s="67">
        <v>0</v>
      </c>
      <c r="K141" s="67">
        <v>0</v>
      </c>
      <c r="L141" s="67">
        <v>0</v>
      </c>
      <c r="M141" s="67">
        <v>0</v>
      </c>
      <c r="N141" s="67">
        <v>0</v>
      </c>
      <c r="O141" s="67"/>
      <c r="P141" s="67">
        <v>0</v>
      </c>
      <c r="Q141" s="67">
        <v>151</v>
      </c>
      <c r="R141" s="67">
        <v>78</v>
      </c>
      <c r="S141" s="67">
        <v>954</v>
      </c>
      <c r="T141" s="67">
        <v>12.23</v>
      </c>
      <c r="U141" s="67">
        <v>4</v>
      </c>
      <c r="V141" s="67">
        <v>0</v>
      </c>
      <c r="W141" s="67">
        <v>0</v>
      </c>
      <c r="X141" s="67">
        <v>4</v>
      </c>
      <c r="Y141" s="67"/>
      <c r="Z141" s="67"/>
      <c r="AA141" s="70">
        <f>IF(F141&lt;Settings!$H$3,"",ROUND((J141*Settings!$C$3+K141*Settings!$C$4+N141*Settings!$C$5+P141*Settings!$C$6+R141*Settings!$C$7+S141*Settings!$C$8+U141*Settings!$C$9+L141*Settings!$C$10+V141*Settings!$C$11*0.5)/F141*16,0))</f>
        <v>197</v>
      </c>
      <c r="AB141" s="70">
        <f>IF(F141&lt;Settings!$H$3,"",AA141*Settings!$F$6)</f>
        <v>295.5</v>
      </c>
      <c r="AC141" s="67"/>
      <c r="AD141" s="67"/>
      <c r="AE141" s="67"/>
      <c r="AF141" s="67">
        <f>IF(F141&lt;Settings!$H$3,"",RANK(AA141,$AA$105:$AA$204,0)+COUNTIF($AA$105:AA141,AA141)-1)</f>
        <v>34</v>
      </c>
      <c r="AG141" s="68"/>
    </row>
    <row r="142" spans="1:33" ht="15" thickBot="1" x14ac:dyDescent="0.4">
      <c r="A142" s="66"/>
      <c r="B142" s="2" t="s">
        <v>264</v>
      </c>
      <c r="C142" s="2" t="s">
        <v>111</v>
      </c>
      <c r="D142" s="67" t="s">
        <v>180</v>
      </c>
      <c r="E142" s="67">
        <v>23</v>
      </c>
      <c r="F142" s="67">
        <v>16</v>
      </c>
      <c r="G142" s="67">
        <v>16</v>
      </c>
      <c r="H142" s="67">
        <v>0</v>
      </c>
      <c r="I142" s="67">
        <v>0</v>
      </c>
      <c r="J142" s="67">
        <v>0</v>
      </c>
      <c r="K142" s="67">
        <v>0</v>
      </c>
      <c r="L142" s="67">
        <v>0</v>
      </c>
      <c r="M142" s="67">
        <v>3</v>
      </c>
      <c r="N142" s="67">
        <v>31</v>
      </c>
      <c r="O142" s="67">
        <v>10.33</v>
      </c>
      <c r="P142" s="67">
        <v>0</v>
      </c>
      <c r="Q142" s="67">
        <v>105</v>
      </c>
      <c r="R142" s="67">
        <v>65</v>
      </c>
      <c r="S142" s="67">
        <v>683</v>
      </c>
      <c r="T142" s="67">
        <v>10.51</v>
      </c>
      <c r="U142" s="67">
        <v>8</v>
      </c>
      <c r="V142" s="67">
        <v>0</v>
      </c>
      <c r="W142" s="67">
        <v>0</v>
      </c>
      <c r="X142" s="67">
        <v>8</v>
      </c>
      <c r="Y142" s="67"/>
      <c r="Z142" s="67"/>
      <c r="AA142" s="70">
        <f>IF(F142&lt;Settings!$H$3,"",ROUND((J142*Settings!$C$3+K142*Settings!$C$4+N142*Settings!$C$5+P142*Settings!$C$6+R142*Settings!$C$7+S142*Settings!$C$8+U142*Settings!$C$9+L142*Settings!$C$10+V142*Settings!$C$11*0.5)/F142*16,0))</f>
        <v>184</v>
      </c>
      <c r="AB142" s="70">
        <f>IF(F142&lt;Settings!$H$3,"",AA142*Settings!$F$6)</f>
        <v>276</v>
      </c>
      <c r="AC142" s="67"/>
      <c r="AD142" s="67"/>
      <c r="AE142" s="67"/>
      <c r="AF142" s="67">
        <f>IF(F142&lt;Settings!$H$3,"",RANK(AA142,$AA$105:$AA$204,0)+COUNTIF($AA$105:AA142,AA142)-1)</f>
        <v>43</v>
      </c>
      <c r="AG142" s="68"/>
    </row>
    <row r="143" spans="1:33" ht="15" thickBot="1" x14ac:dyDescent="0.4">
      <c r="A143" s="66"/>
      <c r="B143" s="2" t="s">
        <v>369</v>
      </c>
      <c r="C143" s="2" t="s">
        <v>26</v>
      </c>
      <c r="D143" s="67" t="s">
        <v>180</v>
      </c>
      <c r="E143" s="67">
        <v>26</v>
      </c>
      <c r="F143" s="67">
        <v>15</v>
      </c>
      <c r="G143" s="67">
        <v>15</v>
      </c>
      <c r="H143" s="67">
        <v>0</v>
      </c>
      <c r="I143" s="67">
        <v>0</v>
      </c>
      <c r="J143" s="67">
        <v>0</v>
      </c>
      <c r="K143" s="67">
        <v>0</v>
      </c>
      <c r="L143" s="67">
        <v>0</v>
      </c>
      <c r="M143" s="67">
        <v>1</v>
      </c>
      <c r="N143" s="67">
        <v>3</v>
      </c>
      <c r="O143" s="67">
        <v>3</v>
      </c>
      <c r="P143" s="67">
        <v>0</v>
      </c>
      <c r="Q143" s="67">
        <v>103</v>
      </c>
      <c r="R143" s="67">
        <v>55</v>
      </c>
      <c r="S143" s="67">
        <v>930</v>
      </c>
      <c r="T143" s="67">
        <v>16.91</v>
      </c>
      <c r="U143" s="67">
        <v>4</v>
      </c>
      <c r="V143" s="67">
        <v>0</v>
      </c>
      <c r="W143" s="67">
        <v>0</v>
      </c>
      <c r="X143" s="67">
        <v>4</v>
      </c>
      <c r="Y143" s="67"/>
      <c r="Z143" s="67"/>
      <c r="AA143" s="70">
        <f>IF(F143&lt;Settings!$H$3,"",ROUND((J143*Settings!$C$3+K143*Settings!$C$4+N143*Settings!$C$5+P143*Settings!$C$6+R143*Settings!$C$7+S143*Settings!$C$8+U143*Settings!$C$9+L143*Settings!$C$10+V143*Settings!$C$11*0.5)/F143*16,0))</f>
        <v>184</v>
      </c>
      <c r="AB143" s="70">
        <f>IF(F143&lt;Settings!$H$3,"",AA143*Settings!$F$6)</f>
        <v>276</v>
      </c>
      <c r="AC143" s="67"/>
      <c r="AD143" s="67"/>
      <c r="AE143" s="67"/>
      <c r="AF143" s="67">
        <f>IF(F143&lt;Settings!$H$3,"",RANK(AA143,$AA$105:$AA$204,0)+COUNTIF($AA$105:AA143,AA143)-1)</f>
        <v>44</v>
      </c>
      <c r="AG143" s="68"/>
    </row>
    <row r="144" spans="1:33" ht="15" thickBot="1" x14ac:dyDescent="0.4">
      <c r="A144" s="66"/>
      <c r="B144" s="2" t="s">
        <v>382</v>
      </c>
      <c r="C144" s="2" t="s">
        <v>45</v>
      </c>
      <c r="D144" s="67" t="s">
        <v>180</v>
      </c>
      <c r="E144" s="67">
        <v>37</v>
      </c>
      <c r="F144" s="67">
        <v>14</v>
      </c>
      <c r="G144" s="67">
        <v>14</v>
      </c>
      <c r="H144" s="67">
        <v>0</v>
      </c>
      <c r="I144" s="67">
        <v>0</v>
      </c>
      <c r="J144" s="67">
        <v>0</v>
      </c>
      <c r="K144" s="67">
        <v>0</v>
      </c>
      <c r="L144" s="67">
        <v>0</v>
      </c>
      <c r="M144" s="67">
        <v>0</v>
      </c>
      <c r="N144" s="67">
        <v>0</v>
      </c>
      <c r="O144" s="67"/>
      <c r="P144" s="67">
        <v>0</v>
      </c>
      <c r="Q144" s="67">
        <v>101</v>
      </c>
      <c r="R144" s="67">
        <v>70</v>
      </c>
      <c r="S144" s="67">
        <v>799</v>
      </c>
      <c r="T144" s="67">
        <v>11.41</v>
      </c>
      <c r="U144" s="67">
        <v>5</v>
      </c>
      <c r="V144" s="67">
        <v>0</v>
      </c>
      <c r="W144" s="67">
        <v>0</v>
      </c>
      <c r="X144" s="67">
        <v>5</v>
      </c>
      <c r="Y144" s="67">
        <v>2</v>
      </c>
      <c r="Z144" s="67"/>
      <c r="AA144" s="70">
        <f>IF(F144&lt;Settings!$H$3,"",ROUND((J144*Settings!$C$3+K144*Settings!$C$4+N144*Settings!$C$5+P144*Settings!$C$6+R144*Settings!$C$7+S144*Settings!$C$8+U144*Settings!$C$9+L144*Settings!$C$10+V144*Settings!$C$11*0.5)/F144*16,0))</f>
        <v>206</v>
      </c>
      <c r="AB144" s="70">
        <f>IF(F144&lt;Settings!$H$3,"",AA144*Settings!$F$6)</f>
        <v>309</v>
      </c>
      <c r="AC144" s="67"/>
      <c r="AD144" s="67"/>
      <c r="AE144" s="67"/>
      <c r="AF144" s="67">
        <f>IF(F144&lt;Settings!$H$3,"",RANK(AA144,$AA$105:$AA$204,0)+COUNTIF($AA$105:AA144,AA144)-1)</f>
        <v>26</v>
      </c>
      <c r="AG144" s="68"/>
    </row>
    <row r="145" spans="1:33" ht="15" thickBot="1" x14ac:dyDescent="0.4">
      <c r="A145" s="66"/>
      <c r="B145" s="2" t="s">
        <v>384</v>
      </c>
      <c r="C145" s="2" t="s">
        <v>24</v>
      </c>
      <c r="D145" s="67" t="s">
        <v>180</v>
      </c>
      <c r="E145" s="67">
        <v>27</v>
      </c>
      <c r="F145" s="67">
        <v>16</v>
      </c>
      <c r="G145" s="67">
        <v>6</v>
      </c>
      <c r="H145" s="67">
        <v>0</v>
      </c>
      <c r="I145" s="67">
        <v>1</v>
      </c>
      <c r="J145" s="67">
        <v>0</v>
      </c>
      <c r="K145" s="67">
        <v>0</v>
      </c>
      <c r="L145" s="67">
        <v>0</v>
      </c>
      <c r="M145" s="67">
        <v>1</v>
      </c>
      <c r="N145" s="67">
        <v>7</v>
      </c>
      <c r="O145" s="67">
        <v>7</v>
      </c>
      <c r="P145" s="67">
        <v>0</v>
      </c>
      <c r="Q145" s="67">
        <v>98</v>
      </c>
      <c r="R145" s="67">
        <v>75</v>
      </c>
      <c r="S145" s="67">
        <v>833</v>
      </c>
      <c r="T145" s="67">
        <v>11.11</v>
      </c>
      <c r="U145" s="67">
        <v>5</v>
      </c>
      <c r="V145" s="67">
        <v>0</v>
      </c>
      <c r="W145" s="67">
        <v>0</v>
      </c>
      <c r="X145" s="67">
        <v>5</v>
      </c>
      <c r="Y145" s="67"/>
      <c r="Z145" s="67"/>
      <c r="AA145" s="70">
        <f>IF(F145&lt;Settings!$H$3,"",ROUND((J145*Settings!$C$3+K145*Settings!$C$4+N145*Settings!$C$5+P145*Settings!$C$6+R145*Settings!$C$7+S145*Settings!$C$8+U145*Settings!$C$9+L145*Settings!$C$10+V145*Settings!$C$11*0.5)/F145*16,0))</f>
        <v>189</v>
      </c>
      <c r="AB145" s="70">
        <f>IF(F145&lt;Settings!$H$3,"",AA145*Settings!$F$6)</f>
        <v>283.5</v>
      </c>
      <c r="AC145" s="67"/>
      <c r="AD145" s="67"/>
      <c r="AE145" s="67"/>
      <c r="AF145" s="67">
        <f>IF(F145&lt;Settings!$H$3,"",RANK(AA145,$AA$105:$AA$204,0)+COUNTIF($AA$105:AA145,AA145)-1)</f>
        <v>41</v>
      </c>
      <c r="AG145" s="68"/>
    </row>
    <row r="146" spans="1:33" ht="15" thickBot="1" x14ac:dyDescent="0.4">
      <c r="A146" s="66"/>
      <c r="B146" s="2" t="s">
        <v>289</v>
      </c>
      <c r="C146" s="2" t="s">
        <v>34</v>
      </c>
      <c r="D146" s="67" t="s">
        <v>180</v>
      </c>
      <c r="E146" s="67">
        <v>24</v>
      </c>
      <c r="F146" s="67">
        <v>14</v>
      </c>
      <c r="G146" s="67">
        <v>10</v>
      </c>
      <c r="H146" s="67">
        <v>1</v>
      </c>
      <c r="I146" s="67">
        <v>1</v>
      </c>
      <c r="J146" s="67">
        <v>2</v>
      </c>
      <c r="K146" s="67">
        <v>1</v>
      </c>
      <c r="L146" s="67">
        <v>0</v>
      </c>
      <c r="M146" s="67">
        <v>1</v>
      </c>
      <c r="N146" s="67">
        <v>6</v>
      </c>
      <c r="O146" s="67">
        <v>6</v>
      </c>
      <c r="P146" s="67">
        <v>0</v>
      </c>
      <c r="Q146" s="67">
        <v>97</v>
      </c>
      <c r="R146" s="67">
        <v>66</v>
      </c>
      <c r="S146" s="67">
        <v>888</v>
      </c>
      <c r="T146" s="67">
        <v>13.45</v>
      </c>
      <c r="U146" s="67">
        <v>4</v>
      </c>
      <c r="V146" s="67">
        <v>3</v>
      </c>
      <c r="W146" s="67">
        <v>2</v>
      </c>
      <c r="X146" s="67">
        <v>4</v>
      </c>
      <c r="Y146" s="67"/>
      <c r="Z146" s="67"/>
      <c r="AA146" s="70">
        <f>IF(F146&lt;Settings!$H$3,"",ROUND((J146*Settings!$C$3+K146*Settings!$C$4+N146*Settings!$C$5+P146*Settings!$C$6+R146*Settings!$C$7+S146*Settings!$C$8+U146*Settings!$C$9+L146*Settings!$C$10+V146*Settings!$C$11*0.5)/F146*16,0))</f>
        <v>206</v>
      </c>
      <c r="AB146" s="70">
        <f>IF(F146&lt;Settings!$H$3,"",AA146*Settings!$F$6)</f>
        <v>309</v>
      </c>
      <c r="AC146" s="67"/>
      <c r="AD146" s="67"/>
      <c r="AE146" s="67"/>
      <c r="AF146" s="67">
        <f>IF(F146&lt;Settings!$H$3,"",RANK(AA146,$AA$105:$AA$204,0)+COUNTIF($AA$105:AA146,AA146)-1)</f>
        <v>27</v>
      </c>
      <c r="AG146" s="68"/>
    </row>
    <row r="147" spans="1:33" ht="15" thickBot="1" x14ac:dyDescent="0.4">
      <c r="A147" s="66"/>
      <c r="B147" s="2" t="s">
        <v>231</v>
      </c>
      <c r="C147" s="2" t="s">
        <v>125</v>
      </c>
      <c r="D147" s="67" t="s">
        <v>180</v>
      </c>
      <c r="E147" s="67">
        <v>24</v>
      </c>
      <c r="F147" s="67">
        <v>16</v>
      </c>
      <c r="G147" s="67">
        <v>13</v>
      </c>
      <c r="H147" s="67">
        <v>0</v>
      </c>
      <c r="I147" s="67">
        <v>0</v>
      </c>
      <c r="J147" s="67">
        <v>0</v>
      </c>
      <c r="K147" s="67">
        <v>0</v>
      </c>
      <c r="L147" s="67">
        <v>0</v>
      </c>
      <c r="M147" s="67">
        <v>1</v>
      </c>
      <c r="N147" s="67">
        <v>12</v>
      </c>
      <c r="O147" s="67">
        <v>12</v>
      </c>
      <c r="P147" s="67">
        <v>0</v>
      </c>
      <c r="Q147" s="67">
        <v>105</v>
      </c>
      <c r="R147" s="67">
        <v>58</v>
      </c>
      <c r="S147" s="67">
        <v>857</v>
      </c>
      <c r="T147" s="67">
        <v>14.78</v>
      </c>
      <c r="U147" s="67">
        <v>4</v>
      </c>
      <c r="V147" s="67">
        <v>0</v>
      </c>
      <c r="W147" s="67">
        <v>0</v>
      </c>
      <c r="X147" s="67">
        <v>4</v>
      </c>
      <c r="Y147" s="67"/>
      <c r="Z147" s="67"/>
      <c r="AA147" s="70">
        <f>IF(F147&lt;Settings!$H$3,"",ROUND((J147*Settings!$C$3+K147*Settings!$C$4+N147*Settings!$C$5+P147*Settings!$C$6+R147*Settings!$C$7+S147*Settings!$C$8+U147*Settings!$C$9+L147*Settings!$C$10+V147*Settings!$C$11*0.5)/F147*16,0))</f>
        <v>169</v>
      </c>
      <c r="AB147" s="70">
        <f>IF(F147&lt;Settings!$H$3,"",AA147*Settings!$F$6)</f>
        <v>253.5</v>
      </c>
      <c r="AC147" s="67"/>
      <c r="AD147" s="67"/>
      <c r="AE147" s="67"/>
      <c r="AF147" s="67">
        <f>IF(F147&lt;Settings!$H$3,"",RANK(AA147,$AA$105:$AA$204,0)+COUNTIF($AA$105:AA147,AA147)-1)</f>
        <v>51</v>
      </c>
      <c r="AG147" s="68"/>
    </row>
    <row r="148" spans="1:33" ht="15" thickBot="1" x14ac:dyDescent="0.4">
      <c r="A148" s="66"/>
      <c r="B148" s="2" t="s">
        <v>376</v>
      </c>
      <c r="C148" s="2" t="s">
        <v>28</v>
      </c>
      <c r="D148" s="67" t="s">
        <v>180</v>
      </c>
      <c r="E148" s="67">
        <v>23</v>
      </c>
      <c r="F148" s="67">
        <v>13</v>
      </c>
      <c r="G148" s="67">
        <v>11</v>
      </c>
      <c r="H148" s="67">
        <v>0</v>
      </c>
      <c r="I148" s="67">
        <v>0</v>
      </c>
      <c r="J148" s="67">
        <v>0</v>
      </c>
      <c r="K148" s="67">
        <v>0</v>
      </c>
      <c r="L148" s="67">
        <v>0</v>
      </c>
      <c r="M148" s="67">
        <v>3</v>
      </c>
      <c r="N148" s="67">
        <v>10</v>
      </c>
      <c r="O148" s="67">
        <v>3.33</v>
      </c>
      <c r="P148" s="67">
        <v>0</v>
      </c>
      <c r="Q148" s="67">
        <v>112</v>
      </c>
      <c r="R148" s="67">
        <v>84</v>
      </c>
      <c r="S148" s="67">
        <v>903</v>
      </c>
      <c r="T148" s="67">
        <v>10.75</v>
      </c>
      <c r="U148" s="67">
        <v>3</v>
      </c>
      <c r="V148" s="67">
        <v>0</v>
      </c>
      <c r="W148" s="67">
        <v>0</v>
      </c>
      <c r="X148" s="67">
        <v>3</v>
      </c>
      <c r="Y148" s="67"/>
      <c r="Z148" s="67"/>
      <c r="AA148" s="70">
        <f>IF(F148&lt;Settings!$H$3,"",ROUND((J148*Settings!$C$3+K148*Settings!$C$4+N148*Settings!$C$5+P148*Settings!$C$6+R148*Settings!$C$7+S148*Settings!$C$8+U148*Settings!$C$9+L148*Settings!$C$10+V148*Settings!$C$11*0.5)/F148*16,0))</f>
        <v>238</v>
      </c>
      <c r="AB148" s="70">
        <f>IF(F148&lt;Settings!$H$3,"",AA148*Settings!$F$6)</f>
        <v>357</v>
      </c>
      <c r="AC148" s="67"/>
      <c r="AD148" s="67"/>
      <c r="AE148" s="67"/>
      <c r="AF148" s="67">
        <f>IF(F148&lt;Settings!$H$3,"",RANK(AA148,$AA$105:$AA$204,0)+COUNTIF($AA$105:AA148,AA148)-1)</f>
        <v>13</v>
      </c>
      <c r="AG148" s="68"/>
    </row>
    <row r="149" spans="1:33" ht="15" thickBot="1" x14ac:dyDescent="0.4">
      <c r="A149" s="66"/>
      <c r="B149" s="2" t="s">
        <v>435</v>
      </c>
      <c r="C149" s="2" t="s">
        <v>30</v>
      </c>
      <c r="D149" s="67" t="s">
        <v>180</v>
      </c>
      <c r="E149" s="67">
        <v>25</v>
      </c>
      <c r="F149" s="67">
        <v>16</v>
      </c>
      <c r="G149" s="67">
        <v>6</v>
      </c>
      <c r="H149" s="67">
        <v>1</v>
      </c>
      <c r="I149" s="67">
        <v>1</v>
      </c>
      <c r="J149" s="67">
        <v>20</v>
      </c>
      <c r="K149" s="67">
        <v>1</v>
      </c>
      <c r="L149" s="67">
        <v>0</v>
      </c>
      <c r="M149" s="67">
        <v>6</v>
      </c>
      <c r="N149" s="67">
        <v>35</v>
      </c>
      <c r="O149" s="67">
        <v>5.83</v>
      </c>
      <c r="P149" s="67">
        <v>0</v>
      </c>
      <c r="Q149" s="67">
        <v>105</v>
      </c>
      <c r="R149" s="67">
        <v>63</v>
      </c>
      <c r="S149" s="67">
        <v>851</v>
      </c>
      <c r="T149" s="67">
        <v>13.51</v>
      </c>
      <c r="U149" s="67">
        <v>3</v>
      </c>
      <c r="V149" s="67">
        <v>1</v>
      </c>
      <c r="W149" s="67">
        <v>1</v>
      </c>
      <c r="X149" s="67">
        <v>4</v>
      </c>
      <c r="Y149" s="67"/>
      <c r="Z149" s="67"/>
      <c r="AA149" s="70">
        <f>IF(F149&lt;Settings!$H$3,"",ROUND((J149*Settings!$C$3+K149*Settings!$C$4+N149*Settings!$C$5+P149*Settings!$C$6+R149*Settings!$C$7+S149*Settings!$C$8+U149*Settings!$C$9+L149*Settings!$C$10+V149*Settings!$C$11*0.5)/F149*16,0))</f>
        <v>173</v>
      </c>
      <c r="AB149" s="70">
        <f>IF(F149&lt;Settings!$H$3,"",AA149*Settings!$F$6)</f>
        <v>259.5</v>
      </c>
      <c r="AC149" s="67"/>
      <c r="AD149" s="67"/>
      <c r="AE149" s="67"/>
      <c r="AF149" s="67">
        <f>IF(F149&lt;Settings!$H$3,"",RANK(AA149,$AA$105:$AA$204,0)+COUNTIF($AA$105:AA149,AA149)-1)</f>
        <v>47</v>
      </c>
      <c r="AG149" s="68"/>
    </row>
    <row r="150" spans="1:33" ht="15" thickBot="1" x14ac:dyDescent="0.4">
      <c r="A150" s="66"/>
      <c r="B150" s="2" t="s">
        <v>436</v>
      </c>
      <c r="C150" s="2" t="s">
        <v>56</v>
      </c>
      <c r="D150" s="67" t="s">
        <v>180</v>
      </c>
      <c r="E150" s="67">
        <v>24</v>
      </c>
      <c r="F150" s="67">
        <v>15</v>
      </c>
      <c r="G150" s="67">
        <v>6</v>
      </c>
      <c r="H150" s="67">
        <v>0</v>
      </c>
      <c r="I150" s="67">
        <v>0</v>
      </c>
      <c r="J150" s="67">
        <v>0</v>
      </c>
      <c r="K150" s="67">
        <v>0</v>
      </c>
      <c r="L150" s="67">
        <v>0</v>
      </c>
      <c r="M150" s="67">
        <v>4</v>
      </c>
      <c r="N150" s="67">
        <v>83</v>
      </c>
      <c r="O150" s="67">
        <v>20.75</v>
      </c>
      <c r="P150" s="67">
        <v>1</v>
      </c>
      <c r="Q150" s="67">
        <v>74</v>
      </c>
      <c r="R150" s="67">
        <v>34</v>
      </c>
      <c r="S150" s="67">
        <v>568</v>
      </c>
      <c r="T150" s="67">
        <v>16.71</v>
      </c>
      <c r="U150" s="67">
        <v>6</v>
      </c>
      <c r="V150" s="67">
        <v>1</v>
      </c>
      <c r="W150" s="67">
        <v>1</v>
      </c>
      <c r="X150" s="67">
        <v>7</v>
      </c>
      <c r="Y150" s="67"/>
      <c r="Z150" s="67"/>
      <c r="AA150" s="70">
        <f>IF(F150&lt;Settings!$H$3,"",ROUND((J150*Settings!$C$3+K150*Settings!$C$4+N150*Settings!$C$5+P150*Settings!$C$6+R150*Settings!$C$7+S150*Settings!$C$8+U150*Settings!$C$9+L150*Settings!$C$10+V150*Settings!$C$11*0.5)/F150*16,0))</f>
        <v>149</v>
      </c>
      <c r="AB150" s="70">
        <f>IF(F150&lt;Settings!$H$3,"",AA150*Settings!$F$6)</f>
        <v>223.5</v>
      </c>
      <c r="AC150" s="67"/>
      <c r="AD150" s="67"/>
      <c r="AE150" s="67"/>
      <c r="AF150" s="67">
        <f>IF(F150&lt;Settings!$H$3,"",RANK(AA150,$AA$105:$AA$204,0)+COUNTIF($AA$105:AA150,AA150)-1)</f>
        <v>61</v>
      </c>
      <c r="AG150" s="68"/>
    </row>
    <row r="151" spans="1:33" ht="15" thickBot="1" x14ac:dyDescent="0.4">
      <c r="A151" s="66"/>
      <c r="B151" s="2" t="s">
        <v>371</v>
      </c>
      <c r="C151" s="2" t="s">
        <v>26</v>
      </c>
      <c r="D151" s="67" t="s">
        <v>180</v>
      </c>
      <c r="E151" s="67">
        <v>36</v>
      </c>
      <c r="F151" s="67">
        <v>16</v>
      </c>
      <c r="G151" s="67">
        <v>16</v>
      </c>
      <c r="H151" s="67">
        <v>0</v>
      </c>
      <c r="I151" s="67">
        <v>0</v>
      </c>
      <c r="J151" s="67">
        <v>0</v>
      </c>
      <c r="K151" s="67">
        <v>0</v>
      </c>
      <c r="L151" s="67">
        <v>0</v>
      </c>
      <c r="M151" s="67">
        <v>0</v>
      </c>
      <c r="N151" s="67">
        <v>0</v>
      </c>
      <c r="O151" s="67"/>
      <c r="P151" s="67">
        <v>0</v>
      </c>
      <c r="Q151" s="67">
        <v>95</v>
      </c>
      <c r="R151" s="67">
        <v>67</v>
      </c>
      <c r="S151" s="67">
        <v>584</v>
      </c>
      <c r="T151" s="67">
        <v>8.7200000000000006</v>
      </c>
      <c r="U151" s="67">
        <v>8</v>
      </c>
      <c r="V151" s="67">
        <v>0</v>
      </c>
      <c r="W151" s="67">
        <v>0</v>
      </c>
      <c r="X151" s="67">
        <v>8</v>
      </c>
      <c r="Y151" s="67"/>
      <c r="Z151" s="67"/>
      <c r="AA151" s="70">
        <f>IF(F151&lt;Settings!$H$3,"",ROUND((J151*Settings!$C$3+K151*Settings!$C$4+N151*Settings!$C$5+P151*Settings!$C$6+R151*Settings!$C$7+S151*Settings!$C$8+U151*Settings!$C$9+L151*Settings!$C$10+V151*Settings!$C$11*0.5)/F151*16,0))</f>
        <v>173</v>
      </c>
      <c r="AB151" s="70">
        <f>IF(F151&lt;Settings!$H$3,"",AA151*Settings!$F$6)</f>
        <v>259.5</v>
      </c>
      <c r="AC151" s="67"/>
      <c r="AD151" s="67"/>
      <c r="AE151" s="67"/>
      <c r="AF151" s="67">
        <f>IF(F151&lt;Settings!$H$3,"",RANK(AA151,$AA$105:$AA$204,0)+COUNTIF($AA$105:AA151,AA151)-1)</f>
        <v>48</v>
      </c>
      <c r="AG151" s="68"/>
    </row>
    <row r="152" spans="1:33" ht="15" thickBot="1" x14ac:dyDescent="0.4">
      <c r="A152" s="66"/>
      <c r="B152" s="2" t="s">
        <v>273</v>
      </c>
      <c r="C152" s="2" t="s">
        <v>36</v>
      </c>
      <c r="D152" s="67" t="s">
        <v>180</v>
      </c>
      <c r="E152" s="67">
        <v>25</v>
      </c>
      <c r="F152" s="67">
        <v>13</v>
      </c>
      <c r="G152" s="67">
        <v>3</v>
      </c>
      <c r="H152" s="67">
        <v>0</v>
      </c>
      <c r="I152" s="67">
        <v>0</v>
      </c>
      <c r="J152" s="67">
        <v>0</v>
      </c>
      <c r="K152" s="67">
        <v>0</v>
      </c>
      <c r="L152" s="67">
        <v>0</v>
      </c>
      <c r="M152" s="67">
        <v>4</v>
      </c>
      <c r="N152" s="67">
        <v>51</v>
      </c>
      <c r="O152" s="67">
        <v>12.75</v>
      </c>
      <c r="P152" s="67">
        <v>1</v>
      </c>
      <c r="Q152" s="67">
        <v>50</v>
      </c>
      <c r="R152" s="67">
        <v>35</v>
      </c>
      <c r="S152" s="67">
        <v>579</v>
      </c>
      <c r="T152" s="67">
        <v>16.54</v>
      </c>
      <c r="U152" s="67">
        <v>6</v>
      </c>
      <c r="V152" s="67">
        <v>0</v>
      </c>
      <c r="W152" s="67">
        <v>0</v>
      </c>
      <c r="X152" s="67">
        <v>7</v>
      </c>
      <c r="Y152" s="67"/>
      <c r="Z152" s="67"/>
      <c r="AA152" s="70">
        <f>IF(F152&lt;Settings!$H$3,"",ROUND((J152*Settings!$C$3+K152*Settings!$C$4+N152*Settings!$C$5+P152*Settings!$C$6+R152*Settings!$C$7+S152*Settings!$C$8+U152*Settings!$C$9+L152*Settings!$C$10+V152*Settings!$C$11*0.5)/F152*16,0))</f>
        <v>172</v>
      </c>
      <c r="AB152" s="70">
        <f>IF(F152&lt;Settings!$H$3,"",AA152*Settings!$F$6)</f>
        <v>258</v>
      </c>
      <c r="AC152" s="67"/>
      <c r="AD152" s="67"/>
      <c r="AE152" s="67"/>
      <c r="AF152" s="67">
        <f>IF(F152&lt;Settings!$H$3,"",RANK(AA152,$AA$105:$AA$204,0)+COUNTIF($AA$105:AA152,AA152)-1)</f>
        <v>49</v>
      </c>
      <c r="AG152" s="68"/>
    </row>
    <row r="153" spans="1:33" ht="15" thickBot="1" x14ac:dyDescent="0.4">
      <c r="A153" s="66"/>
      <c r="B153" s="2" t="s">
        <v>283</v>
      </c>
      <c r="C153" s="2" t="s">
        <v>8</v>
      </c>
      <c r="D153" s="67" t="s">
        <v>180</v>
      </c>
      <c r="E153" s="67">
        <v>31</v>
      </c>
      <c r="F153" s="67">
        <v>16</v>
      </c>
      <c r="G153" s="67">
        <v>8</v>
      </c>
      <c r="H153" s="67">
        <v>0</v>
      </c>
      <c r="I153" s="67">
        <v>0</v>
      </c>
      <c r="J153" s="67">
        <v>0</v>
      </c>
      <c r="K153" s="67">
        <v>0</v>
      </c>
      <c r="L153" s="67">
        <v>0</v>
      </c>
      <c r="M153" s="67">
        <v>14</v>
      </c>
      <c r="N153" s="67">
        <v>98</v>
      </c>
      <c r="O153" s="67">
        <v>7</v>
      </c>
      <c r="P153" s="67">
        <v>0</v>
      </c>
      <c r="Q153" s="67">
        <v>95</v>
      </c>
      <c r="R153" s="67">
        <v>54</v>
      </c>
      <c r="S153" s="67">
        <v>752</v>
      </c>
      <c r="T153" s="67">
        <v>13.93</v>
      </c>
      <c r="U153" s="67">
        <v>4</v>
      </c>
      <c r="V153" s="67">
        <v>3</v>
      </c>
      <c r="W153" s="67">
        <v>2</v>
      </c>
      <c r="X153" s="67">
        <v>4</v>
      </c>
      <c r="Y153" s="67"/>
      <c r="Z153" s="67"/>
      <c r="AA153" s="70">
        <f>IF(F153&lt;Settings!$H$3,"",ROUND((J153*Settings!$C$3+K153*Settings!$C$4+N153*Settings!$C$5+P153*Settings!$C$6+R153*Settings!$C$7+S153*Settings!$C$8+U153*Settings!$C$9+L153*Settings!$C$10+V153*Settings!$C$11*0.5)/F153*16,0))</f>
        <v>160</v>
      </c>
      <c r="AB153" s="70">
        <f>IF(F153&lt;Settings!$H$3,"",AA153*Settings!$F$6)</f>
        <v>240</v>
      </c>
      <c r="AC153" s="67"/>
      <c r="AD153" s="67"/>
      <c r="AE153" s="67"/>
      <c r="AF153" s="67">
        <f>IF(F153&lt;Settings!$H$3,"",RANK(AA153,$AA$105:$AA$204,0)+COUNTIF($AA$105:AA153,AA153)-1)</f>
        <v>56</v>
      </c>
      <c r="AG153" s="68"/>
    </row>
    <row r="154" spans="1:33" ht="15" thickBot="1" x14ac:dyDescent="0.4">
      <c r="A154" s="66"/>
      <c r="B154" s="2" t="s">
        <v>399</v>
      </c>
      <c r="C154" s="2" t="s">
        <v>22</v>
      </c>
      <c r="D154" s="67" t="s">
        <v>180</v>
      </c>
      <c r="E154" s="67">
        <v>27</v>
      </c>
      <c r="F154" s="67">
        <v>16</v>
      </c>
      <c r="G154" s="67">
        <v>16</v>
      </c>
      <c r="H154" s="67">
        <v>0</v>
      </c>
      <c r="I154" s="67">
        <v>0</v>
      </c>
      <c r="J154" s="67">
        <v>0</v>
      </c>
      <c r="K154" s="67">
        <v>0</v>
      </c>
      <c r="L154" s="67">
        <v>0</v>
      </c>
      <c r="M154" s="67">
        <v>0</v>
      </c>
      <c r="N154" s="67">
        <v>0</v>
      </c>
      <c r="O154" s="67"/>
      <c r="P154" s="67">
        <v>0</v>
      </c>
      <c r="Q154" s="67">
        <v>97</v>
      </c>
      <c r="R154" s="67">
        <v>58</v>
      </c>
      <c r="S154" s="67">
        <v>810</v>
      </c>
      <c r="T154" s="67">
        <v>13.97</v>
      </c>
      <c r="U154" s="67">
        <v>4</v>
      </c>
      <c r="V154" s="67">
        <v>0</v>
      </c>
      <c r="W154" s="67">
        <v>0</v>
      </c>
      <c r="X154" s="67">
        <v>4</v>
      </c>
      <c r="Y154" s="67"/>
      <c r="Z154" s="67"/>
      <c r="AA154" s="70">
        <f>IF(F154&lt;Settings!$H$3,"",ROUND((J154*Settings!$C$3+K154*Settings!$C$4+N154*Settings!$C$5+P154*Settings!$C$6+R154*Settings!$C$7+S154*Settings!$C$8+U154*Settings!$C$9+L154*Settings!$C$10+V154*Settings!$C$11*0.5)/F154*16,0))</f>
        <v>163</v>
      </c>
      <c r="AB154" s="70">
        <f>IF(F154&lt;Settings!$H$3,"",AA154*Settings!$F$6)</f>
        <v>244.5</v>
      </c>
      <c r="AC154" s="67"/>
      <c r="AD154" s="67"/>
      <c r="AE154" s="67"/>
      <c r="AF154" s="67">
        <f>IF(F154&lt;Settings!$H$3,"",RANK(AA154,$AA$105:$AA$204,0)+COUNTIF($AA$105:AA154,AA154)-1)</f>
        <v>55</v>
      </c>
      <c r="AG154" s="68"/>
    </row>
    <row r="155" spans="1:33" ht="15" thickBot="1" x14ac:dyDescent="0.4">
      <c r="A155" s="66"/>
      <c r="B155" s="2" t="s">
        <v>356</v>
      </c>
      <c r="C155" s="2" t="s">
        <v>20</v>
      </c>
      <c r="D155" s="67" t="s">
        <v>180</v>
      </c>
      <c r="E155" s="67">
        <v>24</v>
      </c>
      <c r="F155" s="67">
        <v>14</v>
      </c>
      <c r="G155" s="67">
        <v>13</v>
      </c>
      <c r="H155" s="67">
        <v>0</v>
      </c>
      <c r="I155" s="67">
        <v>0</v>
      </c>
      <c r="J155" s="67">
        <v>0</v>
      </c>
      <c r="K155" s="67">
        <v>0</v>
      </c>
      <c r="L155" s="67">
        <v>0</v>
      </c>
      <c r="M155" s="67">
        <v>0</v>
      </c>
      <c r="N155" s="67">
        <v>0</v>
      </c>
      <c r="O155" s="67"/>
      <c r="P155" s="67">
        <v>0</v>
      </c>
      <c r="Q155" s="67">
        <v>117</v>
      </c>
      <c r="R155" s="67">
        <v>73</v>
      </c>
      <c r="S155" s="67">
        <v>804</v>
      </c>
      <c r="T155" s="67">
        <v>11.01</v>
      </c>
      <c r="U155" s="67">
        <v>3</v>
      </c>
      <c r="V155" s="67">
        <v>1</v>
      </c>
      <c r="W155" s="67">
        <v>0</v>
      </c>
      <c r="X155" s="67">
        <v>3</v>
      </c>
      <c r="Y155" s="67"/>
      <c r="Z155" s="67"/>
      <c r="AA155" s="70">
        <f>IF(F155&lt;Settings!$H$3,"",ROUND((J155*Settings!$C$3+K155*Settings!$C$4+N155*Settings!$C$5+P155*Settings!$C$6+R155*Settings!$C$7+S155*Settings!$C$8+U155*Settings!$C$9+L155*Settings!$C$10+V155*Settings!$C$11*0.5)/F155*16,0))</f>
        <v>195</v>
      </c>
      <c r="AB155" s="70">
        <f>IF(F155&lt;Settings!$H$3,"",AA155*Settings!$F$6)</f>
        <v>292.5</v>
      </c>
      <c r="AC155" s="67"/>
      <c r="AD155" s="67"/>
      <c r="AE155" s="67"/>
      <c r="AF155" s="67">
        <f>IF(F155&lt;Settings!$H$3,"",RANK(AA155,$AA$105:$AA$204,0)+COUNTIF($AA$105:AA155,AA155)-1)</f>
        <v>37</v>
      </c>
      <c r="AG155" s="68"/>
    </row>
    <row r="156" spans="1:33" ht="15" thickBot="1" x14ac:dyDescent="0.4">
      <c r="A156" s="66"/>
      <c r="B156" s="2" t="s">
        <v>395</v>
      </c>
      <c r="C156" s="2" t="s">
        <v>51</v>
      </c>
      <c r="D156" s="67" t="s">
        <v>180</v>
      </c>
      <c r="E156" s="67">
        <v>23</v>
      </c>
      <c r="F156" s="67">
        <v>15</v>
      </c>
      <c r="G156" s="67">
        <v>8</v>
      </c>
      <c r="H156" s="67">
        <v>0</v>
      </c>
      <c r="I156" s="67">
        <v>0</v>
      </c>
      <c r="J156" s="67">
        <v>0</v>
      </c>
      <c r="K156" s="67">
        <v>0</v>
      </c>
      <c r="L156" s="67">
        <v>0</v>
      </c>
      <c r="M156" s="67">
        <v>0</v>
      </c>
      <c r="N156" s="67">
        <v>0</v>
      </c>
      <c r="O156" s="67"/>
      <c r="P156" s="67">
        <v>0</v>
      </c>
      <c r="Q156" s="67">
        <v>87</v>
      </c>
      <c r="R156" s="67">
        <v>56</v>
      </c>
      <c r="S156" s="67">
        <v>744</v>
      </c>
      <c r="T156" s="67">
        <v>13.29</v>
      </c>
      <c r="U156" s="67">
        <v>4</v>
      </c>
      <c r="V156" s="67">
        <v>0</v>
      </c>
      <c r="W156" s="67">
        <v>0</v>
      </c>
      <c r="X156" s="67">
        <v>4</v>
      </c>
      <c r="Y156" s="67"/>
      <c r="Z156" s="67"/>
      <c r="AA156" s="70">
        <f>IF(F156&lt;Settings!$H$3,"",ROUND((J156*Settings!$C$3+K156*Settings!$C$4+N156*Settings!$C$5+P156*Settings!$C$6+R156*Settings!$C$7+S156*Settings!$C$8+U156*Settings!$C$9+L156*Settings!$C$10+V156*Settings!$C$11*0.5)/F156*16,0))</f>
        <v>165</v>
      </c>
      <c r="AB156" s="70">
        <f>IF(F156&lt;Settings!$H$3,"",AA156*Settings!$F$6)</f>
        <v>247.5</v>
      </c>
      <c r="AC156" s="67"/>
      <c r="AD156" s="67"/>
      <c r="AE156" s="67"/>
      <c r="AF156" s="67">
        <f>IF(F156&lt;Settings!$H$3,"",RANK(AA156,$AA$105:$AA$204,0)+COUNTIF($AA$105:AA156,AA156)-1)</f>
        <v>54</v>
      </c>
      <c r="AG156" s="68"/>
    </row>
    <row r="157" spans="1:33" ht="15" thickBot="1" x14ac:dyDescent="0.4">
      <c r="A157" s="66"/>
      <c r="B157" s="2" t="s">
        <v>437</v>
      </c>
      <c r="C157" s="2" t="s">
        <v>125</v>
      </c>
      <c r="D157" s="67" t="s">
        <v>180</v>
      </c>
      <c r="E157" s="67">
        <v>32</v>
      </c>
      <c r="F157" s="67">
        <v>15</v>
      </c>
      <c r="G157" s="67">
        <v>15</v>
      </c>
      <c r="H157" s="67">
        <v>0</v>
      </c>
      <c r="I157" s="67">
        <v>0</v>
      </c>
      <c r="J157" s="67">
        <v>0</v>
      </c>
      <c r="K157" s="67">
        <v>0</v>
      </c>
      <c r="L157" s="67">
        <v>0</v>
      </c>
      <c r="M157" s="67">
        <v>0</v>
      </c>
      <c r="N157" s="67">
        <v>0</v>
      </c>
      <c r="O157" s="67"/>
      <c r="P157" s="67">
        <v>0</v>
      </c>
      <c r="Q157" s="67">
        <v>128</v>
      </c>
      <c r="R157" s="67">
        <v>59</v>
      </c>
      <c r="S157" s="67">
        <v>788</v>
      </c>
      <c r="T157" s="67">
        <v>13.36</v>
      </c>
      <c r="U157" s="67">
        <v>3</v>
      </c>
      <c r="V157" s="67">
        <v>0</v>
      </c>
      <c r="W157" s="67">
        <v>0</v>
      </c>
      <c r="X157" s="67">
        <v>3</v>
      </c>
      <c r="Y157" s="67"/>
      <c r="Z157" s="67"/>
      <c r="AA157" s="70">
        <f>IF(F157&lt;Settings!$H$3,"",ROUND((J157*Settings!$C$3+K157*Settings!$C$4+N157*Settings!$C$5+P157*Settings!$C$6+R157*Settings!$C$7+S157*Settings!$C$8+U157*Settings!$C$9+L157*Settings!$C$10+V157*Settings!$C$11*0.5)/F157*16,0))</f>
        <v>166</v>
      </c>
      <c r="AB157" s="70">
        <f>IF(F157&lt;Settings!$H$3,"",AA157*Settings!$F$6)</f>
        <v>249</v>
      </c>
      <c r="AC157" s="67"/>
      <c r="AD157" s="67"/>
      <c r="AE157" s="67"/>
      <c r="AF157" s="67">
        <f>IF(F157&lt;Settings!$H$3,"",RANK(AA157,$AA$105:$AA$204,0)+COUNTIF($AA$105:AA157,AA157)-1)</f>
        <v>52</v>
      </c>
      <c r="AG157" s="68"/>
    </row>
    <row r="158" spans="1:33" ht="15" thickBot="1" x14ac:dyDescent="0.4">
      <c r="A158" s="66"/>
      <c r="B158" s="2" t="s">
        <v>262</v>
      </c>
      <c r="C158" s="2" t="s">
        <v>34</v>
      </c>
      <c r="D158" s="67" t="s">
        <v>180</v>
      </c>
      <c r="E158" s="67">
        <v>26</v>
      </c>
      <c r="F158" s="67">
        <v>12</v>
      </c>
      <c r="G158" s="67">
        <v>12</v>
      </c>
      <c r="H158" s="67">
        <v>0</v>
      </c>
      <c r="I158" s="67">
        <v>0</v>
      </c>
      <c r="J158" s="67">
        <v>0</v>
      </c>
      <c r="K158" s="67">
        <v>0</v>
      </c>
      <c r="L158" s="67">
        <v>0</v>
      </c>
      <c r="M158" s="67">
        <v>0</v>
      </c>
      <c r="N158" s="67">
        <v>0</v>
      </c>
      <c r="O158" s="67"/>
      <c r="P158" s="67">
        <v>0</v>
      </c>
      <c r="Q158" s="67">
        <v>94</v>
      </c>
      <c r="R158" s="67">
        <v>52</v>
      </c>
      <c r="S158" s="67">
        <v>821</v>
      </c>
      <c r="T158" s="67">
        <v>15.79</v>
      </c>
      <c r="U158" s="67">
        <v>2</v>
      </c>
      <c r="V158" s="67">
        <v>0</v>
      </c>
      <c r="W158" s="67">
        <v>0</v>
      </c>
      <c r="X158" s="67">
        <v>2</v>
      </c>
      <c r="Y158" s="67"/>
      <c r="Z158" s="67"/>
      <c r="AA158" s="70">
        <f>IF(F158&lt;Settings!$H$3,"",ROUND((J158*Settings!$C$3+K158*Settings!$C$4+N158*Settings!$C$5+P158*Settings!$C$6+R158*Settings!$C$7+S158*Settings!$C$8+U158*Settings!$C$9+L158*Settings!$C$10+V158*Settings!$C$11*0.5)/F158*16,0))</f>
        <v>195</v>
      </c>
      <c r="AB158" s="70">
        <f>IF(F158&lt;Settings!$H$3,"",AA158*Settings!$F$6)</f>
        <v>292.5</v>
      </c>
      <c r="AC158" s="67"/>
      <c r="AD158" s="67"/>
      <c r="AE158" s="67"/>
      <c r="AF158" s="67">
        <f>IF(F158&lt;Settings!$H$3,"",RANK(AA158,$AA$105:$AA$204,0)+COUNTIF($AA$105:AA158,AA158)-1)</f>
        <v>38</v>
      </c>
      <c r="AG158" s="68"/>
    </row>
    <row r="159" spans="1:33" ht="15" thickBot="1" x14ac:dyDescent="0.4">
      <c r="A159" s="66"/>
      <c r="B159" s="2" t="s">
        <v>408</v>
      </c>
      <c r="C159" s="2" t="s">
        <v>1</v>
      </c>
      <c r="D159" s="67" t="s">
        <v>180</v>
      </c>
      <c r="E159" s="67">
        <v>28</v>
      </c>
      <c r="F159" s="67">
        <v>15</v>
      </c>
      <c r="G159" s="67">
        <v>14</v>
      </c>
      <c r="H159" s="67">
        <v>0</v>
      </c>
      <c r="I159" s="67">
        <v>0</v>
      </c>
      <c r="J159" s="67">
        <v>0</v>
      </c>
      <c r="K159" s="67">
        <v>0</v>
      </c>
      <c r="L159" s="67">
        <v>0</v>
      </c>
      <c r="M159" s="67">
        <v>3</v>
      </c>
      <c r="N159" s="67">
        <v>9</v>
      </c>
      <c r="O159" s="67">
        <v>3</v>
      </c>
      <c r="P159" s="67">
        <v>0</v>
      </c>
      <c r="Q159" s="67">
        <v>58</v>
      </c>
      <c r="R159" s="67">
        <v>38</v>
      </c>
      <c r="S159" s="67">
        <v>680</v>
      </c>
      <c r="T159" s="67">
        <v>17.89</v>
      </c>
      <c r="U159" s="67">
        <v>4</v>
      </c>
      <c r="V159" s="67">
        <v>1</v>
      </c>
      <c r="W159" s="67">
        <v>1</v>
      </c>
      <c r="X159" s="67">
        <v>4</v>
      </c>
      <c r="Y159" s="67"/>
      <c r="Z159" s="67"/>
      <c r="AA159" s="70">
        <f>IF(F159&lt;Settings!$H$3,"",ROUND((J159*Settings!$C$3+K159*Settings!$C$4+N159*Settings!$C$5+P159*Settings!$C$6+R159*Settings!$C$7+S159*Settings!$C$8+U159*Settings!$C$9+L159*Settings!$C$10+V159*Settings!$C$11*0.5)/F159*16,0))</f>
        <v>139</v>
      </c>
      <c r="AB159" s="70">
        <f>IF(F159&lt;Settings!$H$3,"",AA159*Settings!$F$6)</f>
        <v>208.5</v>
      </c>
      <c r="AC159" s="67"/>
      <c r="AD159" s="67"/>
      <c r="AE159" s="67"/>
      <c r="AF159" s="67">
        <f>IF(F159&lt;Settings!$H$3,"",RANK(AA159,$AA$105:$AA$204,0)+COUNTIF($AA$105:AA159,AA159)-1)</f>
        <v>68</v>
      </c>
      <c r="AG159" s="68"/>
    </row>
    <row r="160" spans="1:33" ht="15" thickBot="1" x14ac:dyDescent="0.4">
      <c r="A160" s="66"/>
      <c r="B160" s="2" t="s">
        <v>220</v>
      </c>
      <c r="C160" s="2" t="s">
        <v>36</v>
      </c>
      <c r="D160" s="67" t="s">
        <v>180</v>
      </c>
      <c r="E160" s="67">
        <v>27</v>
      </c>
      <c r="F160" s="67">
        <v>15</v>
      </c>
      <c r="G160" s="67">
        <v>15</v>
      </c>
      <c r="H160" s="67">
        <v>0</v>
      </c>
      <c r="I160" s="67">
        <v>0</v>
      </c>
      <c r="J160" s="67">
        <v>0</v>
      </c>
      <c r="K160" s="67">
        <v>0</v>
      </c>
      <c r="L160" s="67">
        <v>0</v>
      </c>
      <c r="M160" s="67">
        <v>1</v>
      </c>
      <c r="N160" s="67">
        <v>5</v>
      </c>
      <c r="O160" s="67">
        <v>5</v>
      </c>
      <c r="P160" s="67">
        <v>0</v>
      </c>
      <c r="Q160" s="67">
        <v>81</v>
      </c>
      <c r="R160" s="67">
        <v>59</v>
      </c>
      <c r="S160" s="67">
        <v>653</v>
      </c>
      <c r="T160" s="67">
        <v>11.07</v>
      </c>
      <c r="U160" s="67">
        <v>4</v>
      </c>
      <c r="V160" s="67">
        <v>1</v>
      </c>
      <c r="W160" s="67">
        <v>1</v>
      </c>
      <c r="X160" s="67">
        <v>4</v>
      </c>
      <c r="Y160" s="67">
        <v>1</v>
      </c>
      <c r="Z160" s="67"/>
      <c r="AA160" s="70">
        <f>IF(F160&lt;Settings!$H$3,"",ROUND((J160*Settings!$C$3+K160*Settings!$C$4+N160*Settings!$C$5+P160*Settings!$C$6+R160*Settings!$C$7+S160*Settings!$C$8+U160*Settings!$C$9+L160*Settings!$C$10+V160*Settings!$C$11*0.5)/F160*16,0))</f>
        <v>158</v>
      </c>
      <c r="AB160" s="70">
        <f>IF(F160&lt;Settings!$H$3,"",AA160*Settings!$F$6)</f>
        <v>237</v>
      </c>
      <c r="AC160" s="67"/>
      <c r="AD160" s="67"/>
      <c r="AE160" s="67"/>
      <c r="AF160" s="67">
        <f>IF(F160&lt;Settings!$H$3,"",RANK(AA160,$AA$105:$AA$204,0)+COUNTIF($AA$105:AA160,AA160)-1)</f>
        <v>57</v>
      </c>
      <c r="AG160" s="68"/>
    </row>
    <row r="161" spans="1:33" ht="15" thickBot="1" x14ac:dyDescent="0.4">
      <c r="A161" s="66"/>
      <c r="B161" s="2" t="s">
        <v>360</v>
      </c>
      <c r="C161" s="2" t="s">
        <v>105</v>
      </c>
      <c r="D161" s="67" t="s">
        <v>180</v>
      </c>
      <c r="E161" s="67">
        <v>26</v>
      </c>
      <c r="F161" s="67">
        <v>15</v>
      </c>
      <c r="G161" s="67">
        <v>15</v>
      </c>
      <c r="H161" s="67">
        <v>0</v>
      </c>
      <c r="I161" s="67">
        <v>0</v>
      </c>
      <c r="J161" s="67">
        <v>0</v>
      </c>
      <c r="K161" s="67">
        <v>0</v>
      </c>
      <c r="L161" s="67">
        <v>0</v>
      </c>
      <c r="M161" s="67">
        <v>28</v>
      </c>
      <c r="N161" s="67">
        <v>159</v>
      </c>
      <c r="O161" s="67">
        <v>5.68</v>
      </c>
      <c r="P161" s="67">
        <v>1</v>
      </c>
      <c r="Q161" s="67">
        <v>106</v>
      </c>
      <c r="R161" s="67">
        <v>58</v>
      </c>
      <c r="S161" s="67">
        <v>509</v>
      </c>
      <c r="T161" s="67">
        <v>8.7799999999999994</v>
      </c>
      <c r="U161" s="67">
        <v>3</v>
      </c>
      <c r="V161" s="67">
        <v>5</v>
      </c>
      <c r="W161" s="67">
        <v>1</v>
      </c>
      <c r="X161" s="67">
        <v>4</v>
      </c>
      <c r="Y161" s="67"/>
      <c r="Z161" s="67"/>
      <c r="AA161" s="70">
        <f>IF(F161&lt;Settings!$H$3,"",ROUND((J161*Settings!$C$3+K161*Settings!$C$4+N161*Settings!$C$5+P161*Settings!$C$6+R161*Settings!$C$7+S161*Settings!$C$8+U161*Settings!$C$9+L161*Settings!$C$10+V161*Settings!$C$11*0.5)/F161*16,0))</f>
        <v>153</v>
      </c>
      <c r="AB161" s="70">
        <f>IF(F161&lt;Settings!$H$3,"",AA161*Settings!$F$6)</f>
        <v>229.5</v>
      </c>
      <c r="AC161" s="67"/>
      <c r="AD161" s="67"/>
      <c r="AE161" s="67"/>
      <c r="AF161" s="67">
        <f>IF(F161&lt;Settings!$H$3,"",RANK(AA161,$AA$105:$AA$204,0)+COUNTIF($AA$105:AA161,AA161)-1)</f>
        <v>58</v>
      </c>
      <c r="AG161" s="68"/>
    </row>
    <row r="162" spans="1:33" ht="15" thickBot="1" x14ac:dyDescent="0.4">
      <c r="A162" s="66"/>
      <c r="B162" s="2" t="s">
        <v>232</v>
      </c>
      <c r="C162" s="2" t="s">
        <v>18</v>
      </c>
      <c r="D162" s="67" t="s">
        <v>180</v>
      </c>
      <c r="E162" s="67">
        <v>26</v>
      </c>
      <c r="F162" s="67">
        <v>13</v>
      </c>
      <c r="G162" s="67">
        <v>10</v>
      </c>
      <c r="H162" s="67">
        <v>0</v>
      </c>
      <c r="I162" s="67">
        <v>0</v>
      </c>
      <c r="J162" s="67">
        <v>0</v>
      </c>
      <c r="K162" s="67">
        <v>0</v>
      </c>
      <c r="L162" s="67">
        <v>0</v>
      </c>
      <c r="M162" s="67">
        <v>10</v>
      </c>
      <c r="N162" s="67">
        <v>33</v>
      </c>
      <c r="O162" s="67">
        <v>3.3</v>
      </c>
      <c r="P162" s="67">
        <v>0</v>
      </c>
      <c r="Q162" s="67">
        <v>84</v>
      </c>
      <c r="R162" s="67">
        <v>60</v>
      </c>
      <c r="S162" s="67">
        <v>610</v>
      </c>
      <c r="T162" s="67">
        <v>10.17</v>
      </c>
      <c r="U162" s="67">
        <v>4</v>
      </c>
      <c r="V162" s="67">
        <v>1</v>
      </c>
      <c r="W162" s="67">
        <v>0</v>
      </c>
      <c r="X162" s="67">
        <v>4</v>
      </c>
      <c r="Y162" s="67"/>
      <c r="Z162" s="67"/>
      <c r="AA162" s="70">
        <f>IF(F162&lt;Settings!$H$3,"",ROUND((J162*Settings!$C$3+K162*Settings!$C$4+N162*Settings!$C$5+P162*Settings!$C$6+R162*Settings!$C$7+S162*Settings!$C$8+U162*Settings!$C$9+L162*Settings!$C$10+V162*Settings!$C$11*0.5)/F162*16,0))</f>
        <v>181</v>
      </c>
      <c r="AB162" s="70">
        <f>IF(F162&lt;Settings!$H$3,"",AA162*Settings!$F$6)</f>
        <v>271.5</v>
      </c>
      <c r="AC162" s="67"/>
      <c r="AD162" s="67"/>
      <c r="AE162" s="67"/>
      <c r="AF162" s="67">
        <f>IF(F162&lt;Settings!$H$3,"",RANK(AA162,$AA$105:$AA$204,0)+COUNTIF($AA$105:AA162,AA162)-1)</f>
        <v>46</v>
      </c>
      <c r="AG162" s="68"/>
    </row>
    <row r="163" spans="1:33" ht="15" thickBot="1" x14ac:dyDescent="0.4">
      <c r="A163" s="66"/>
      <c r="B163" s="2" t="s">
        <v>363</v>
      </c>
      <c r="C163" s="2" t="s">
        <v>22</v>
      </c>
      <c r="D163" s="67" t="s">
        <v>180</v>
      </c>
      <c r="E163" s="67">
        <v>27</v>
      </c>
      <c r="F163" s="67">
        <v>14</v>
      </c>
      <c r="G163" s="67">
        <v>8</v>
      </c>
      <c r="H163" s="67">
        <v>0</v>
      </c>
      <c r="I163" s="67">
        <v>1</v>
      </c>
      <c r="J163" s="67">
        <v>0</v>
      </c>
      <c r="K163" s="67">
        <v>0</v>
      </c>
      <c r="L163" s="67">
        <v>0</v>
      </c>
      <c r="M163" s="67">
        <v>2</v>
      </c>
      <c r="N163" s="67">
        <v>-3</v>
      </c>
      <c r="O163" s="67">
        <v>-1.5</v>
      </c>
      <c r="P163" s="67">
        <v>0</v>
      </c>
      <c r="Q163" s="67">
        <v>75</v>
      </c>
      <c r="R163" s="67">
        <v>47</v>
      </c>
      <c r="S163" s="67">
        <v>677</v>
      </c>
      <c r="T163" s="67">
        <v>14.4</v>
      </c>
      <c r="U163" s="67">
        <v>4</v>
      </c>
      <c r="V163" s="67">
        <v>5</v>
      </c>
      <c r="W163" s="67">
        <v>3</v>
      </c>
      <c r="X163" s="67">
        <v>4</v>
      </c>
      <c r="Y163" s="67"/>
      <c r="Z163" s="67"/>
      <c r="AA163" s="70">
        <f>IF(F163&lt;Settings!$H$3,"",ROUND((J163*Settings!$C$3+K163*Settings!$C$4+N163*Settings!$C$5+P163*Settings!$C$6+R163*Settings!$C$7+S163*Settings!$C$8+U163*Settings!$C$9+L163*Settings!$C$10+V163*Settings!$C$11*0.5)/F163*16,0))</f>
        <v>152</v>
      </c>
      <c r="AB163" s="70">
        <f>IF(F163&lt;Settings!$H$3,"",AA163*Settings!$F$6)</f>
        <v>228</v>
      </c>
      <c r="AC163" s="67"/>
      <c r="AD163" s="67"/>
      <c r="AE163" s="67"/>
      <c r="AF163" s="67">
        <f>IF(F163&lt;Settings!$H$3,"",RANK(AA163,$AA$105:$AA$204,0)+COUNTIF($AA$105:AA163,AA163)-1)</f>
        <v>60</v>
      </c>
      <c r="AG163" s="68"/>
    </row>
    <row r="164" spans="1:33" ht="15" thickBot="1" x14ac:dyDescent="0.4">
      <c r="A164" s="66"/>
      <c r="B164" s="2" t="s">
        <v>438</v>
      </c>
      <c r="C164" s="2" t="s">
        <v>103</v>
      </c>
      <c r="D164" s="67" t="s">
        <v>180</v>
      </c>
      <c r="E164" s="67">
        <v>28</v>
      </c>
      <c r="F164" s="67">
        <v>16</v>
      </c>
      <c r="G164" s="67">
        <v>13</v>
      </c>
      <c r="H164" s="67">
        <v>0</v>
      </c>
      <c r="I164" s="67">
        <v>0</v>
      </c>
      <c r="J164" s="67">
        <v>0</v>
      </c>
      <c r="K164" s="67">
        <v>0</v>
      </c>
      <c r="L164" s="67">
        <v>0</v>
      </c>
      <c r="M164" s="67">
        <v>0</v>
      </c>
      <c r="N164" s="67">
        <v>0</v>
      </c>
      <c r="O164" s="67"/>
      <c r="P164" s="67">
        <v>0</v>
      </c>
      <c r="Q164" s="67">
        <v>115</v>
      </c>
      <c r="R164" s="67">
        <v>64</v>
      </c>
      <c r="S164" s="67">
        <v>667</v>
      </c>
      <c r="T164" s="67">
        <v>10.42</v>
      </c>
      <c r="U164" s="67">
        <v>3</v>
      </c>
      <c r="V164" s="67">
        <v>4</v>
      </c>
      <c r="W164" s="67">
        <v>1</v>
      </c>
      <c r="X164" s="67">
        <v>3</v>
      </c>
      <c r="Y164" s="67"/>
      <c r="Z164" s="67"/>
      <c r="AA164" s="70">
        <f>IF(F164&lt;Settings!$H$3,"",ROUND((J164*Settings!$C$3+K164*Settings!$C$4+N164*Settings!$C$5+P164*Settings!$C$6+R164*Settings!$C$7+S164*Settings!$C$8+U164*Settings!$C$9+L164*Settings!$C$10+V164*Settings!$C$11*0.5)/F164*16,0))</f>
        <v>145</v>
      </c>
      <c r="AB164" s="70">
        <f>IF(F164&lt;Settings!$H$3,"",AA164*Settings!$F$6)</f>
        <v>217.5</v>
      </c>
      <c r="AC164" s="67"/>
      <c r="AD164" s="67"/>
      <c r="AE164" s="67"/>
      <c r="AF164" s="67">
        <f>IF(F164&lt;Settings!$H$3,"",RANK(AA164,$AA$105:$AA$204,0)+COUNTIF($AA$105:AA164,AA164)-1)</f>
        <v>65</v>
      </c>
      <c r="AG164" s="68"/>
    </row>
    <row r="165" spans="1:33" ht="15" thickBot="1" x14ac:dyDescent="0.4">
      <c r="A165" s="66"/>
      <c r="B165" s="2" t="s">
        <v>216</v>
      </c>
      <c r="C165" s="2" t="s">
        <v>32</v>
      </c>
      <c r="D165" s="67" t="s">
        <v>180</v>
      </c>
      <c r="E165" s="67">
        <v>24</v>
      </c>
      <c r="F165" s="67">
        <v>15</v>
      </c>
      <c r="G165" s="67">
        <v>9</v>
      </c>
      <c r="H165" s="67">
        <v>0</v>
      </c>
      <c r="I165" s="67">
        <v>0</v>
      </c>
      <c r="J165" s="67">
        <v>0</v>
      </c>
      <c r="K165" s="67">
        <v>0</v>
      </c>
      <c r="L165" s="67">
        <v>0</v>
      </c>
      <c r="M165" s="67">
        <v>6</v>
      </c>
      <c r="N165" s="67">
        <v>114</v>
      </c>
      <c r="O165" s="67">
        <v>19</v>
      </c>
      <c r="P165" s="67">
        <v>1</v>
      </c>
      <c r="Q165" s="67">
        <v>66</v>
      </c>
      <c r="R165" s="67">
        <v>41</v>
      </c>
      <c r="S165" s="67">
        <v>597</v>
      </c>
      <c r="T165" s="67">
        <v>14.56</v>
      </c>
      <c r="U165" s="67">
        <v>1</v>
      </c>
      <c r="V165" s="67">
        <v>0</v>
      </c>
      <c r="W165" s="67">
        <v>0</v>
      </c>
      <c r="X165" s="67">
        <v>2</v>
      </c>
      <c r="Y165" s="67"/>
      <c r="Z165" s="67"/>
      <c r="AA165" s="70">
        <f>IF(F165&lt;Settings!$H$3,"",ROUND((J165*Settings!$C$3+K165*Settings!$C$4+N165*Settings!$C$5+P165*Settings!$C$6+R165*Settings!$C$7+S165*Settings!$C$8+U165*Settings!$C$9+L165*Settings!$C$10+V165*Settings!$C$11*0.5)/F165*16,0))</f>
        <v>132</v>
      </c>
      <c r="AB165" s="70">
        <f>IF(F165&lt;Settings!$H$3,"",AA165*Settings!$F$6)</f>
        <v>198</v>
      </c>
      <c r="AC165" s="67"/>
      <c r="AD165" s="67"/>
      <c r="AE165" s="67"/>
      <c r="AF165" s="67">
        <f>IF(F165&lt;Settings!$H$3,"",RANK(AA165,$AA$105:$AA$204,0)+COUNTIF($AA$105:AA165,AA165)-1)</f>
        <v>71</v>
      </c>
      <c r="AG165" s="68"/>
    </row>
    <row r="166" spans="1:33" ht="15" thickBot="1" x14ac:dyDescent="0.4">
      <c r="A166" s="66"/>
      <c r="B166" s="2" t="s">
        <v>366</v>
      </c>
      <c r="C166" s="69" t="s">
        <v>179</v>
      </c>
      <c r="D166" s="67" t="s">
        <v>180</v>
      </c>
      <c r="E166" s="67">
        <v>27</v>
      </c>
      <c r="F166" s="67">
        <v>15</v>
      </c>
      <c r="G166" s="67">
        <v>8</v>
      </c>
      <c r="H166" s="67">
        <v>0</v>
      </c>
      <c r="I166" s="67">
        <v>0</v>
      </c>
      <c r="J166" s="67">
        <v>0</v>
      </c>
      <c r="K166" s="67">
        <v>0</v>
      </c>
      <c r="L166" s="67">
        <v>0</v>
      </c>
      <c r="M166" s="67">
        <v>0</v>
      </c>
      <c r="N166" s="67">
        <v>0</v>
      </c>
      <c r="O166" s="67"/>
      <c r="P166" s="67">
        <v>0</v>
      </c>
      <c r="Q166" s="67">
        <v>76</v>
      </c>
      <c r="R166" s="67">
        <v>37</v>
      </c>
      <c r="S166" s="67">
        <v>488</v>
      </c>
      <c r="T166" s="67">
        <v>13.19</v>
      </c>
      <c r="U166" s="67">
        <v>5</v>
      </c>
      <c r="V166" s="67">
        <v>0</v>
      </c>
      <c r="W166" s="67">
        <v>0</v>
      </c>
      <c r="X166" s="67">
        <v>5</v>
      </c>
      <c r="Y166" s="67"/>
      <c r="Z166" s="67"/>
      <c r="AA166" s="70">
        <f>IF(F166&lt;Settings!$H$3,"",ROUND((J166*Settings!$C$3+K166*Settings!$C$4+N166*Settings!$C$5+P166*Settings!$C$6+R166*Settings!$C$7+S166*Settings!$C$8+U166*Settings!$C$9+L166*Settings!$C$10+V166*Settings!$C$11*0.5)/F166*16,0))</f>
        <v>124</v>
      </c>
      <c r="AB166" s="70">
        <f>IF(F166&lt;Settings!$H$3,"",AA166*Settings!$F$6)</f>
        <v>186</v>
      </c>
      <c r="AC166" s="67"/>
      <c r="AD166" s="67"/>
      <c r="AE166" s="67"/>
      <c r="AF166" s="67">
        <f>IF(F166&lt;Settings!$H$3,"",RANK(AA166,$AA$105:$AA$204,0)+COUNTIF($AA$105:AA166,AA166)-1)</f>
        <v>75</v>
      </c>
      <c r="AG166" s="68"/>
    </row>
    <row r="167" spans="1:33" ht="15" thickBot="1" x14ac:dyDescent="0.4">
      <c r="A167" s="66"/>
      <c r="B167" s="2" t="s">
        <v>373</v>
      </c>
      <c r="C167" s="2" t="s">
        <v>24</v>
      </c>
      <c r="D167" s="67" t="s">
        <v>180</v>
      </c>
      <c r="E167" s="67">
        <v>27</v>
      </c>
      <c r="F167" s="67">
        <v>16</v>
      </c>
      <c r="G167" s="67">
        <v>15</v>
      </c>
      <c r="H167" s="67">
        <v>0</v>
      </c>
      <c r="I167" s="67">
        <v>0</v>
      </c>
      <c r="J167" s="67">
        <v>0</v>
      </c>
      <c r="K167" s="67">
        <v>0</v>
      </c>
      <c r="L167" s="67">
        <v>0</v>
      </c>
      <c r="M167" s="67">
        <v>0</v>
      </c>
      <c r="N167" s="67">
        <v>0</v>
      </c>
      <c r="O167" s="67"/>
      <c r="P167" s="67">
        <v>0</v>
      </c>
      <c r="Q167" s="67">
        <v>61</v>
      </c>
      <c r="R167" s="67">
        <v>44</v>
      </c>
      <c r="S167" s="67">
        <v>594</v>
      </c>
      <c r="T167" s="67">
        <v>13.5</v>
      </c>
      <c r="U167" s="67">
        <v>4</v>
      </c>
      <c r="V167" s="67">
        <v>1</v>
      </c>
      <c r="W167" s="67">
        <v>1</v>
      </c>
      <c r="X167" s="67">
        <v>4</v>
      </c>
      <c r="Y167" s="67"/>
      <c r="Z167" s="67"/>
      <c r="AA167" s="70">
        <f>IF(F167&lt;Settings!$H$3,"",ROUND((J167*Settings!$C$3+K167*Settings!$C$4+N167*Settings!$C$5+P167*Settings!$C$6+R167*Settings!$C$7+S167*Settings!$C$8+U167*Settings!$C$9+L167*Settings!$C$10+V167*Settings!$C$11*0.5)/F167*16,0))</f>
        <v>126</v>
      </c>
      <c r="AB167" s="70">
        <f>IF(F167&lt;Settings!$H$3,"",AA167*Settings!$F$6)</f>
        <v>189</v>
      </c>
      <c r="AC167" s="67"/>
      <c r="AD167" s="67"/>
      <c r="AE167" s="67"/>
      <c r="AF167" s="67">
        <f>IF(F167&lt;Settings!$H$3,"",RANK(AA167,$AA$105:$AA$204,0)+COUNTIF($AA$105:AA167,AA167)-1)</f>
        <v>73</v>
      </c>
      <c r="AG167" s="68"/>
    </row>
    <row r="168" spans="1:33" ht="15" thickBot="1" x14ac:dyDescent="0.4">
      <c r="A168" s="66"/>
      <c r="B168" s="2" t="s">
        <v>221</v>
      </c>
      <c r="C168" s="2" t="s">
        <v>49</v>
      </c>
      <c r="D168" s="67" t="s">
        <v>180</v>
      </c>
      <c r="E168" s="67">
        <v>23</v>
      </c>
      <c r="F168" s="67">
        <v>15</v>
      </c>
      <c r="G168" s="67">
        <v>4</v>
      </c>
      <c r="H168" s="67">
        <v>0</v>
      </c>
      <c r="I168" s="67">
        <v>0</v>
      </c>
      <c r="J168" s="67">
        <v>0</v>
      </c>
      <c r="K168" s="67">
        <v>0</v>
      </c>
      <c r="L168" s="67">
        <v>0</v>
      </c>
      <c r="M168" s="67">
        <v>5</v>
      </c>
      <c r="N168" s="67">
        <v>18</v>
      </c>
      <c r="O168" s="67">
        <v>3.6</v>
      </c>
      <c r="P168" s="67">
        <v>0</v>
      </c>
      <c r="Q168" s="67">
        <v>83</v>
      </c>
      <c r="R168" s="67">
        <v>55</v>
      </c>
      <c r="S168" s="67">
        <v>622</v>
      </c>
      <c r="T168" s="67">
        <v>11.31</v>
      </c>
      <c r="U168" s="67">
        <v>2</v>
      </c>
      <c r="V168" s="67">
        <v>3</v>
      </c>
      <c r="W168" s="67">
        <v>0</v>
      </c>
      <c r="X168" s="67">
        <v>2</v>
      </c>
      <c r="Y168" s="67">
        <v>1</v>
      </c>
      <c r="Z168" s="67"/>
      <c r="AA168" s="70">
        <f>IF(F168&lt;Settings!$H$3,"",ROUND((J168*Settings!$C$3+K168*Settings!$C$4+N168*Settings!$C$5+P168*Settings!$C$6+R168*Settings!$C$7+S168*Settings!$C$8+U168*Settings!$C$9+L168*Settings!$C$10+V168*Settings!$C$11*0.5)/F168*16,0))</f>
        <v>137</v>
      </c>
      <c r="AB168" s="70">
        <f>IF(F168&lt;Settings!$H$3,"",AA168*Settings!$F$6)</f>
        <v>205.5</v>
      </c>
      <c r="AC168" s="67"/>
      <c r="AD168" s="67"/>
      <c r="AE168" s="67"/>
      <c r="AF168" s="67">
        <f>IF(F168&lt;Settings!$H$3,"",RANK(AA168,$AA$105:$AA$204,0)+COUNTIF($AA$105:AA168,AA168)-1)</f>
        <v>69</v>
      </c>
      <c r="AG168" s="68"/>
    </row>
    <row r="169" spans="1:33" ht="15" thickBot="1" x14ac:dyDescent="0.4">
      <c r="A169" s="66"/>
      <c r="B169" s="2" t="s">
        <v>290</v>
      </c>
      <c r="C169" s="2" t="s">
        <v>43</v>
      </c>
      <c r="D169" s="67" t="s">
        <v>180</v>
      </c>
      <c r="E169" s="67">
        <v>24</v>
      </c>
      <c r="F169" s="67">
        <v>13</v>
      </c>
      <c r="G169" s="67">
        <v>8</v>
      </c>
      <c r="H169" s="67">
        <v>0</v>
      </c>
      <c r="I169" s="67">
        <v>0</v>
      </c>
      <c r="J169" s="67">
        <v>0</v>
      </c>
      <c r="K169" s="67">
        <v>0</v>
      </c>
      <c r="L169" s="67">
        <v>0</v>
      </c>
      <c r="M169" s="67">
        <v>1</v>
      </c>
      <c r="N169" s="67">
        <v>6</v>
      </c>
      <c r="O169" s="67">
        <v>6</v>
      </c>
      <c r="P169" s="67">
        <v>0</v>
      </c>
      <c r="Q169" s="67">
        <v>66</v>
      </c>
      <c r="R169" s="67">
        <v>48</v>
      </c>
      <c r="S169" s="67">
        <v>594</v>
      </c>
      <c r="T169" s="67">
        <v>12.38</v>
      </c>
      <c r="U169" s="67">
        <v>3</v>
      </c>
      <c r="V169" s="67">
        <v>2</v>
      </c>
      <c r="W169" s="67">
        <v>0</v>
      </c>
      <c r="X169" s="67">
        <v>3</v>
      </c>
      <c r="Y169" s="67"/>
      <c r="Z169" s="67"/>
      <c r="AA169" s="70">
        <f>IF(F169&lt;Settings!$H$3,"",ROUND((J169*Settings!$C$3+K169*Settings!$C$4+N169*Settings!$C$5+P169*Settings!$C$6+R169*Settings!$C$7+S169*Settings!$C$8+U169*Settings!$C$9+L169*Settings!$C$10+V169*Settings!$C$11*0.5)/F169*16,0))</f>
        <v>153</v>
      </c>
      <c r="AB169" s="70">
        <f>IF(F169&lt;Settings!$H$3,"",AA169*Settings!$F$6)</f>
        <v>229.5</v>
      </c>
      <c r="AC169" s="67"/>
      <c r="AD169" s="67"/>
      <c r="AE169" s="67"/>
      <c r="AF169" s="67">
        <f>IF(F169&lt;Settings!$H$3,"",RANK(AA169,$AA$105:$AA$204,0)+COUNTIF($AA$105:AA169,AA169)-1)</f>
        <v>59</v>
      </c>
      <c r="AG169" s="68"/>
    </row>
    <row r="170" spans="1:33" ht="15" thickBot="1" x14ac:dyDescent="0.4">
      <c r="A170" s="66"/>
      <c r="B170" s="2" t="s">
        <v>439</v>
      </c>
      <c r="C170" s="2" t="s">
        <v>97</v>
      </c>
      <c r="D170" s="67" t="s">
        <v>180</v>
      </c>
      <c r="E170" s="67">
        <v>22</v>
      </c>
      <c r="F170" s="67">
        <v>14</v>
      </c>
      <c r="G170" s="67">
        <v>13</v>
      </c>
      <c r="H170" s="67">
        <v>0</v>
      </c>
      <c r="I170" s="67">
        <v>0</v>
      </c>
      <c r="J170" s="67">
        <v>0</v>
      </c>
      <c r="K170" s="67">
        <v>0</v>
      </c>
      <c r="L170" s="67">
        <v>0</v>
      </c>
      <c r="M170" s="67">
        <v>1</v>
      </c>
      <c r="N170" s="67">
        <v>-3</v>
      </c>
      <c r="O170" s="67">
        <v>-3</v>
      </c>
      <c r="P170" s="67">
        <v>0</v>
      </c>
      <c r="Q170" s="67">
        <v>92</v>
      </c>
      <c r="R170" s="67">
        <v>47</v>
      </c>
      <c r="S170" s="67">
        <v>635</v>
      </c>
      <c r="T170" s="67">
        <v>13.51</v>
      </c>
      <c r="U170" s="67">
        <v>2</v>
      </c>
      <c r="V170" s="67">
        <v>2</v>
      </c>
      <c r="W170" s="67">
        <v>0</v>
      </c>
      <c r="X170" s="67">
        <v>3</v>
      </c>
      <c r="Y170" s="67"/>
      <c r="Z170" s="67"/>
      <c r="AA170" s="70">
        <f>IF(F170&lt;Settings!$H$3,"",ROUND((J170*Settings!$C$3+K170*Settings!$C$4+N170*Settings!$C$5+P170*Settings!$C$6+R170*Settings!$C$7+S170*Settings!$C$8+U170*Settings!$C$9+L170*Settings!$C$10+V170*Settings!$C$11*0.5)/F170*16,0))</f>
        <v>137</v>
      </c>
      <c r="AB170" s="70">
        <f>IF(F170&lt;Settings!$H$3,"",AA170*Settings!$F$6)</f>
        <v>205.5</v>
      </c>
      <c r="AC170" s="67"/>
      <c r="AD170" s="67"/>
      <c r="AE170" s="67"/>
      <c r="AF170" s="67">
        <f>IF(F170&lt;Settings!$H$3,"",RANK(AA170,$AA$105:$AA$204,0)+COUNTIF($AA$105:AA170,AA170)-1)</f>
        <v>70</v>
      </c>
      <c r="AG170" s="68"/>
    </row>
    <row r="171" spans="1:33" ht="15" thickBot="1" x14ac:dyDescent="0.4">
      <c r="A171" s="66"/>
      <c r="B171" s="2" t="s">
        <v>440</v>
      </c>
      <c r="C171" s="2" t="s">
        <v>105</v>
      </c>
      <c r="D171" s="67" t="s">
        <v>180</v>
      </c>
      <c r="E171" s="67">
        <v>27</v>
      </c>
      <c r="F171" s="67">
        <v>16</v>
      </c>
      <c r="G171" s="67">
        <v>8</v>
      </c>
      <c r="H171" s="67">
        <v>0</v>
      </c>
      <c r="I171" s="67">
        <v>0</v>
      </c>
      <c r="J171" s="67">
        <v>0</v>
      </c>
      <c r="K171" s="67">
        <v>0</v>
      </c>
      <c r="L171" s="67">
        <v>0</v>
      </c>
      <c r="M171" s="67">
        <v>0</v>
      </c>
      <c r="N171" s="67">
        <v>0</v>
      </c>
      <c r="O171" s="67"/>
      <c r="P171" s="67">
        <v>0</v>
      </c>
      <c r="Q171" s="67">
        <v>77</v>
      </c>
      <c r="R171" s="67">
        <v>41</v>
      </c>
      <c r="S171" s="67">
        <v>564</v>
      </c>
      <c r="T171" s="67">
        <v>13.76</v>
      </c>
      <c r="U171" s="67">
        <v>3</v>
      </c>
      <c r="V171" s="67">
        <v>0</v>
      </c>
      <c r="W171" s="67">
        <v>0</v>
      </c>
      <c r="X171" s="67">
        <v>3</v>
      </c>
      <c r="Y171" s="67"/>
      <c r="Z171" s="67"/>
      <c r="AA171" s="70">
        <f>IF(F171&lt;Settings!$H$3,"",ROUND((J171*Settings!$C$3+K171*Settings!$C$4+N171*Settings!$C$5+P171*Settings!$C$6+R171*Settings!$C$7+S171*Settings!$C$8+U171*Settings!$C$9+L171*Settings!$C$10+V171*Settings!$C$11*0.5)/F171*16,0))</f>
        <v>115</v>
      </c>
      <c r="AB171" s="70">
        <f>IF(F171&lt;Settings!$H$3,"",AA171*Settings!$F$6)</f>
        <v>172.5</v>
      </c>
      <c r="AC171" s="67"/>
      <c r="AD171" s="67"/>
      <c r="AE171" s="67"/>
      <c r="AF171" s="67">
        <f>IF(F171&lt;Settings!$H$3,"",RANK(AA171,$AA$105:$AA$204,0)+COUNTIF($AA$105:AA171,AA171)-1)</f>
        <v>77</v>
      </c>
      <c r="AG171" s="68"/>
    </row>
    <row r="172" spans="1:33" ht="15" thickBot="1" x14ac:dyDescent="0.4">
      <c r="A172" s="66"/>
      <c r="B172" s="2" t="s">
        <v>385</v>
      </c>
      <c r="C172" s="2" t="s">
        <v>53</v>
      </c>
      <c r="D172" s="67" t="s">
        <v>180</v>
      </c>
      <c r="E172" s="67">
        <v>25</v>
      </c>
      <c r="F172" s="67">
        <v>16</v>
      </c>
      <c r="G172" s="67">
        <v>6</v>
      </c>
      <c r="H172" s="67">
        <v>0</v>
      </c>
      <c r="I172" s="67">
        <v>0</v>
      </c>
      <c r="J172" s="67">
        <v>0</v>
      </c>
      <c r="K172" s="67">
        <v>0</v>
      </c>
      <c r="L172" s="67">
        <v>0</v>
      </c>
      <c r="M172" s="67">
        <v>0</v>
      </c>
      <c r="N172" s="67">
        <v>0</v>
      </c>
      <c r="O172" s="67"/>
      <c r="P172" s="67">
        <v>0</v>
      </c>
      <c r="Q172" s="67">
        <v>77</v>
      </c>
      <c r="R172" s="67">
        <v>38</v>
      </c>
      <c r="S172" s="67">
        <v>397</v>
      </c>
      <c r="T172" s="67">
        <v>10.45</v>
      </c>
      <c r="U172" s="67">
        <v>5</v>
      </c>
      <c r="V172" s="67">
        <v>0</v>
      </c>
      <c r="W172" s="67">
        <v>0</v>
      </c>
      <c r="X172" s="67">
        <v>5</v>
      </c>
      <c r="Y172" s="67">
        <v>2</v>
      </c>
      <c r="Z172" s="67"/>
      <c r="AA172" s="70">
        <f>IF(F172&lt;Settings!$H$3,"",ROUND((J172*Settings!$C$3+K172*Settings!$C$4+N172*Settings!$C$5+P172*Settings!$C$6+R172*Settings!$C$7+S172*Settings!$C$8+U172*Settings!$C$9+L172*Settings!$C$10+V172*Settings!$C$11*0.5)/F172*16,0))</f>
        <v>108</v>
      </c>
      <c r="AB172" s="70">
        <f>IF(F172&lt;Settings!$H$3,"",AA172*Settings!$F$6)</f>
        <v>162</v>
      </c>
      <c r="AC172" s="67"/>
      <c r="AD172" s="67"/>
      <c r="AE172" s="67"/>
      <c r="AF172" s="67">
        <f>IF(F172&lt;Settings!$H$3,"",RANK(AA172,$AA$105:$AA$204,0)+COUNTIF($AA$105:AA172,AA172)-1)</f>
        <v>82</v>
      </c>
      <c r="AG172" s="68"/>
    </row>
    <row r="173" spans="1:33" ht="15" thickBot="1" x14ac:dyDescent="0.4">
      <c r="A173" s="66"/>
      <c r="B173" s="2" t="s">
        <v>222</v>
      </c>
      <c r="C173" s="2" t="s">
        <v>125</v>
      </c>
      <c r="D173" s="67" t="s">
        <v>180</v>
      </c>
      <c r="E173" s="67">
        <v>23</v>
      </c>
      <c r="F173" s="67">
        <v>16</v>
      </c>
      <c r="G173" s="67">
        <v>8</v>
      </c>
      <c r="H173" s="67">
        <v>0</v>
      </c>
      <c r="I173" s="67">
        <v>0</v>
      </c>
      <c r="J173" s="67">
        <v>0</v>
      </c>
      <c r="K173" s="67">
        <v>0</v>
      </c>
      <c r="L173" s="67">
        <v>0</v>
      </c>
      <c r="M173" s="67">
        <v>3</v>
      </c>
      <c r="N173" s="67">
        <v>42</v>
      </c>
      <c r="O173" s="67">
        <v>14</v>
      </c>
      <c r="P173" s="67">
        <v>0</v>
      </c>
      <c r="Q173" s="67">
        <v>78</v>
      </c>
      <c r="R173" s="67">
        <v>42</v>
      </c>
      <c r="S173" s="67">
        <v>587</v>
      </c>
      <c r="T173" s="67">
        <v>13.98</v>
      </c>
      <c r="U173" s="67">
        <v>2</v>
      </c>
      <c r="V173" s="67">
        <v>1</v>
      </c>
      <c r="W173" s="67">
        <v>1</v>
      </c>
      <c r="X173" s="67">
        <v>2</v>
      </c>
      <c r="Y173" s="67"/>
      <c r="Z173" s="67"/>
      <c r="AA173" s="70">
        <f>IF(F173&lt;Settings!$H$3,"",ROUND((J173*Settings!$C$3+K173*Settings!$C$4+N173*Settings!$C$5+P173*Settings!$C$6+R173*Settings!$C$7+S173*Settings!$C$8+U173*Settings!$C$9+L173*Settings!$C$10+V173*Settings!$C$11*0.5)/F173*16,0))</f>
        <v>116</v>
      </c>
      <c r="AB173" s="70">
        <f>IF(F173&lt;Settings!$H$3,"",AA173*Settings!$F$6)</f>
        <v>174</v>
      </c>
      <c r="AC173" s="67"/>
      <c r="AD173" s="67"/>
      <c r="AE173" s="67"/>
      <c r="AF173" s="67">
        <f>IF(F173&lt;Settings!$H$3,"",RANK(AA173,$AA$105:$AA$204,0)+COUNTIF($AA$105:AA173,AA173)-1)</f>
        <v>76</v>
      </c>
      <c r="AG173" s="68"/>
    </row>
    <row r="174" spans="1:33" ht="15" thickBot="1" x14ac:dyDescent="0.4">
      <c r="A174" s="66"/>
      <c r="B174" s="2" t="s">
        <v>274</v>
      </c>
      <c r="C174" s="2" t="s">
        <v>94</v>
      </c>
      <c r="D174" s="67" t="s">
        <v>180</v>
      </c>
      <c r="E174" s="67">
        <v>23</v>
      </c>
      <c r="F174" s="67">
        <v>9</v>
      </c>
      <c r="G174" s="67">
        <v>7</v>
      </c>
      <c r="H174" s="67">
        <v>0</v>
      </c>
      <c r="I174" s="67">
        <v>0</v>
      </c>
      <c r="J174" s="67">
        <v>0</v>
      </c>
      <c r="K174" s="67">
        <v>0</v>
      </c>
      <c r="L174" s="67">
        <v>0</v>
      </c>
      <c r="M174" s="67">
        <v>1</v>
      </c>
      <c r="N174" s="67">
        <v>-1</v>
      </c>
      <c r="O174" s="67">
        <v>-1</v>
      </c>
      <c r="P174" s="67">
        <v>0</v>
      </c>
      <c r="Q174" s="67">
        <v>56</v>
      </c>
      <c r="R174" s="67">
        <v>30</v>
      </c>
      <c r="S174" s="67">
        <v>307</v>
      </c>
      <c r="T174" s="67">
        <v>10.23</v>
      </c>
      <c r="U174" s="67">
        <v>7</v>
      </c>
      <c r="V174" s="67">
        <v>0</v>
      </c>
      <c r="W174" s="67">
        <v>0</v>
      </c>
      <c r="X174" s="67">
        <v>7</v>
      </c>
      <c r="Y174" s="67"/>
      <c r="Z174" s="67"/>
      <c r="AA174" s="70">
        <f>IF(F174&lt;Settings!$H$3,"",ROUND((J174*Settings!$C$3+K174*Settings!$C$4+N174*Settings!$C$5+P174*Settings!$C$6+R174*Settings!$C$7+S174*Settings!$C$8+U174*Settings!$C$9+L174*Settings!$C$10+V174*Settings!$C$11*0.5)/F174*16,0))</f>
        <v>182</v>
      </c>
      <c r="AB174" s="70">
        <f>IF(F174&lt;Settings!$H$3,"",AA174*Settings!$F$6)</f>
        <v>273</v>
      </c>
      <c r="AC174" s="67"/>
      <c r="AD174" s="67"/>
      <c r="AE174" s="67"/>
      <c r="AF174" s="67">
        <f>IF(F174&lt;Settings!$H$3,"",RANK(AA174,$AA$105:$AA$204,0)+COUNTIF($AA$105:AA174,AA174)-1)</f>
        <v>45</v>
      </c>
      <c r="AG174" s="68"/>
    </row>
    <row r="175" spans="1:33" ht="15" thickBot="1" x14ac:dyDescent="0.4">
      <c r="A175" s="66"/>
      <c r="B175" s="2" t="s">
        <v>441</v>
      </c>
      <c r="C175" s="2" t="s">
        <v>12</v>
      </c>
      <c r="D175" s="67" t="s">
        <v>180</v>
      </c>
      <c r="E175" s="67">
        <v>22</v>
      </c>
      <c r="F175" s="67">
        <v>16</v>
      </c>
      <c r="G175" s="67">
        <v>2</v>
      </c>
      <c r="H175" s="67">
        <v>0</v>
      </c>
      <c r="I175" s="67">
        <v>0</v>
      </c>
      <c r="J175" s="67">
        <v>0</v>
      </c>
      <c r="K175" s="67">
        <v>0</v>
      </c>
      <c r="L175" s="67">
        <v>0</v>
      </c>
      <c r="M175" s="67">
        <v>4</v>
      </c>
      <c r="N175" s="67">
        <v>58</v>
      </c>
      <c r="O175" s="67">
        <v>14.5</v>
      </c>
      <c r="P175" s="67">
        <v>0</v>
      </c>
      <c r="Q175" s="67">
        <v>81</v>
      </c>
      <c r="R175" s="67">
        <v>54</v>
      </c>
      <c r="S175" s="67">
        <v>603</v>
      </c>
      <c r="T175" s="67">
        <v>11.17</v>
      </c>
      <c r="U175" s="67">
        <v>1</v>
      </c>
      <c r="V175" s="67">
        <v>1</v>
      </c>
      <c r="W175" s="67">
        <v>1</v>
      </c>
      <c r="X175" s="67">
        <v>1</v>
      </c>
      <c r="Y175" s="67"/>
      <c r="Z175" s="67"/>
      <c r="AA175" s="70">
        <f>IF(F175&lt;Settings!$H$3,"",ROUND((J175*Settings!$C$3+K175*Settings!$C$4+N175*Settings!$C$5+P175*Settings!$C$6+R175*Settings!$C$7+S175*Settings!$C$8+U175*Settings!$C$9+L175*Settings!$C$10+V175*Settings!$C$11*0.5)/F175*16,0))</f>
        <v>125</v>
      </c>
      <c r="AB175" s="70">
        <f>IF(F175&lt;Settings!$H$3,"",AA175*Settings!$F$6)</f>
        <v>187.5</v>
      </c>
      <c r="AC175" s="67"/>
      <c r="AD175" s="67"/>
      <c r="AE175" s="67"/>
      <c r="AF175" s="67">
        <f>IF(F175&lt;Settings!$H$3,"",RANK(AA175,$AA$105:$AA$204,0)+COUNTIF($AA$105:AA175,AA175)-1)</f>
        <v>74</v>
      </c>
      <c r="AG175" s="68"/>
    </row>
    <row r="176" spans="1:33" ht="15" thickBot="1" x14ac:dyDescent="0.4">
      <c r="A176" s="66"/>
      <c r="B176" s="2" t="s">
        <v>118</v>
      </c>
      <c r="C176" s="2" t="s">
        <v>6</v>
      </c>
      <c r="D176" s="67" t="s">
        <v>180</v>
      </c>
      <c r="E176" s="67">
        <v>32</v>
      </c>
      <c r="F176" s="67">
        <v>16</v>
      </c>
      <c r="G176" s="67">
        <v>14</v>
      </c>
      <c r="H176" s="67">
        <v>0</v>
      </c>
      <c r="I176" s="67">
        <v>0</v>
      </c>
      <c r="J176" s="67">
        <v>0</v>
      </c>
      <c r="K176" s="67">
        <v>0</v>
      </c>
      <c r="L176" s="67">
        <v>0</v>
      </c>
      <c r="M176" s="67">
        <v>0</v>
      </c>
      <c r="N176" s="67">
        <v>0</v>
      </c>
      <c r="O176" s="67"/>
      <c r="P176" s="67">
        <v>0</v>
      </c>
      <c r="Q176" s="67">
        <v>59</v>
      </c>
      <c r="R176" s="67">
        <v>44</v>
      </c>
      <c r="S176" s="67">
        <v>583</v>
      </c>
      <c r="T176" s="67">
        <v>13.25</v>
      </c>
      <c r="U176" s="67">
        <v>2</v>
      </c>
      <c r="V176" s="67">
        <v>0</v>
      </c>
      <c r="W176" s="67">
        <v>0</v>
      </c>
      <c r="X176" s="67">
        <v>2</v>
      </c>
      <c r="Y176" s="67"/>
      <c r="Z176" s="67"/>
      <c r="AA176" s="70">
        <f>IF(F176&lt;Settings!$H$3,"",ROUND((J176*Settings!$C$3+K176*Settings!$C$4+N176*Settings!$C$5+P176*Settings!$C$6+R176*Settings!$C$7+S176*Settings!$C$8+U176*Settings!$C$9+L176*Settings!$C$10+V176*Settings!$C$11*0.5)/F176*16,0))</f>
        <v>114</v>
      </c>
      <c r="AB176" s="70">
        <f>IF(F176&lt;Settings!$H$3,"",AA176*Settings!$F$6)</f>
        <v>171</v>
      </c>
      <c r="AC176" s="67"/>
      <c r="AD176" s="67"/>
      <c r="AE176" s="67"/>
      <c r="AF176" s="67">
        <f>IF(F176&lt;Settings!$H$3,"",RANK(AA176,$AA$105:$AA$204,0)+COUNTIF($AA$105:AA176,AA176)-1)</f>
        <v>78</v>
      </c>
      <c r="AG176" s="68"/>
    </row>
    <row r="177" spans="1:33" ht="15" thickBot="1" x14ac:dyDescent="0.4">
      <c r="A177" s="66"/>
      <c r="B177" s="2" t="s">
        <v>354</v>
      </c>
      <c r="C177" s="2" t="s">
        <v>14</v>
      </c>
      <c r="D177" s="67" t="s">
        <v>180</v>
      </c>
      <c r="E177" s="67">
        <v>28</v>
      </c>
      <c r="F177" s="67">
        <v>12</v>
      </c>
      <c r="G177" s="67">
        <v>12</v>
      </c>
      <c r="H177" s="67">
        <v>0</v>
      </c>
      <c r="I177" s="67">
        <v>1</v>
      </c>
      <c r="J177" s="67">
        <v>0</v>
      </c>
      <c r="K177" s="67">
        <v>0</v>
      </c>
      <c r="L177" s="67">
        <v>0</v>
      </c>
      <c r="M177" s="67">
        <v>1</v>
      </c>
      <c r="N177" s="67">
        <v>-1</v>
      </c>
      <c r="O177" s="67">
        <v>-1</v>
      </c>
      <c r="P177" s="67">
        <v>0</v>
      </c>
      <c r="Q177" s="67">
        <v>76</v>
      </c>
      <c r="R177" s="67">
        <v>44</v>
      </c>
      <c r="S177" s="67">
        <v>536</v>
      </c>
      <c r="T177" s="67">
        <v>12.18</v>
      </c>
      <c r="U177" s="67">
        <v>2</v>
      </c>
      <c r="V177" s="67">
        <v>0</v>
      </c>
      <c r="W177" s="67">
        <v>0</v>
      </c>
      <c r="X177" s="67">
        <v>2</v>
      </c>
      <c r="Y177" s="67"/>
      <c r="Z177" s="67"/>
      <c r="AA177" s="70">
        <f>IF(F177&lt;Settings!$H$3,"",ROUND((J177*Settings!$C$3+K177*Settings!$C$4+N177*Settings!$C$5+P177*Settings!$C$6+R177*Settings!$C$7+S177*Settings!$C$8+U177*Settings!$C$9+L177*Settings!$C$10+V177*Settings!$C$11*0.5)/F177*16,0))</f>
        <v>146</v>
      </c>
      <c r="AB177" s="70">
        <f>IF(F177&lt;Settings!$H$3,"",AA177*Settings!$F$6)</f>
        <v>219</v>
      </c>
      <c r="AC177" s="67"/>
      <c r="AD177" s="67"/>
      <c r="AE177" s="67"/>
      <c r="AF177" s="67">
        <f>IF(F177&lt;Settings!$H$3,"",RANK(AA177,$AA$105:$AA$204,0)+COUNTIF($AA$105:AA177,AA177)-1)</f>
        <v>63</v>
      </c>
      <c r="AG177" s="68"/>
    </row>
    <row r="178" spans="1:33" ht="15" thickBot="1" x14ac:dyDescent="0.4">
      <c r="A178" s="66"/>
      <c r="B178" s="2" t="s">
        <v>442</v>
      </c>
      <c r="C178" s="2" t="s">
        <v>45</v>
      </c>
      <c r="D178" s="67" t="s">
        <v>180</v>
      </c>
      <c r="E178" s="67">
        <v>23</v>
      </c>
      <c r="F178" s="67">
        <v>16</v>
      </c>
      <c r="G178" s="67">
        <v>1</v>
      </c>
      <c r="H178" s="67">
        <v>0</v>
      </c>
      <c r="I178" s="67">
        <v>0</v>
      </c>
      <c r="J178" s="67">
        <v>0</v>
      </c>
      <c r="K178" s="67">
        <v>0</v>
      </c>
      <c r="L178" s="67">
        <v>0</v>
      </c>
      <c r="M178" s="67">
        <v>1</v>
      </c>
      <c r="N178" s="67">
        <v>2</v>
      </c>
      <c r="O178" s="67">
        <v>2</v>
      </c>
      <c r="P178" s="67">
        <v>0</v>
      </c>
      <c r="Q178" s="67">
        <v>66</v>
      </c>
      <c r="R178" s="67">
        <v>33</v>
      </c>
      <c r="S178" s="67">
        <v>499</v>
      </c>
      <c r="T178" s="67">
        <v>15.12</v>
      </c>
      <c r="U178" s="67">
        <v>3</v>
      </c>
      <c r="V178" s="67">
        <v>0</v>
      </c>
      <c r="W178" s="67">
        <v>0</v>
      </c>
      <c r="X178" s="67">
        <v>3</v>
      </c>
      <c r="Y178" s="67"/>
      <c r="Z178" s="67"/>
      <c r="AA178" s="70">
        <f>IF(F178&lt;Settings!$H$3,"",ROUND((J178*Settings!$C$3+K178*Settings!$C$4+N178*Settings!$C$5+P178*Settings!$C$6+R178*Settings!$C$7+S178*Settings!$C$8+U178*Settings!$C$9+L178*Settings!$C$10+V178*Settings!$C$11*0.5)/F178*16,0))</f>
        <v>101</v>
      </c>
      <c r="AB178" s="70">
        <f>IF(F178&lt;Settings!$H$3,"",AA178*Settings!$F$6)</f>
        <v>151.5</v>
      </c>
      <c r="AC178" s="67"/>
      <c r="AD178" s="67"/>
      <c r="AE178" s="67"/>
      <c r="AF178" s="67">
        <f>IF(F178&lt;Settings!$H$3,"",RANK(AA178,$AA$105:$AA$204,0)+COUNTIF($AA$105:AA178,AA178)-1)</f>
        <v>85</v>
      </c>
      <c r="AG178" s="68"/>
    </row>
    <row r="179" spans="1:33" ht="15" thickBot="1" x14ac:dyDescent="0.4">
      <c r="A179" s="66"/>
      <c r="B179" s="2" t="s">
        <v>394</v>
      </c>
      <c r="C179" s="2" t="s">
        <v>38</v>
      </c>
      <c r="D179" s="67" t="s">
        <v>180</v>
      </c>
      <c r="E179" s="67">
        <v>24</v>
      </c>
      <c r="F179" s="67">
        <v>13</v>
      </c>
      <c r="G179" s="67">
        <v>10</v>
      </c>
      <c r="H179" s="67">
        <v>0</v>
      </c>
      <c r="I179" s="67">
        <v>0</v>
      </c>
      <c r="J179" s="67">
        <v>0</v>
      </c>
      <c r="K179" s="67">
        <v>0</v>
      </c>
      <c r="L179" s="67">
        <v>0</v>
      </c>
      <c r="M179" s="67">
        <v>1</v>
      </c>
      <c r="N179" s="67">
        <v>6</v>
      </c>
      <c r="O179" s="67">
        <v>6</v>
      </c>
      <c r="P179" s="67">
        <v>0</v>
      </c>
      <c r="Q179" s="67">
        <v>76</v>
      </c>
      <c r="R179" s="67">
        <v>51</v>
      </c>
      <c r="S179" s="67">
        <v>613</v>
      </c>
      <c r="T179" s="67">
        <v>12.02</v>
      </c>
      <c r="U179" s="67">
        <v>1</v>
      </c>
      <c r="V179" s="67">
        <v>0</v>
      </c>
      <c r="W179" s="67">
        <v>0</v>
      </c>
      <c r="X179" s="67">
        <v>1</v>
      </c>
      <c r="Y179" s="67"/>
      <c r="Z179" s="67"/>
      <c r="AA179" s="70">
        <f>IF(F179&lt;Settings!$H$3,"",ROUND((J179*Settings!$C$3+K179*Settings!$C$4+N179*Settings!$C$5+P179*Settings!$C$6+R179*Settings!$C$7+S179*Settings!$C$8+U179*Settings!$C$9+L179*Settings!$C$10+V179*Settings!$C$11*0.5)/F179*16,0))</f>
        <v>146</v>
      </c>
      <c r="AB179" s="70">
        <f>IF(F179&lt;Settings!$H$3,"",AA179*Settings!$F$6)</f>
        <v>219</v>
      </c>
      <c r="AC179" s="67"/>
      <c r="AD179" s="67"/>
      <c r="AE179" s="67"/>
      <c r="AF179" s="67">
        <f>IF(F179&lt;Settings!$H$3,"",RANK(AA179,$AA$105:$AA$204,0)+COUNTIF($AA$105:AA179,AA179)-1)</f>
        <v>64</v>
      </c>
      <c r="AG179" s="68"/>
    </row>
    <row r="180" spans="1:33" ht="15" thickBot="1" x14ac:dyDescent="0.4">
      <c r="A180" s="66"/>
      <c r="B180" s="2" t="s">
        <v>443</v>
      </c>
      <c r="C180" s="2" t="s">
        <v>94</v>
      </c>
      <c r="D180" s="67" t="s">
        <v>180</v>
      </c>
      <c r="E180" s="67">
        <v>23</v>
      </c>
      <c r="F180" s="67">
        <v>15</v>
      </c>
      <c r="G180" s="67">
        <v>7</v>
      </c>
      <c r="H180" s="67">
        <v>0</v>
      </c>
      <c r="I180" s="67">
        <v>0</v>
      </c>
      <c r="J180" s="67">
        <v>0</v>
      </c>
      <c r="K180" s="67">
        <v>0</v>
      </c>
      <c r="L180" s="67">
        <v>0</v>
      </c>
      <c r="M180" s="67">
        <v>2</v>
      </c>
      <c r="N180" s="67">
        <v>10</v>
      </c>
      <c r="O180" s="67">
        <v>5</v>
      </c>
      <c r="P180" s="67">
        <v>0</v>
      </c>
      <c r="Q180" s="67">
        <v>59</v>
      </c>
      <c r="R180" s="67">
        <v>33</v>
      </c>
      <c r="S180" s="67">
        <v>528</v>
      </c>
      <c r="T180" s="67">
        <v>16</v>
      </c>
      <c r="U180" s="67">
        <v>2</v>
      </c>
      <c r="V180" s="67">
        <v>1</v>
      </c>
      <c r="W180" s="67">
        <v>0</v>
      </c>
      <c r="X180" s="67">
        <v>2</v>
      </c>
      <c r="Y180" s="67"/>
      <c r="Z180" s="67"/>
      <c r="AA180" s="70">
        <f>IF(F180&lt;Settings!$H$3,"",ROUND((J180*Settings!$C$3+K180*Settings!$C$4+N180*Settings!$C$5+P180*Settings!$C$6+R180*Settings!$C$7+S180*Settings!$C$8+U180*Settings!$C$9+L180*Settings!$C$10+V180*Settings!$C$11*0.5)/F180*16,0))</f>
        <v>104</v>
      </c>
      <c r="AB180" s="70">
        <f>IF(F180&lt;Settings!$H$3,"",AA180*Settings!$F$6)</f>
        <v>156</v>
      </c>
      <c r="AC180" s="67"/>
      <c r="AD180" s="67"/>
      <c r="AE180" s="67"/>
      <c r="AF180" s="67">
        <f>IF(F180&lt;Settings!$H$3,"",RANK(AA180,$AA$105:$AA$204,0)+COUNTIF($AA$105:AA180,AA180)-1)</f>
        <v>84</v>
      </c>
      <c r="AG180" s="68"/>
    </row>
    <row r="181" spans="1:33" ht="15" thickBot="1" x14ac:dyDescent="0.4">
      <c r="A181" s="66"/>
      <c r="B181" s="2" t="s">
        <v>282</v>
      </c>
      <c r="C181" s="2" t="s">
        <v>30</v>
      </c>
      <c r="D181" s="67" t="s">
        <v>180</v>
      </c>
      <c r="E181" s="67">
        <v>25</v>
      </c>
      <c r="F181" s="67">
        <v>11</v>
      </c>
      <c r="G181" s="67">
        <v>11</v>
      </c>
      <c r="H181" s="67">
        <v>0</v>
      </c>
      <c r="I181" s="67">
        <v>0</v>
      </c>
      <c r="J181" s="67">
        <v>0</v>
      </c>
      <c r="K181" s="67">
        <v>0</v>
      </c>
      <c r="L181" s="67">
        <v>0</v>
      </c>
      <c r="M181" s="67">
        <v>0</v>
      </c>
      <c r="N181" s="67">
        <v>0</v>
      </c>
      <c r="O181" s="67"/>
      <c r="P181" s="67">
        <v>0</v>
      </c>
      <c r="Q181" s="67">
        <v>76</v>
      </c>
      <c r="R181" s="67">
        <v>35</v>
      </c>
      <c r="S181" s="67">
        <v>477</v>
      </c>
      <c r="T181" s="67">
        <v>13.63</v>
      </c>
      <c r="U181" s="67">
        <v>3</v>
      </c>
      <c r="V181" s="67">
        <v>1</v>
      </c>
      <c r="W181" s="67">
        <v>0</v>
      </c>
      <c r="X181" s="67">
        <v>3</v>
      </c>
      <c r="Y181" s="67"/>
      <c r="Z181" s="67"/>
      <c r="AA181" s="70">
        <f>IF(F181&lt;Settings!$H$3,"",ROUND((J181*Settings!$C$3+K181*Settings!$C$4+N181*Settings!$C$5+P181*Settings!$C$6+R181*Settings!$C$7+S181*Settings!$C$8+U181*Settings!$C$9+L181*Settings!$C$10+V181*Settings!$C$11*0.5)/F181*16,0))</f>
        <v>145</v>
      </c>
      <c r="AB181" s="70">
        <f>IF(F181&lt;Settings!$H$3,"",AA181*Settings!$F$6)</f>
        <v>217.5</v>
      </c>
      <c r="AC181" s="67"/>
      <c r="AD181" s="67"/>
      <c r="AE181" s="67"/>
      <c r="AF181" s="67">
        <f>IF(F181&lt;Settings!$H$3,"",RANK(AA181,$AA$105:$AA$204,0)+COUNTIF($AA$105:AA181,AA181)-1)</f>
        <v>66</v>
      </c>
      <c r="AG181" s="68"/>
    </row>
    <row r="182" spans="1:33" ht="15" thickBot="1" x14ac:dyDescent="0.4">
      <c r="A182" s="66"/>
      <c r="B182" s="2" t="s">
        <v>357</v>
      </c>
      <c r="C182" s="2" t="s">
        <v>56</v>
      </c>
      <c r="D182" s="67" t="s">
        <v>180</v>
      </c>
      <c r="E182" s="67">
        <v>26</v>
      </c>
      <c r="F182" s="67">
        <v>15</v>
      </c>
      <c r="G182" s="67">
        <v>6</v>
      </c>
      <c r="H182" s="67">
        <v>0</v>
      </c>
      <c r="I182" s="67">
        <v>0</v>
      </c>
      <c r="J182" s="67">
        <v>0</v>
      </c>
      <c r="K182" s="67">
        <v>0</v>
      </c>
      <c r="L182" s="67">
        <v>0</v>
      </c>
      <c r="M182" s="67">
        <v>1</v>
      </c>
      <c r="N182" s="67">
        <v>10</v>
      </c>
      <c r="O182" s="67">
        <v>10</v>
      </c>
      <c r="P182" s="67">
        <v>0</v>
      </c>
      <c r="Q182" s="67">
        <v>73</v>
      </c>
      <c r="R182" s="67">
        <v>39</v>
      </c>
      <c r="S182" s="67">
        <v>517</v>
      </c>
      <c r="T182" s="67">
        <v>13.26</v>
      </c>
      <c r="U182" s="67">
        <v>2</v>
      </c>
      <c r="V182" s="67">
        <v>1</v>
      </c>
      <c r="W182" s="67">
        <v>0</v>
      </c>
      <c r="X182" s="67">
        <v>2</v>
      </c>
      <c r="Y182" s="67"/>
      <c r="Z182" s="67"/>
      <c r="AA182" s="70">
        <f>IF(F182&lt;Settings!$H$3,"",ROUND((J182*Settings!$C$3+K182*Settings!$C$4+N182*Settings!$C$5+P182*Settings!$C$6+R182*Settings!$C$7+S182*Settings!$C$8+U182*Settings!$C$9+L182*Settings!$C$10+V182*Settings!$C$11*0.5)/F182*16,0))</f>
        <v>110</v>
      </c>
      <c r="AB182" s="70">
        <f>IF(F182&lt;Settings!$H$3,"",AA182*Settings!$F$6)</f>
        <v>165</v>
      </c>
      <c r="AC182" s="67"/>
      <c r="AD182" s="67"/>
      <c r="AE182" s="67"/>
      <c r="AF182" s="67">
        <f>IF(F182&lt;Settings!$H$3,"",RANK(AA182,$AA$105:$AA$204,0)+COUNTIF($AA$105:AA182,AA182)-1)</f>
        <v>80</v>
      </c>
      <c r="AG182" s="68"/>
    </row>
    <row r="183" spans="1:33" ht="15" thickBot="1" x14ac:dyDescent="0.4">
      <c r="A183" s="66"/>
      <c r="B183" s="2" t="s">
        <v>444</v>
      </c>
      <c r="C183" s="2" t="s">
        <v>10</v>
      </c>
      <c r="D183" s="67" t="s">
        <v>180</v>
      </c>
      <c r="E183" s="67">
        <v>22</v>
      </c>
      <c r="F183" s="67">
        <v>16</v>
      </c>
      <c r="G183" s="67">
        <v>10</v>
      </c>
      <c r="H183" s="67">
        <v>0</v>
      </c>
      <c r="I183" s="67">
        <v>0</v>
      </c>
      <c r="J183" s="67">
        <v>0</v>
      </c>
      <c r="K183" s="67">
        <v>0</v>
      </c>
      <c r="L183" s="67">
        <v>0</v>
      </c>
      <c r="M183" s="67">
        <v>1</v>
      </c>
      <c r="N183" s="67">
        <v>1</v>
      </c>
      <c r="O183" s="67">
        <v>1</v>
      </c>
      <c r="P183" s="67">
        <v>0</v>
      </c>
      <c r="Q183" s="67">
        <v>83</v>
      </c>
      <c r="R183" s="67">
        <v>41</v>
      </c>
      <c r="S183" s="67">
        <v>522</v>
      </c>
      <c r="T183" s="67">
        <v>12.73</v>
      </c>
      <c r="U183" s="67">
        <v>2</v>
      </c>
      <c r="V183" s="67">
        <v>0</v>
      </c>
      <c r="W183" s="67">
        <v>0</v>
      </c>
      <c r="X183" s="67">
        <v>2</v>
      </c>
      <c r="Y183" s="67"/>
      <c r="Z183" s="67"/>
      <c r="AA183" s="70">
        <f>IF(F183&lt;Settings!$H$3,"",ROUND((J183*Settings!$C$3+K183*Settings!$C$4+N183*Settings!$C$5+P183*Settings!$C$6+R183*Settings!$C$7+S183*Settings!$C$8+U183*Settings!$C$9+L183*Settings!$C$10+V183*Settings!$C$11*0.5)/F183*16,0))</f>
        <v>105</v>
      </c>
      <c r="AB183" s="70">
        <f>IF(F183&lt;Settings!$H$3,"",AA183*Settings!$F$6)</f>
        <v>157.5</v>
      </c>
      <c r="AC183" s="67"/>
      <c r="AD183" s="67"/>
      <c r="AE183" s="67"/>
      <c r="AF183" s="67">
        <f>IF(F183&lt;Settings!$H$3,"",RANK(AA183,$AA$105:$AA$204,0)+COUNTIF($AA$105:AA183,AA183)-1)</f>
        <v>83</v>
      </c>
      <c r="AG183" s="68"/>
    </row>
    <row r="184" spans="1:33" ht="15" thickBot="1" x14ac:dyDescent="0.4">
      <c r="A184" s="66"/>
      <c r="B184" s="2" t="s">
        <v>445</v>
      </c>
      <c r="C184" s="2" t="s">
        <v>111</v>
      </c>
      <c r="D184" s="67" t="s">
        <v>180</v>
      </c>
      <c r="E184" s="67">
        <v>30</v>
      </c>
      <c r="F184" s="67">
        <v>15</v>
      </c>
      <c r="G184" s="67">
        <v>12</v>
      </c>
      <c r="H184" s="67">
        <v>0</v>
      </c>
      <c r="I184" s="67">
        <v>0</v>
      </c>
      <c r="J184" s="67">
        <v>0</v>
      </c>
      <c r="K184" s="67">
        <v>0</v>
      </c>
      <c r="L184" s="67">
        <v>0</v>
      </c>
      <c r="M184" s="67">
        <v>0</v>
      </c>
      <c r="N184" s="67">
        <v>0</v>
      </c>
      <c r="O184" s="67"/>
      <c r="P184" s="67">
        <v>0</v>
      </c>
      <c r="Q184" s="67">
        <v>72</v>
      </c>
      <c r="R184" s="67">
        <v>39</v>
      </c>
      <c r="S184" s="67">
        <v>586</v>
      </c>
      <c r="T184" s="67">
        <v>15.03</v>
      </c>
      <c r="U184" s="67">
        <v>1</v>
      </c>
      <c r="V184" s="67">
        <v>1</v>
      </c>
      <c r="W184" s="67">
        <v>1</v>
      </c>
      <c r="X184" s="67">
        <v>1</v>
      </c>
      <c r="Y184" s="67"/>
      <c r="Z184" s="67"/>
      <c r="AA184" s="70">
        <f>IF(F184&lt;Settings!$H$3,"",ROUND((J184*Settings!$C$3+K184*Settings!$C$4+N184*Settings!$C$5+P184*Settings!$C$6+R184*Settings!$C$7+S184*Settings!$C$8+U184*Settings!$C$9+L184*Settings!$C$10+V184*Settings!$C$11*0.5)/F184*16,0))</f>
        <v>109</v>
      </c>
      <c r="AB184" s="70">
        <f>IF(F184&lt;Settings!$H$3,"",AA184*Settings!$F$6)</f>
        <v>163.5</v>
      </c>
      <c r="AC184" s="67"/>
      <c r="AD184" s="67"/>
      <c r="AE184" s="67"/>
      <c r="AF184" s="67">
        <f>IF(F184&lt;Settings!$H$3,"",RANK(AA184,$AA$105:$AA$204,0)+COUNTIF($AA$105:AA184,AA184)-1)</f>
        <v>81</v>
      </c>
      <c r="AG184" s="68"/>
    </row>
    <row r="185" spans="1:33" ht="15" thickBot="1" x14ac:dyDescent="0.4">
      <c r="A185" s="66"/>
      <c r="B185" s="2" t="s">
        <v>389</v>
      </c>
      <c r="C185" s="2" t="s">
        <v>8</v>
      </c>
      <c r="D185" s="67" t="s">
        <v>180</v>
      </c>
      <c r="E185" s="67">
        <v>22</v>
      </c>
      <c r="F185" s="67">
        <v>15</v>
      </c>
      <c r="G185" s="67">
        <v>7</v>
      </c>
      <c r="H185" s="67">
        <v>0</v>
      </c>
      <c r="I185" s="67">
        <v>0</v>
      </c>
      <c r="J185" s="67">
        <v>0</v>
      </c>
      <c r="K185" s="67">
        <v>0</v>
      </c>
      <c r="L185" s="67">
        <v>0</v>
      </c>
      <c r="M185" s="67">
        <v>0</v>
      </c>
      <c r="N185" s="67">
        <v>0</v>
      </c>
      <c r="O185" s="67"/>
      <c r="P185" s="67">
        <v>0</v>
      </c>
      <c r="Q185" s="67">
        <v>58</v>
      </c>
      <c r="R185" s="67">
        <v>23</v>
      </c>
      <c r="S185" s="67">
        <v>371</v>
      </c>
      <c r="T185" s="67">
        <v>16.13</v>
      </c>
      <c r="U185" s="67">
        <v>4</v>
      </c>
      <c r="V185" s="67">
        <v>0</v>
      </c>
      <c r="W185" s="67">
        <v>0</v>
      </c>
      <c r="X185" s="67">
        <v>4</v>
      </c>
      <c r="Y185" s="67">
        <v>1</v>
      </c>
      <c r="Z185" s="67"/>
      <c r="AA185" s="70">
        <f>IF(F185&lt;Settings!$H$3,"",ROUND((J185*Settings!$C$3+K185*Settings!$C$4+N185*Settings!$C$5+P185*Settings!$C$6+R185*Settings!$C$7+S185*Settings!$C$8+U185*Settings!$C$9+L185*Settings!$C$10+V185*Settings!$C$11*0.5)/F185*16,0))</f>
        <v>90</v>
      </c>
      <c r="AB185" s="70">
        <f>IF(F185&lt;Settings!$H$3,"",AA185*Settings!$F$6)</f>
        <v>135</v>
      </c>
      <c r="AC185" s="67"/>
      <c r="AD185" s="67"/>
      <c r="AE185" s="67"/>
      <c r="AF185" s="67">
        <f>IF(F185&lt;Settings!$H$3,"",RANK(AA185,$AA$105:$AA$204,0)+COUNTIF($AA$105:AA185,AA185)-1)</f>
        <v>92</v>
      </c>
      <c r="AG185" s="68"/>
    </row>
    <row r="186" spans="1:33" ht="15" thickBot="1" x14ac:dyDescent="0.4">
      <c r="A186" s="66"/>
      <c r="B186" s="2" t="s">
        <v>446</v>
      </c>
      <c r="C186" s="2" t="s">
        <v>28</v>
      </c>
      <c r="D186" s="67" t="s">
        <v>180</v>
      </c>
      <c r="E186" s="67">
        <v>25</v>
      </c>
      <c r="F186" s="67">
        <v>16</v>
      </c>
      <c r="G186" s="67">
        <v>8</v>
      </c>
      <c r="H186" s="67">
        <v>0</v>
      </c>
      <c r="I186" s="67">
        <v>0</v>
      </c>
      <c r="J186" s="67">
        <v>0</v>
      </c>
      <c r="K186" s="67">
        <v>0</v>
      </c>
      <c r="L186" s="67">
        <v>0</v>
      </c>
      <c r="M186" s="67">
        <v>7</v>
      </c>
      <c r="N186" s="67">
        <v>43</v>
      </c>
      <c r="O186" s="67">
        <v>6.14</v>
      </c>
      <c r="P186" s="67">
        <v>0</v>
      </c>
      <c r="Q186" s="67">
        <v>70</v>
      </c>
      <c r="R186" s="67">
        <v>52</v>
      </c>
      <c r="S186" s="67">
        <v>453</v>
      </c>
      <c r="T186" s="67">
        <v>8.7100000000000009</v>
      </c>
      <c r="U186" s="67">
        <v>2</v>
      </c>
      <c r="V186" s="67">
        <v>2</v>
      </c>
      <c r="W186" s="67">
        <v>0</v>
      </c>
      <c r="X186" s="67">
        <v>3</v>
      </c>
      <c r="Y186" s="67"/>
      <c r="Z186" s="67"/>
      <c r="AA186" s="70">
        <f>IF(F186&lt;Settings!$H$3,"",ROUND((J186*Settings!$C$3+K186*Settings!$C$4+N186*Settings!$C$5+P186*Settings!$C$6+R186*Settings!$C$7+S186*Settings!$C$8+U186*Settings!$C$9+L186*Settings!$C$10+V186*Settings!$C$11*0.5)/F186*16,0))</f>
        <v>112</v>
      </c>
      <c r="AB186" s="70">
        <f>IF(F186&lt;Settings!$H$3,"",AA186*Settings!$F$6)</f>
        <v>168</v>
      </c>
      <c r="AC186" s="67"/>
      <c r="AD186" s="67"/>
      <c r="AE186" s="67"/>
      <c r="AF186" s="67">
        <f>IF(F186&lt;Settings!$H$3,"",RANK(AA186,$AA$105:$AA$204,0)+COUNTIF($AA$105:AA186,AA186)-1)</f>
        <v>79</v>
      </c>
      <c r="AG186" s="68"/>
    </row>
    <row r="187" spans="1:33" ht="15" thickBot="1" x14ac:dyDescent="0.4">
      <c r="A187" s="66"/>
      <c r="B187" s="2" t="s">
        <v>278</v>
      </c>
      <c r="C187" s="2" t="s">
        <v>38</v>
      </c>
      <c r="D187" s="67" t="s">
        <v>180</v>
      </c>
      <c r="E187" s="67">
        <v>26</v>
      </c>
      <c r="F187" s="67">
        <v>15</v>
      </c>
      <c r="G187" s="67">
        <v>9</v>
      </c>
      <c r="H187" s="67">
        <v>0</v>
      </c>
      <c r="I187" s="67">
        <v>0</v>
      </c>
      <c r="J187" s="67">
        <v>0</v>
      </c>
      <c r="K187" s="67">
        <v>0</v>
      </c>
      <c r="L187" s="67">
        <v>0</v>
      </c>
      <c r="M187" s="67">
        <v>0</v>
      </c>
      <c r="N187" s="67">
        <v>0</v>
      </c>
      <c r="O187" s="67"/>
      <c r="P187" s="67">
        <v>0</v>
      </c>
      <c r="Q187" s="67">
        <v>68</v>
      </c>
      <c r="R187" s="67">
        <v>29</v>
      </c>
      <c r="S187" s="67">
        <v>431</v>
      </c>
      <c r="T187" s="67">
        <v>14.86</v>
      </c>
      <c r="U187" s="67">
        <v>3</v>
      </c>
      <c r="V187" s="67">
        <v>0</v>
      </c>
      <c r="W187" s="67">
        <v>0</v>
      </c>
      <c r="X187" s="67">
        <v>3</v>
      </c>
      <c r="Y187" s="67"/>
      <c r="Z187" s="67"/>
      <c r="AA187" s="70">
        <f>IF(F187&lt;Settings!$H$3,"",ROUND((J187*Settings!$C$3+K187*Settings!$C$4+N187*Settings!$C$5+P187*Settings!$C$6+R187*Settings!$C$7+S187*Settings!$C$8+U187*Settings!$C$9+L187*Settings!$C$10+V187*Settings!$C$11*0.5)/F187*16,0))</f>
        <v>96</v>
      </c>
      <c r="AB187" s="70">
        <f>IF(F187&lt;Settings!$H$3,"",AA187*Settings!$F$6)</f>
        <v>144</v>
      </c>
      <c r="AC187" s="67"/>
      <c r="AD187" s="67"/>
      <c r="AE187" s="67"/>
      <c r="AF187" s="67">
        <f>IF(F187&lt;Settings!$H$3,"",RANK(AA187,$AA$105:$AA$204,0)+COUNTIF($AA$105:AA187,AA187)-1)</f>
        <v>87</v>
      </c>
      <c r="AG187" s="68"/>
    </row>
    <row r="188" spans="1:33" ht="15" thickBot="1" x14ac:dyDescent="0.4">
      <c r="A188" s="66"/>
      <c r="B188" s="2" t="s">
        <v>403</v>
      </c>
      <c r="C188" s="2" t="s">
        <v>10</v>
      </c>
      <c r="D188" s="67" t="s">
        <v>180</v>
      </c>
      <c r="E188" s="67">
        <v>27</v>
      </c>
      <c r="F188" s="67">
        <v>11</v>
      </c>
      <c r="G188" s="67">
        <v>4</v>
      </c>
      <c r="H188" s="67">
        <v>0</v>
      </c>
      <c r="I188" s="67">
        <v>0</v>
      </c>
      <c r="J188" s="67">
        <v>0</v>
      </c>
      <c r="K188" s="67">
        <v>0</v>
      </c>
      <c r="L188" s="67">
        <v>0</v>
      </c>
      <c r="M188" s="67">
        <v>1</v>
      </c>
      <c r="N188" s="67">
        <v>15</v>
      </c>
      <c r="O188" s="67">
        <v>15</v>
      </c>
      <c r="P188" s="67">
        <v>0</v>
      </c>
      <c r="Q188" s="67">
        <v>42</v>
      </c>
      <c r="R188" s="67">
        <v>29</v>
      </c>
      <c r="S188" s="67">
        <v>416</v>
      </c>
      <c r="T188" s="67">
        <v>14.34</v>
      </c>
      <c r="U188" s="67">
        <v>3</v>
      </c>
      <c r="V188" s="67">
        <v>0</v>
      </c>
      <c r="W188" s="67">
        <v>0</v>
      </c>
      <c r="X188" s="67">
        <v>3</v>
      </c>
      <c r="Y188" s="67"/>
      <c r="Z188" s="67"/>
      <c r="AA188" s="70">
        <f>IF(F188&lt;Settings!$H$3,"",ROUND((J188*Settings!$C$3+K188*Settings!$C$4+N188*Settings!$C$5+P188*Settings!$C$6+R188*Settings!$C$7+S188*Settings!$C$8+U188*Settings!$C$9+L188*Settings!$C$10+V188*Settings!$C$11*0.5)/F188*16,0))</f>
        <v>131</v>
      </c>
      <c r="AB188" s="70">
        <f>IF(F188&lt;Settings!$H$3,"",AA188*Settings!$F$6)</f>
        <v>196.5</v>
      </c>
      <c r="AC188" s="67"/>
      <c r="AD188" s="67"/>
      <c r="AE188" s="67"/>
      <c r="AF188" s="67">
        <f>IF(F188&lt;Settings!$H$3,"",RANK(AA188,$AA$105:$AA$204,0)+COUNTIF($AA$105:AA188,AA188)-1)</f>
        <v>72</v>
      </c>
      <c r="AG188" s="68"/>
    </row>
    <row r="189" spans="1:33" ht="15" thickBot="1" x14ac:dyDescent="0.4">
      <c r="A189" s="66"/>
      <c r="B189" s="2" t="s">
        <v>447</v>
      </c>
      <c r="C189" s="2" t="s">
        <v>4</v>
      </c>
      <c r="D189" s="67" t="s">
        <v>180</v>
      </c>
      <c r="E189" s="67">
        <v>22</v>
      </c>
      <c r="F189" s="67">
        <v>10</v>
      </c>
      <c r="G189" s="67">
        <v>10</v>
      </c>
      <c r="H189" s="67">
        <v>0</v>
      </c>
      <c r="I189" s="67">
        <v>0</v>
      </c>
      <c r="J189" s="67">
        <v>0</v>
      </c>
      <c r="K189" s="67">
        <v>0</v>
      </c>
      <c r="L189" s="67">
        <v>0</v>
      </c>
      <c r="M189" s="67">
        <v>2</v>
      </c>
      <c r="N189" s="67">
        <v>10</v>
      </c>
      <c r="O189" s="67">
        <v>5</v>
      </c>
      <c r="P189" s="67">
        <v>0</v>
      </c>
      <c r="Q189" s="67">
        <v>73</v>
      </c>
      <c r="R189" s="67">
        <v>33</v>
      </c>
      <c r="S189" s="67">
        <v>413</v>
      </c>
      <c r="T189" s="67">
        <v>12.52</v>
      </c>
      <c r="U189" s="67">
        <v>3</v>
      </c>
      <c r="V189" s="67">
        <v>0</v>
      </c>
      <c r="W189" s="67">
        <v>0</v>
      </c>
      <c r="X189" s="67">
        <v>3</v>
      </c>
      <c r="Y189" s="67"/>
      <c r="Z189" s="67"/>
      <c r="AA189" s="70">
        <f>IF(F189&lt;Settings!$H$3,"",ROUND((J189*Settings!$C$3+K189*Settings!$C$4+N189*Settings!$C$5+P189*Settings!$C$6+R189*Settings!$C$7+S189*Settings!$C$8+U189*Settings!$C$9+L189*Settings!$C$10+V189*Settings!$C$11*0.5)/F189*16,0))</f>
        <v>149</v>
      </c>
      <c r="AB189" s="70">
        <f>IF(F189&lt;Settings!$H$3,"",AA189*Settings!$F$6)</f>
        <v>223.5</v>
      </c>
      <c r="AC189" s="67"/>
      <c r="AD189" s="67"/>
      <c r="AE189" s="67"/>
      <c r="AF189" s="67">
        <f>IF(F189&lt;Settings!$H$3,"",RANK(AA189,$AA$105:$AA$204,0)+COUNTIF($AA$105:AA189,AA189)-1)</f>
        <v>62</v>
      </c>
      <c r="AG189" s="68"/>
    </row>
    <row r="190" spans="1:33" ht="15" thickBot="1" x14ac:dyDescent="0.4">
      <c r="A190" s="66"/>
      <c r="B190" s="2" t="s">
        <v>448</v>
      </c>
      <c r="C190" s="2" t="s">
        <v>43</v>
      </c>
      <c r="D190" s="67" t="s">
        <v>180</v>
      </c>
      <c r="E190" s="67">
        <v>23</v>
      </c>
      <c r="F190" s="67">
        <v>14</v>
      </c>
      <c r="G190" s="67">
        <v>5</v>
      </c>
      <c r="H190" s="67">
        <v>0</v>
      </c>
      <c r="I190" s="67">
        <v>0</v>
      </c>
      <c r="J190" s="67">
        <v>0</v>
      </c>
      <c r="K190" s="67">
        <v>0</v>
      </c>
      <c r="L190" s="67">
        <v>0</v>
      </c>
      <c r="M190" s="67">
        <v>4</v>
      </c>
      <c r="N190" s="67">
        <v>14</v>
      </c>
      <c r="O190" s="67">
        <v>3.5</v>
      </c>
      <c r="P190" s="67">
        <v>0</v>
      </c>
      <c r="Q190" s="67">
        <v>49</v>
      </c>
      <c r="R190" s="67">
        <v>21</v>
      </c>
      <c r="S190" s="67">
        <v>435</v>
      </c>
      <c r="T190" s="67">
        <v>20.71</v>
      </c>
      <c r="U190" s="67">
        <v>2</v>
      </c>
      <c r="V190" s="67">
        <v>0</v>
      </c>
      <c r="W190" s="67">
        <v>0</v>
      </c>
      <c r="X190" s="67">
        <v>2</v>
      </c>
      <c r="Y190" s="67"/>
      <c r="Z190" s="67"/>
      <c r="AA190" s="70">
        <f>IF(F190&lt;Settings!$H$3,"",ROUND((J190*Settings!$C$3+K190*Settings!$C$4+N190*Settings!$C$5+P190*Settings!$C$6+R190*Settings!$C$7+S190*Settings!$C$8+U190*Settings!$C$9+L190*Settings!$C$10+V190*Settings!$C$11*0.5)/F190*16,0))</f>
        <v>89</v>
      </c>
      <c r="AB190" s="70">
        <f>IF(F190&lt;Settings!$H$3,"",AA190*Settings!$F$6)</f>
        <v>133.5</v>
      </c>
      <c r="AC190" s="67"/>
      <c r="AD190" s="67"/>
      <c r="AE190" s="67"/>
      <c r="AF190" s="67">
        <f>IF(F190&lt;Settings!$H$3,"",RANK(AA190,$AA$105:$AA$204,0)+COUNTIF($AA$105:AA190,AA190)-1)</f>
        <v>93</v>
      </c>
      <c r="AG190" s="68"/>
    </row>
    <row r="191" spans="1:33" ht="15" thickBot="1" x14ac:dyDescent="0.4">
      <c r="A191" s="66"/>
      <c r="B191" s="2" t="s">
        <v>374</v>
      </c>
      <c r="C191" s="2" t="s">
        <v>32</v>
      </c>
      <c r="D191" s="67" t="s">
        <v>180</v>
      </c>
      <c r="E191" s="67">
        <v>26</v>
      </c>
      <c r="F191" s="67">
        <v>16</v>
      </c>
      <c r="G191" s="67">
        <v>15</v>
      </c>
      <c r="H191" s="67">
        <v>0</v>
      </c>
      <c r="I191" s="67">
        <v>0</v>
      </c>
      <c r="J191" s="67">
        <v>0</v>
      </c>
      <c r="K191" s="67">
        <v>0</v>
      </c>
      <c r="L191" s="67">
        <v>0</v>
      </c>
      <c r="M191" s="67">
        <v>0</v>
      </c>
      <c r="N191" s="67">
        <v>0</v>
      </c>
      <c r="O191" s="67"/>
      <c r="P191" s="67">
        <v>0</v>
      </c>
      <c r="Q191" s="67">
        <v>89</v>
      </c>
      <c r="R191" s="67">
        <v>41</v>
      </c>
      <c r="S191" s="67">
        <v>510</v>
      </c>
      <c r="T191" s="67">
        <v>12.44</v>
      </c>
      <c r="U191" s="67">
        <v>1</v>
      </c>
      <c r="V191" s="67">
        <v>0</v>
      </c>
      <c r="W191" s="67">
        <v>0</v>
      </c>
      <c r="X191" s="67">
        <v>1</v>
      </c>
      <c r="Y191" s="67"/>
      <c r="Z191" s="67"/>
      <c r="AA191" s="70">
        <f>IF(F191&lt;Settings!$H$3,"",ROUND((J191*Settings!$C$3+K191*Settings!$C$4+N191*Settings!$C$5+P191*Settings!$C$6+R191*Settings!$C$7+S191*Settings!$C$8+U191*Settings!$C$9+L191*Settings!$C$10+V191*Settings!$C$11*0.5)/F191*16,0))</f>
        <v>98</v>
      </c>
      <c r="AB191" s="70">
        <f>IF(F191&lt;Settings!$H$3,"",AA191*Settings!$F$6)</f>
        <v>147</v>
      </c>
      <c r="AC191" s="67"/>
      <c r="AD191" s="67"/>
      <c r="AE191" s="67"/>
      <c r="AF191" s="67">
        <f>IF(F191&lt;Settings!$H$3,"",RANK(AA191,$AA$105:$AA$204,0)+COUNTIF($AA$105:AA191,AA191)-1)</f>
        <v>86</v>
      </c>
      <c r="AG191" s="68"/>
    </row>
    <row r="192" spans="1:33" ht="15" thickBot="1" x14ac:dyDescent="0.4">
      <c r="A192" s="66"/>
      <c r="B192" s="2" t="s">
        <v>276</v>
      </c>
      <c r="C192" s="2" t="s">
        <v>38</v>
      </c>
      <c r="D192" s="67" t="s">
        <v>180</v>
      </c>
      <c r="E192" s="67">
        <v>23</v>
      </c>
      <c r="F192" s="67">
        <v>8</v>
      </c>
      <c r="G192" s="67">
        <v>8</v>
      </c>
      <c r="H192" s="67">
        <v>0</v>
      </c>
      <c r="I192" s="67">
        <v>0</v>
      </c>
      <c r="J192" s="67">
        <v>0</v>
      </c>
      <c r="K192" s="67">
        <v>0</v>
      </c>
      <c r="L192" s="67">
        <v>0</v>
      </c>
      <c r="M192" s="67">
        <v>0</v>
      </c>
      <c r="N192" s="67">
        <v>0</v>
      </c>
      <c r="O192" s="67"/>
      <c r="P192" s="67">
        <v>0</v>
      </c>
      <c r="Q192" s="67">
        <v>52</v>
      </c>
      <c r="R192" s="67">
        <v>28</v>
      </c>
      <c r="S192" s="67">
        <v>430</v>
      </c>
      <c r="T192" s="67">
        <v>15.36</v>
      </c>
      <c r="U192" s="67">
        <v>2</v>
      </c>
      <c r="V192" s="67">
        <v>0</v>
      </c>
      <c r="W192" s="67">
        <v>0</v>
      </c>
      <c r="X192" s="67">
        <v>2</v>
      </c>
      <c r="Y192" s="67"/>
      <c r="Z192" s="67"/>
      <c r="AA192" s="70">
        <f>IF(F192&lt;Settings!$H$3,"",ROUND((J192*Settings!$C$3+K192*Settings!$C$4+N192*Settings!$C$5+P192*Settings!$C$6+R192*Settings!$C$7+S192*Settings!$C$8+U192*Settings!$C$9+L192*Settings!$C$10+V192*Settings!$C$11*0.5)/F192*16,0))</f>
        <v>166</v>
      </c>
      <c r="AB192" s="70">
        <f>IF(F192&lt;Settings!$H$3,"",AA192*Settings!$F$6)</f>
        <v>249</v>
      </c>
      <c r="AC192" s="67"/>
      <c r="AD192" s="67"/>
      <c r="AE192" s="67"/>
      <c r="AF192" s="67">
        <f>IF(F192&lt;Settings!$H$3,"",RANK(AA192,$AA$105:$AA$204,0)+COUNTIF($AA$105:AA192,AA192)-1)</f>
        <v>53</v>
      </c>
      <c r="AG192" s="68"/>
    </row>
    <row r="193" spans="1:33" ht="15" thickBot="1" x14ac:dyDescent="0.4">
      <c r="A193" s="66"/>
      <c r="B193" s="2" t="s">
        <v>229</v>
      </c>
      <c r="C193" s="2" t="s">
        <v>14</v>
      </c>
      <c r="D193" s="67" t="s">
        <v>180</v>
      </c>
      <c r="E193" s="67">
        <v>24</v>
      </c>
      <c r="F193" s="67">
        <v>16</v>
      </c>
      <c r="G193" s="67">
        <v>11</v>
      </c>
      <c r="H193" s="67">
        <v>0</v>
      </c>
      <c r="I193" s="67">
        <v>0</v>
      </c>
      <c r="J193" s="67">
        <v>0</v>
      </c>
      <c r="K193" s="67">
        <v>0</v>
      </c>
      <c r="L193" s="67">
        <v>0</v>
      </c>
      <c r="M193" s="67">
        <v>0</v>
      </c>
      <c r="N193" s="67">
        <v>0</v>
      </c>
      <c r="O193" s="67"/>
      <c r="P193" s="67">
        <v>0</v>
      </c>
      <c r="Q193" s="67">
        <v>69</v>
      </c>
      <c r="R193" s="67">
        <v>44</v>
      </c>
      <c r="S193" s="67">
        <v>530</v>
      </c>
      <c r="T193" s="67">
        <v>12.05</v>
      </c>
      <c r="U193" s="67">
        <v>0</v>
      </c>
      <c r="V193" s="67">
        <v>1</v>
      </c>
      <c r="W193" s="67">
        <v>0</v>
      </c>
      <c r="X193" s="67">
        <v>0</v>
      </c>
      <c r="Y193" s="67"/>
      <c r="Z193" s="67"/>
      <c r="AA193" s="70">
        <f>IF(F193&lt;Settings!$H$3,"",ROUND((J193*Settings!$C$3+K193*Settings!$C$4+N193*Settings!$C$5+P193*Settings!$C$6+R193*Settings!$C$7+S193*Settings!$C$8+U193*Settings!$C$9+L193*Settings!$C$10+V193*Settings!$C$11*0.5)/F193*16,0))</f>
        <v>96</v>
      </c>
      <c r="AB193" s="70">
        <f>IF(F193&lt;Settings!$H$3,"",AA193*Settings!$F$6)</f>
        <v>144</v>
      </c>
      <c r="AC193" s="67"/>
      <c r="AD193" s="67"/>
      <c r="AE193" s="67"/>
      <c r="AF193" s="67">
        <f>IF(F193&lt;Settings!$H$3,"",RANK(AA193,$AA$105:$AA$204,0)+COUNTIF($AA$105:AA193,AA193)-1)</f>
        <v>88</v>
      </c>
      <c r="AG193" s="68"/>
    </row>
    <row r="194" spans="1:33" ht="15" thickBot="1" x14ac:dyDescent="0.4">
      <c r="A194" s="66"/>
      <c r="B194" s="2" t="s">
        <v>266</v>
      </c>
      <c r="C194" s="2" t="s">
        <v>20</v>
      </c>
      <c r="D194" s="67" t="s">
        <v>180</v>
      </c>
      <c r="E194" s="67">
        <v>23</v>
      </c>
      <c r="F194" s="67">
        <v>15</v>
      </c>
      <c r="G194" s="67">
        <v>14</v>
      </c>
      <c r="H194" s="67">
        <v>0</v>
      </c>
      <c r="I194" s="67">
        <v>0</v>
      </c>
      <c r="J194" s="67">
        <v>0</v>
      </c>
      <c r="K194" s="67">
        <v>0</v>
      </c>
      <c r="L194" s="67">
        <v>0</v>
      </c>
      <c r="M194" s="67">
        <v>5</v>
      </c>
      <c r="N194" s="67">
        <v>14</v>
      </c>
      <c r="O194" s="67">
        <v>2.8</v>
      </c>
      <c r="P194" s="67">
        <v>0</v>
      </c>
      <c r="Q194" s="67">
        <v>69</v>
      </c>
      <c r="R194" s="67">
        <v>36</v>
      </c>
      <c r="S194" s="67">
        <v>365</v>
      </c>
      <c r="T194" s="67">
        <v>10.14</v>
      </c>
      <c r="U194" s="67">
        <v>2</v>
      </c>
      <c r="V194" s="67">
        <v>1</v>
      </c>
      <c r="W194" s="67">
        <v>0</v>
      </c>
      <c r="X194" s="67">
        <v>2</v>
      </c>
      <c r="Y194" s="67">
        <v>1</v>
      </c>
      <c r="Z194" s="67"/>
      <c r="AA194" s="70">
        <f>IF(F194&lt;Settings!$H$3,"",ROUND((J194*Settings!$C$3+K194*Settings!$C$4+N194*Settings!$C$5+P194*Settings!$C$6+R194*Settings!$C$7+S194*Settings!$C$8+U194*Settings!$C$9+L194*Settings!$C$10+V194*Settings!$C$11*0.5)/F194*16,0))</f>
        <v>91</v>
      </c>
      <c r="AB194" s="70">
        <f>IF(F194&lt;Settings!$H$3,"",AA194*Settings!$F$6)</f>
        <v>136.5</v>
      </c>
      <c r="AC194" s="67"/>
      <c r="AD194" s="67"/>
      <c r="AE194" s="67"/>
      <c r="AF194" s="67">
        <f>IF(F194&lt;Settings!$H$3,"",RANK(AA194,$AA$105:$AA$204,0)+COUNTIF($AA$105:AA194,AA194)-1)</f>
        <v>90</v>
      </c>
      <c r="AG194" s="68"/>
    </row>
    <row r="195" spans="1:33" ht="15" thickBot="1" x14ac:dyDescent="0.4">
      <c r="A195" s="66"/>
      <c r="B195" s="2" t="s">
        <v>383</v>
      </c>
      <c r="C195" s="2" t="s">
        <v>20</v>
      </c>
      <c r="D195" s="67" t="s">
        <v>180</v>
      </c>
      <c r="E195" s="67">
        <v>23</v>
      </c>
      <c r="F195" s="67">
        <v>15</v>
      </c>
      <c r="G195" s="67">
        <v>7</v>
      </c>
      <c r="H195" s="67">
        <v>0</v>
      </c>
      <c r="I195" s="67">
        <v>0</v>
      </c>
      <c r="J195" s="67">
        <v>0</v>
      </c>
      <c r="K195" s="67">
        <v>0</v>
      </c>
      <c r="L195" s="67">
        <v>0</v>
      </c>
      <c r="M195" s="67">
        <v>0</v>
      </c>
      <c r="N195" s="67">
        <v>0</v>
      </c>
      <c r="O195" s="67"/>
      <c r="P195" s="67">
        <v>0</v>
      </c>
      <c r="Q195" s="67">
        <v>74</v>
      </c>
      <c r="R195" s="67">
        <v>36</v>
      </c>
      <c r="S195" s="67">
        <v>392</v>
      </c>
      <c r="T195" s="67">
        <v>10.89</v>
      </c>
      <c r="U195" s="67">
        <v>2</v>
      </c>
      <c r="V195" s="67">
        <v>0</v>
      </c>
      <c r="W195" s="67">
        <v>0</v>
      </c>
      <c r="X195" s="67">
        <v>2</v>
      </c>
      <c r="Y195" s="67"/>
      <c r="Z195" s="67"/>
      <c r="AA195" s="70">
        <f>IF(F195&lt;Settings!$H$3,"",ROUND((J195*Settings!$C$3+K195*Settings!$C$4+N195*Settings!$C$5+P195*Settings!$C$6+R195*Settings!$C$7+S195*Settings!$C$8+U195*Settings!$C$9+L195*Settings!$C$10+V195*Settings!$C$11*0.5)/F195*16,0))</f>
        <v>93</v>
      </c>
      <c r="AB195" s="70">
        <f>IF(F195&lt;Settings!$H$3,"",AA195*Settings!$F$6)</f>
        <v>139.5</v>
      </c>
      <c r="AC195" s="67"/>
      <c r="AD195" s="67"/>
      <c r="AE195" s="67"/>
      <c r="AF195" s="67">
        <f>IF(F195&lt;Settings!$H$3,"",RANK(AA195,$AA$105:$AA$204,0)+COUNTIF($AA$105:AA195,AA195)-1)</f>
        <v>89</v>
      </c>
      <c r="AG195" s="68"/>
    </row>
    <row r="196" spans="1:33" ht="15" thickBot="1" x14ac:dyDescent="0.4">
      <c r="A196" s="66"/>
      <c r="B196" s="2" t="s">
        <v>405</v>
      </c>
      <c r="C196" s="2" t="s">
        <v>14</v>
      </c>
      <c r="D196" s="67" t="s">
        <v>180</v>
      </c>
      <c r="E196" s="67">
        <v>24</v>
      </c>
      <c r="F196" s="67">
        <v>16</v>
      </c>
      <c r="G196" s="67">
        <v>5</v>
      </c>
      <c r="H196" s="67">
        <v>0</v>
      </c>
      <c r="I196" s="67">
        <v>0</v>
      </c>
      <c r="J196" s="67">
        <v>0</v>
      </c>
      <c r="K196" s="67">
        <v>0</v>
      </c>
      <c r="L196" s="67">
        <v>0</v>
      </c>
      <c r="M196" s="67">
        <v>2</v>
      </c>
      <c r="N196" s="67">
        <v>50</v>
      </c>
      <c r="O196" s="67">
        <v>25</v>
      </c>
      <c r="P196" s="67">
        <v>1</v>
      </c>
      <c r="Q196" s="67">
        <v>51</v>
      </c>
      <c r="R196" s="67">
        <v>31</v>
      </c>
      <c r="S196" s="67">
        <v>279</v>
      </c>
      <c r="T196" s="67">
        <v>9</v>
      </c>
      <c r="U196" s="67">
        <v>2</v>
      </c>
      <c r="V196" s="67">
        <v>0</v>
      </c>
      <c r="W196" s="67">
        <v>0</v>
      </c>
      <c r="X196" s="67">
        <v>3</v>
      </c>
      <c r="Y196" s="67"/>
      <c r="Z196" s="67"/>
      <c r="AA196" s="70">
        <f>IF(F196&lt;Settings!$H$3,"",ROUND((J196*Settings!$C$3+K196*Settings!$C$4+N196*Settings!$C$5+P196*Settings!$C$6+R196*Settings!$C$7+S196*Settings!$C$8+U196*Settings!$C$9+L196*Settings!$C$10+V196*Settings!$C$11*0.5)/F196*16,0))</f>
        <v>82</v>
      </c>
      <c r="AB196" s="70">
        <f>IF(F196&lt;Settings!$H$3,"",AA196*Settings!$F$6)</f>
        <v>123</v>
      </c>
      <c r="AC196" s="67"/>
      <c r="AD196" s="67"/>
      <c r="AE196" s="67"/>
      <c r="AF196" s="67">
        <f>IF(F196&lt;Settings!$H$3,"",RANK(AA196,$AA$105:$AA$204,0)+COUNTIF($AA$105:AA196,AA196)-1)</f>
        <v>96</v>
      </c>
      <c r="AG196" s="68"/>
    </row>
    <row r="197" spans="1:33" ht="15" thickBot="1" x14ac:dyDescent="0.4">
      <c r="A197" s="66"/>
      <c r="B197" s="2" t="s">
        <v>449</v>
      </c>
      <c r="C197" s="2" t="s">
        <v>4</v>
      </c>
      <c r="D197" s="67" t="s">
        <v>180</v>
      </c>
      <c r="E197" s="67">
        <v>30</v>
      </c>
      <c r="F197" s="67">
        <v>16</v>
      </c>
      <c r="G197" s="67">
        <v>5</v>
      </c>
      <c r="H197" s="67">
        <v>0</v>
      </c>
      <c r="I197" s="67">
        <v>0</v>
      </c>
      <c r="J197" s="67">
        <v>0</v>
      </c>
      <c r="K197" s="67">
        <v>0</v>
      </c>
      <c r="L197" s="67">
        <v>0</v>
      </c>
      <c r="M197" s="67">
        <v>2</v>
      </c>
      <c r="N197" s="67">
        <v>0</v>
      </c>
      <c r="O197" s="67">
        <v>0</v>
      </c>
      <c r="P197" s="67">
        <v>0</v>
      </c>
      <c r="Q197" s="67">
        <v>54</v>
      </c>
      <c r="R197" s="67">
        <v>33</v>
      </c>
      <c r="S197" s="67">
        <v>324</v>
      </c>
      <c r="T197" s="67">
        <v>9.82</v>
      </c>
      <c r="U197" s="67">
        <v>3</v>
      </c>
      <c r="V197" s="67">
        <v>0</v>
      </c>
      <c r="W197" s="67">
        <v>0</v>
      </c>
      <c r="X197" s="67">
        <v>3</v>
      </c>
      <c r="Y197" s="67"/>
      <c r="Z197" s="67"/>
      <c r="AA197" s="70">
        <f>IF(F197&lt;Settings!$H$3,"",ROUND((J197*Settings!$C$3+K197*Settings!$C$4+N197*Settings!$C$5+P197*Settings!$C$6+R197*Settings!$C$7+S197*Settings!$C$8+U197*Settings!$C$9+L197*Settings!$C$10+V197*Settings!$C$11*0.5)/F197*16,0))</f>
        <v>83</v>
      </c>
      <c r="AB197" s="70">
        <f>IF(F197&lt;Settings!$H$3,"",AA197*Settings!$F$6)</f>
        <v>124.5</v>
      </c>
      <c r="AC197" s="67"/>
      <c r="AD197" s="67"/>
      <c r="AE197" s="67"/>
      <c r="AF197" s="67">
        <f>IF(F197&lt;Settings!$H$3,"",RANK(AA197,$AA$105:$AA$204,0)+COUNTIF($AA$105:AA197,AA197)-1)</f>
        <v>95</v>
      </c>
      <c r="AG197" s="68"/>
    </row>
    <row r="198" spans="1:33" ht="15" thickBot="1" x14ac:dyDescent="0.4">
      <c r="A198" s="66"/>
      <c r="B198" s="2" t="s">
        <v>450</v>
      </c>
      <c r="C198" s="2" t="s">
        <v>34</v>
      </c>
      <c r="D198" s="67" t="s">
        <v>180</v>
      </c>
      <c r="E198" s="67">
        <v>30</v>
      </c>
      <c r="F198" s="67">
        <v>9</v>
      </c>
      <c r="G198" s="67">
        <v>1</v>
      </c>
      <c r="H198" s="67">
        <v>0</v>
      </c>
      <c r="I198" s="67">
        <v>0</v>
      </c>
      <c r="J198" s="67">
        <v>0</v>
      </c>
      <c r="K198" s="67">
        <v>0</v>
      </c>
      <c r="L198" s="67">
        <v>0</v>
      </c>
      <c r="M198" s="67">
        <v>0</v>
      </c>
      <c r="N198" s="67">
        <v>0</v>
      </c>
      <c r="O198" s="67"/>
      <c r="P198" s="67">
        <v>0</v>
      </c>
      <c r="Q198" s="67">
        <v>43</v>
      </c>
      <c r="R198" s="67">
        <v>33</v>
      </c>
      <c r="S198" s="67">
        <v>369</v>
      </c>
      <c r="T198" s="67">
        <v>11.18</v>
      </c>
      <c r="U198" s="67">
        <v>2</v>
      </c>
      <c r="V198" s="67">
        <v>2</v>
      </c>
      <c r="W198" s="67">
        <v>0</v>
      </c>
      <c r="X198" s="67">
        <v>3</v>
      </c>
      <c r="Y198" s="67"/>
      <c r="Z198" s="67"/>
      <c r="AA198" s="70">
        <f>IF(F198&lt;Settings!$H$3,"",ROUND((J198*Settings!$C$3+K198*Settings!$C$4+N198*Settings!$C$5+P198*Settings!$C$6+R198*Settings!$C$7+S198*Settings!$C$8+U198*Settings!$C$9+L198*Settings!$C$10+V198*Settings!$C$11*0.5)/F198*16,0))</f>
        <v>142</v>
      </c>
      <c r="AB198" s="70">
        <f>IF(F198&lt;Settings!$H$3,"",AA198*Settings!$F$6)</f>
        <v>213</v>
      </c>
      <c r="AC198" s="67"/>
      <c r="AD198" s="67"/>
      <c r="AE198" s="67"/>
      <c r="AF198" s="67">
        <f>IF(F198&lt;Settings!$H$3,"",RANK(AA198,$AA$105:$AA$204,0)+COUNTIF($AA$105:AA198,AA198)-1)</f>
        <v>67</v>
      </c>
      <c r="AG198" s="68"/>
    </row>
    <row r="199" spans="1:33" ht="15" thickBot="1" x14ac:dyDescent="0.4">
      <c r="A199" s="66"/>
      <c r="B199" s="2" t="s">
        <v>228</v>
      </c>
      <c r="C199" s="2" t="s">
        <v>1</v>
      </c>
      <c r="D199" s="67" t="s">
        <v>180</v>
      </c>
      <c r="E199" s="67">
        <v>31</v>
      </c>
      <c r="F199" s="67">
        <v>12</v>
      </c>
      <c r="G199" s="67">
        <v>4</v>
      </c>
      <c r="H199" s="67">
        <v>0</v>
      </c>
      <c r="I199" s="67">
        <v>0</v>
      </c>
      <c r="J199" s="67">
        <v>0</v>
      </c>
      <c r="K199" s="67">
        <v>0</v>
      </c>
      <c r="L199" s="67">
        <v>0</v>
      </c>
      <c r="M199" s="67">
        <v>0</v>
      </c>
      <c r="N199" s="67">
        <v>0</v>
      </c>
      <c r="O199" s="67"/>
      <c r="P199" s="67">
        <v>0</v>
      </c>
      <c r="Q199" s="67">
        <v>29</v>
      </c>
      <c r="R199" s="67">
        <v>23</v>
      </c>
      <c r="S199" s="67">
        <v>243</v>
      </c>
      <c r="T199" s="67">
        <v>10.57</v>
      </c>
      <c r="U199" s="67">
        <v>4</v>
      </c>
      <c r="V199" s="67">
        <v>3</v>
      </c>
      <c r="W199" s="67">
        <v>1</v>
      </c>
      <c r="X199" s="67">
        <v>4</v>
      </c>
      <c r="Y199" s="67"/>
      <c r="Z199" s="67"/>
      <c r="AA199" s="70">
        <f>IF(F199&lt;Settings!$H$3,"",ROUND((J199*Settings!$C$3+K199*Settings!$C$4+N199*Settings!$C$5+P199*Settings!$C$6+R199*Settings!$C$7+S199*Settings!$C$8+U199*Settings!$C$9+L199*Settings!$C$10+V199*Settings!$C$11*0.5)/F199*16,0))</f>
        <v>91</v>
      </c>
      <c r="AB199" s="70">
        <f>IF(F199&lt;Settings!$H$3,"",AA199*Settings!$F$6)</f>
        <v>136.5</v>
      </c>
      <c r="AC199" s="67"/>
      <c r="AD199" s="67"/>
      <c r="AE199" s="67"/>
      <c r="AF199" s="67">
        <f>IF(F199&lt;Settings!$H$3,"",RANK(AA199,$AA$105:$AA$204,0)+COUNTIF($AA$105:AA199,AA199)-1)</f>
        <v>91</v>
      </c>
      <c r="AG199" s="68"/>
    </row>
    <row r="200" spans="1:33" ht="15" thickBot="1" x14ac:dyDescent="0.4">
      <c r="A200" s="66"/>
      <c r="B200" s="2" t="s">
        <v>451</v>
      </c>
      <c r="C200" s="2" t="s">
        <v>49</v>
      </c>
      <c r="D200" s="67" t="s">
        <v>180</v>
      </c>
      <c r="E200" s="67">
        <v>26</v>
      </c>
      <c r="F200" s="67">
        <v>14</v>
      </c>
      <c r="G200" s="67">
        <v>4</v>
      </c>
      <c r="H200" s="67">
        <v>0</v>
      </c>
      <c r="I200" s="67">
        <v>0</v>
      </c>
      <c r="J200" s="67">
        <v>0</v>
      </c>
      <c r="K200" s="67">
        <v>0</v>
      </c>
      <c r="L200" s="67">
        <v>0</v>
      </c>
      <c r="M200" s="67">
        <v>1</v>
      </c>
      <c r="N200" s="67">
        <v>9</v>
      </c>
      <c r="O200" s="67">
        <v>9</v>
      </c>
      <c r="P200" s="67">
        <v>0</v>
      </c>
      <c r="Q200" s="67">
        <v>40</v>
      </c>
      <c r="R200" s="67">
        <v>23</v>
      </c>
      <c r="S200" s="67">
        <v>341</v>
      </c>
      <c r="T200" s="67">
        <v>14.83</v>
      </c>
      <c r="U200" s="67">
        <v>2</v>
      </c>
      <c r="V200" s="67">
        <v>0</v>
      </c>
      <c r="W200" s="67">
        <v>0</v>
      </c>
      <c r="X200" s="67">
        <v>2</v>
      </c>
      <c r="Y200" s="67"/>
      <c r="Z200" s="67"/>
      <c r="AA200" s="70">
        <f>IF(F200&lt;Settings!$H$3,"",ROUND((J200*Settings!$C$3+K200*Settings!$C$4+N200*Settings!$C$5+P200*Settings!$C$6+R200*Settings!$C$7+S200*Settings!$C$8+U200*Settings!$C$9+L200*Settings!$C$10+V200*Settings!$C$11*0.5)/F200*16,0))</f>
        <v>80</v>
      </c>
      <c r="AB200" s="70">
        <f>IF(F200&lt;Settings!$H$3,"",AA200*Settings!$F$6)</f>
        <v>120</v>
      </c>
      <c r="AC200" s="67"/>
      <c r="AD200" s="67"/>
      <c r="AE200" s="67"/>
      <c r="AF200" s="67">
        <f>IF(F200&lt;Settings!$H$3,"",RANK(AA200,$AA$105:$AA$204,0)+COUNTIF($AA$105:AA200,AA200)-1)</f>
        <v>97</v>
      </c>
      <c r="AG200" s="68"/>
    </row>
    <row r="201" spans="1:33" ht="15" thickBot="1" x14ac:dyDescent="0.4">
      <c r="A201" s="66"/>
      <c r="B201" s="2" t="s">
        <v>409</v>
      </c>
      <c r="C201" s="2" t="s">
        <v>16</v>
      </c>
      <c r="D201" s="67" t="s">
        <v>180</v>
      </c>
      <c r="E201" s="67">
        <v>24</v>
      </c>
      <c r="F201" s="67">
        <v>16</v>
      </c>
      <c r="G201" s="67">
        <v>4</v>
      </c>
      <c r="H201" s="67">
        <v>0</v>
      </c>
      <c r="I201" s="67">
        <v>0</v>
      </c>
      <c r="J201" s="67">
        <v>0</v>
      </c>
      <c r="K201" s="67">
        <v>0</v>
      </c>
      <c r="L201" s="67">
        <v>0</v>
      </c>
      <c r="M201" s="67">
        <v>0</v>
      </c>
      <c r="N201" s="67">
        <v>0</v>
      </c>
      <c r="O201" s="67"/>
      <c r="P201" s="67">
        <v>0</v>
      </c>
      <c r="Q201" s="67">
        <v>38</v>
      </c>
      <c r="R201" s="67">
        <v>26</v>
      </c>
      <c r="S201" s="67">
        <v>281</v>
      </c>
      <c r="T201" s="67">
        <v>10.81</v>
      </c>
      <c r="U201" s="67">
        <v>3</v>
      </c>
      <c r="V201" s="67">
        <v>0</v>
      </c>
      <c r="W201" s="67">
        <v>0</v>
      </c>
      <c r="X201" s="67">
        <v>3</v>
      </c>
      <c r="Y201" s="67"/>
      <c r="Z201" s="67"/>
      <c r="AA201" s="70">
        <f>IF(F201&lt;Settings!$H$3,"",ROUND((J201*Settings!$C$3+K201*Settings!$C$4+N201*Settings!$C$5+P201*Settings!$C$6+R201*Settings!$C$7+S201*Settings!$C$8+U201*Settings!$C$9+L201*Settings!$C$10+V201*Settings!$C$11*0.5)/F201*16,0))</f>
        <v>72</v>
      </c>
      <c r="AB201" s="70">
        <f>IF(F201&lt;Settings!$H$3,"",AA201*Settings!$F$6)</f>
        <v>108</v>
      </c>
      <c r="AC201" s="67"/>
      <c r="AD201" s="67"/>
      <c r="AE201" s="67"/>
      <c r="AF201" s="67">
        <f>IF(F201&lt;Settings!$H$3,"",RANK(AA201,$AA$105:$AA$204,0)+COUNTIF($AA$105:AA201,AA201)-1)</f>
        <v>98</v>
      </c>
      <c r="AG201" s="68"/>
    </row>
    <row r="202" spans="1:33" ht="15" thickBot="1" x14ac:dyDescent="0.4">
      <c r="A202" s="66"/>
      <c r="B202" s="2" t="s">
        <v>378</v>
      </c>
      <c r="C202" s="2" t="s">
        <v>103</v>
      </c>
      <c r="D202" s="67" t="s">
        <v>180</v>
      </c>
      <c r="E202" s="67">
        <v>27</v>
      </c>
      <c r="F202" s="67">
        <v>12</v>
      </c>
      <c r="G202" s="67">
        <v>12</v>
      </c>
      <c r="H202" s="67">
        <v>0</v>
      </c>
      <c r="I202" s="67">
        <v>0</v>
      </c>
      <c r="J202" s="67">
        <v>0</v>
      </c>
      <c r="K202" s="67">
        <v>0</v>
      </c>
      <c r="L202" s="67">
        <v>0</v>
      </c>
      <c r="M202" s="67">
        <v>0</v>
      </c>
      <c r="N202" s="67">
        <v>0</v>
      </c>
      <c r="O202" s="67"/>
      <c r="P202" s="67">
        <v>0</v>
      </c>
      <c r="Q202" s="67">
        <v>49</v>
      </c>
      <c r="R202" s="67">
        <v>20</v>
      </c>
      <c r="S202" s="67">
        <v>267</v>
      </c>
      <c r="T202" s="67">
        <v>13.35</v>
      </c>
      <c r="U202" s="67">
        <v>3</v>
      </c>
      <c r="V202" s="67">
        <v>0</v>
      </c>
      <c r="W202" s="67">
        <v>0</v>
      </c>
      <c r="X202" s="67">
        <v>3</v>
      </c>
      <c r="Y202" s="67"/>
      <c r="Z202" s="67"/>
      <c r="AA202" s="70">
        <f>IF(F202&lt;Settings!$H$3,"",ROUND((J202*Settings!$C$3+K202*Settings!$C$4+N202*Settings!$C$5+P202*Settings!$C$6+R202*Settings!$C$7+S202*Settings!$C$8+U202*Settings!$C$9+L202*Settings!$C$10+V202*Settings!$C$11*0.5)/F202*16,0))</f>
        <v>86</v>
      </c>
      <c r="AB202" s="70">
        <f>IF(F202&lt;Settings!$H$3,"",AA202*Settings!$F$6)</f>
        <v>129</v>
      </c>
      <c r="AC202" s="67"/>
      <c r="AD202" s="67"/>
      <c r="AE202" s="67"/>
      <c r="AF202" s="67">
        <f>IF(F202&lt;Settings!$H$3,"",RANK(AA202,$AA$105:$AA$204,0)+COUNTIF($AA$105:AA202,AA202)-1)</f>
        <v>94</v>
      </c>
      <c r="AG202" s="68"/>
    </row>
    <row r="203" spans="1:33" ht="15" thickBot="1" x14ac:dyDescent="0.4">
      <c r="A203" s="66"/>
      <c r="B203" s="2" t="s">
        <v>288</v>
      </c>
      <c r="C203" s="2" t="s">
        <v>36</v>
      </c>
      <c r="D203" s="67" t="s">
        <v>180</v>
      </c>
      <c r="E203" s="67">
        <v>25</v>
      </c>
      <c r="F203" s="67">
        <v>16</v>
      </c>
      <c r="G203" s="67">
        <v>3</v>
      </c>
      <c r="H203" s="67">
        <v>0</v>
      </c>
      <c r="I203" s="67">
        <v>0</v>
      </c>
      <c r="J203" s="67">
        <v>0</v>
      </c>
      <c r="K203" s="67">
        <v>0</v>
      </c>
      <c r="L203" s="67">
        <v>0</v>
      </c>
      <c r="M203" s="67">
        <v>0</v>
      </c>
      <c r="N203" s="67">
        <v>0</v>
      </c>
      <c r="O203" s="67"/>
      <c r="P203" s="67">
        <v>0</v>
      </c>
      <c r="Q203" s="67">
        <v>31</v>
      </c>
      <c r="R203" s="67">
        <v>21</v>
      </c>
      <c r="S203" s="67">
        <v>203</v>
      </c>
      <c r="T203" s="67">
        <v>9.67</v>
      </c>
      <c r="U203" s="67">
        <v>4</v>
      </c>
      <c r="V203" s="67">
        <v>0</v>
      </c>
      <c r="W203" s="67">
        <v>0</v>
      </c>
      <c r="X203" s="67">
        <v>4</v>
      </c>
      <c r="Y203" s="67"/>
      <c r="Z203" s="67"/>
      <c r="AA203" s="70">
        <f>IF(F203&lt;Settings!$H$3,"",ROUND((J203*Settings!$C$3+K203*Settings!$C$4+N203*Settings!$C$5+P203*Settings!$C$6+R203*Settings!$C$7+S203*Settings!$C$8+U203*Settings!$C$9+L203*Settings!$C$10+V203*Settings!$C$11*0.5)/F203*16,0))</f>
        <v>65</v>
      </c>
      <c r="AB203" s="70">
        <f>IF(F203&lt;Settings!$H$3,"",AA203*Settings!$F$6)</f>
        <v>97.5</v>
      </c>
      <c r="AC203" s="67"/>
      <c r="AD203" s="67"/>
      <c r="AE203" s="67"/>
      <c r="AF203" s="67">
        <f>IF(F203&lt;Settings!$H$3,"",RANK(AA203,$AA$105:$AA$204,0)+COUNTIF($AA$105:AA203,AA203)-1)</f>
        <v>99</v>
      </c>
      <c r="AG203" s="68"/>
    </row>
    <row r="204" spans="1:33" ht="15" thickBot="1" x14ac:dyDescent="0.4">
      <c r="A204" s="7"/>
      <c r="B204" s="3" t="s">
        <v>452</v>
      </c>
      <c r="C204" s="3" t="s">
        <v>36</v>
      </c>
      <c r="D204" s="8" t="s">
        <v>180</v>
      </c>
      <c r="E204" s="8">
        <v>28</v>
      </c>
      <c r="F204" s="8">
        <v>16</v>
      </c>
      <c r="G204" s="8">
        <v>1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/>
      <c r="P204" s="8">
        <v>0</v>
      </c>
      <c r="Q204" s="8">
        <v>32</v>
      </c>
      <c r="R204" s="8">
        <v>20</v>
      </c>
      <c r="S204" s="8">
        <v>323</v>
      </c>
      <c r="T204" s="8">
        <v>16.149999999999999</v>
      </c>
      <c r="U204" s="8">
        <v>2</v>
      </c>
      <c r="V204" s="8">
        <v>0</v>
      </c>
      <c r="W204" s="8">
        <v>0</v>
      </c>
      <c r="X204" s="8">
        <v>2</v>
      </c>
      <c r="Y204" s="8"/>
      <c r="Z204" s="8"/>
      <c r="AA204" s="70">
        <f>IF(F204&lt;Settings!$H$3,"",ROUND((J204*Settings!$C$3+K204*Settings!$C$4+N204*Settings!$C$5+P204*Settings!$C$6+R204*Settings!$C$7+S204*Settings!$C$8+U204*Settings!$C$9+L204*Settings!$C$10+V204*Settings!$C$11*0.5)/F204*16,0))</f>
        <v>64</v>
      </c>
      <c r="AB204" s="70">
        <f>IF(F204&lt;Settings!$H$3,"",AA204*Settings!$F$6)</f>
        <v>96</v>
      </c>
      <c r="AC204" s="8"/>
      <c r="AD204" s="8"/>
      <c r="AE204" s="8"/>
      <c r="AF204" s="67">
        <f>IF(F204&lt;Settings!$H$3,"",RANK(AA204,$AA$105:$AA$204,0)+COUNTIF($AA$105:AA204,AA204)-1)</f>
        <v>100</v>
      </c>
      <c r="AG204" s="65"/>
    </row>
    <row r="205" spans="1:33" ht="15" thickBot="1" x14ac:dyDescent="0.4">
      <c r="A205" s="120">
        <v>2017</v>
      </c>
      <c r="B205" s="121"/>
      <c r="C205" s="122"/>
      <c r="AA205" s="70" t="str">
        <f>IF(F205&lt;Settings!$H$3,"",ROUND((J205*Settings!$C$3+K205*Settings!$C$4+N205*Settings!$C$5+P205*Settings!$C$6+R205*Settings!$C$7+S205*Settings!$C$8+U205*Settings!$C$9+L205*Settings!$C$10+V205*Settings!$C$11*0.5)/F205*16,0))</f>
        <v/>
      </c>
      <c r="AB205" s="54"/>
    </row>
    <row r="206" spans="1:33" ht="15" thickBot="1" x14ac:dyDescent="0.4">
      <c r="A206" s="66"/>
      <c r="B206" s="2" t="s">
        <v>212</v>
      </c>
      <c r="C206" s="2" t="s">
        <v>97</v>
      </c>
      <c r="D206" s="67" t="s">
        <v>180</v>
      </c>
      <c r="E206" s="67">
        <v>25</v>
      </c>
      <c r="F206" s="67">
        <v>15</v>
      </c>
      <c r="G206" s="67">
        <v>15</v>
      </c>
      <c r="H206" s="67">
        <v>0</v>
      </c>
      <c r="I206" s="67">
        <v>0</v>
      </c>
      <c r="J206" s="67">
        <v>0</v>
      </c>
      <c r="K206" s="67">
        <v>0</v>
      </c>
      <c r="L206" s="67">
        <v>0</v>
      </c>
      <c r="M206" s="67">
        <v>0</v>
      </c>
      <c r="N206" s="67">
        <v>0</v>
      </c>
      <c r="O206" s="67"/>
      <c r="P206" s="67">
        <v>0</v>
      </c>
      <c r="Q206" s="67">
        <v>174</v>
      </c>
      <c r="R206" s="67">
        <v>96</v>
      </c>
      <c r="S206" s="67">
        <v>1378</v>
      </c>
      <c r="T206" s="67">
        <v>14.35</v>
      </c>
      <c r="U206" s="67">
        <v>13</v>
      </c>
      <c r="V206" s="67">
        <v>1</v>
      </c>
      <c r="W206" s="67">
        <v>1</v>
      </c>
      <c r="X206" s="67">
        <v>13</v>
      </c>
      <c r="Y206" s="67"/>
      <c r="Z206" s="67"/>
      <c r="AA206" s="70">
        <f>IF(F206&lt;Settings!$H$3,"",ROUND((J206*Settings!$C$3+K206*Settings!$C$4+N206*Settings!$C$5+P206*Settings!$C$6+R206*Settings!$C$7+S206*Settings!$C$8+U206*Settings!$C$9+L206*Settings!$C$10+V206*Settings!$C$11*0.5)/F206*16,0))</f>
        <v>332</v>
      </c>
      <c r="AB206" s="70">
        <f>IF(F206&lt;Settings!$H$3,"",AA206*Settings!$F$5)</f>
        <v>747</v>
      </c>
      <c r="AC206" s="67"/>
      <c r="AD206" s="67"/>
      <c r="AE206" s="67"/>
      <c r="AF206" s="67">
        <f>IF(F206&lt;Settings!$H$3,"",RANK(AA206,$AA$206:$AA$305,0)+COUNTIF($AA$206:AA206,AA206)-1)</f>
        <v>2</v>
      </c>
      <c r="AG206" s="68"/>
    </row>
    <row r="207" spans="1:33" ht="15" thickBot="1" x14ac:dyDescent="0.4">
      <c r="A207" s="66"/>
      <c r="B207" s="2" t="s">
        <v>342</v>
      </c>
      <c r="C207" s="2" t="s">
        <v>43</v>
      </c>
      <c r="D207" s="67" t="s">
        <v>180</v>
      </c>
      <c r="E207" s="67">
        <v>29</v>
      </c>
      <c r="F207" s="67">
        <v>14</v>
      </c>
      <c r="G207" s="67">
        <v>14</v>
      </c>
      <c r="H207" s="67">
        <v>0</v>
      </c>
      <c r="I207" s="67">
        <v>0</v>
      </c>
      <c r="J207" s="67">
        <v>0</v>
      </c>
      <c r="K207" s="67">
        <v>0</v>
      </c>
      <c r="L207" s="67">
        <v>0</v>
      </c>
      <c r="M207" s="67">
        <v>0</v>
      </c>
      <c r="N207" s="67">
        <v>0</v>
      </c>
      <c r="O207" s="67"/>
      <c r="P207" s="67">
        <v>0</v>
      </c>
      <c r="Q207" s="67">
        <v>163</v>
      </c>
      <c r="R207" s="67">
        <v>101</v>
      </c>
      <c r="S207" s="67">
        <v>1533</v>
      </c>
      <c r="T207" s="67">
        <v>15.18</v>
      </c>
      <c r="U207" s="67">
        <v>9</v>
      </c>
      <c r="V207" s="67">
        <v>4</v>
      </c>
      <c r="W207" s="67">
        <v>0</v>
      </c>
      <c r="X207" s="67">
        <v>9</v>
      </c>
      <c r="Y207" s="67">
        <v>1</v>
      </c>
      <c r="Z207" s="67"/>
      <c r="AA207" s="70">
        <f>IF(F207&lt;Settings!$H$3,"",ROUND((J207*Settings!$C$3+K207*Settings!$C$4+N207*Settings!$C$5+P207*Settings!$C$6+R207*Settings!$C$7+S207*Settings!$C$8+U207*Settings!$C$9+L207*Settings!$C$10+V207*Settings!$C$11*0.5)/F207*16,0))</f>
        <v>348</v>
      </c>
      <c r="AB207" s="70">
        <f>IF(F207&lt;Settings!$H$3,"",AA207*Settings!$F$5)</f>
        <v>783</v>
      </c>
      <c r="AC207" s="67"/>
      <c r="AD207" s="67"/>
      <c r="AE207" s="67"/>
      <c r="AF207" s="67">
        <f>IF(F207&lt;Settings!$H$3,"",RANK(AA207,$AA$206:$AA$305,0)+COUNTIF($AA$206:AA207,AA207)-1)</f>
        <v>1</v>
      </c>
      <c r="AG207" s="68"/>
    </row>
    <row r="208" spans="1:33" ht="15" thickBot="1" x14ac:dyDescent="0.4">
      <c r="A208" s="66"/>
      <c r="B208" s="2" t="s">
        <v>197</v>
      </c>
      <c r="C208" s="2" t="s">
        <v>116</v>
      </c>
      <c r="D208" s="67" t="s">
        <v>180</v>
      </c>
      <c r="E208" s="67">
        <v>25</v>
      </c>
      <c r="F208" s="67">
        <v>16</v>
      </c>
      <c r="G208" s="67">
        <v>15</v>
      </c>
      <c r="H208" s="67">
        <v>0</v>
      </c>
      <c r="I208" s="67">
        <v>0</v>
      </c>
      <c r="J208" s="67">
        <v>0</v>
      </c>
      <c r="K208" s="67">
        <v>0</v>
      </c>
      <c r="L208" s="67">
        <v>0</v>
      </c>
      <c r="M208" s="67">
        <v>2</v>
      </c>
      <c r="N208" s="67">
        <v>9</v>
      </c>
      <c r="O208" s="67">
        <v>4.5</v>
      </c>
      <c r="P208" s="67">
        <v>0</v>
      </c>
      <c r="Q208" s="67">
        <v>159</v>
      </c>
      <c r="R208" s="67">
        <v>102</v>
      </c>
      <c r="S208" s="67">
        <v>1393</v>
      </c>
      <c r="T208" s="67">
        <v>13.66</v>
      </c>
      <c r="U208" s="67">
        <v>6</v>
      </c>
      <c r="V208" s="67">
        <v>1</v>
      </c>
      <c r="W208" s="67">
        <v>0</v>
      </c>
      <c r="X208" s="67">
        <v>7</v>
      </c>
      <c r="Y208" s="67"/>
      <c r="Z208" s="67"/>
      <c r="AA208" s="70">
        <f>IF(F208&lt;Settings!$H$3,"",ROUND((J208*Settings!$C$3+K208*Settings!$C$4+N208*Settings!$C$5+P208*Settings!$C$6+R208*Settings!$C$7+S208*Settings!$C$8+U208*Settings!$C$9+L208*Settings!$C$10+V208*Settings!$C$11*0.5)/F208*16,0))</f>
        <v>277</v>
      </c>
      <c r="AB208" s="70">
        <f>IF(F208&lt;Settings!$H$3,"",AA208*Settings!$F$5)</f>
        <v>623.25</v>
      </c>
      <c r="AC208" s="67"/>
      <c r="AD208" s="67"/>
      <c r="AE208" s="67"/>
      <c r="AF208" s="67">
        <f>IF(F208&lt;Settings!$H$3,"",RANK(AA208,$AA$206:$AA$305,0)+COUNTIF($AA$206:AA208,AA208)-1)</f>
        <v>3</v>
      </c>
      <c r="AG208" s="68"/>
    </row>
    <row r="209" spans="1:33" ht="15" thickBot="1" x14ac:dyDescent="0.4">
      <c r="A209" s="66"/>
      <c r="B209" s="2" t="s">
        <v>453</v>
      </c>
      <c r="C209" s="2" t="s">
        <v>14</v>
      </c>
      <c r="D209" s="67" t="s">
        <v>180</v>
      </c>
      <c r="E209" s="67">
        <v>23</v>
      </c>
      <c r="F209" s="67">
        <v>15</v>
      </c>
      <c r="G209" s="67">
        <v>13</v>
      </c>
      <c r="H209" s="67">
        <v>0</v>
      </c>
      <c r="I209" s="67">
        <v>1</v>
      </c>
      <c r="J209" s="67">
        <v>0</v>
      </c>
      <c r="K209" s="67">
        <v>0</v>
      </c>
      <c r="L209" s="67">
        <v>1</v>
      </c>
      <c r="M209" s="67">
        <v>17</v>
      </c>
      <c r="N209" s="67">
        <v>59</v>
      </c>
      <c r="O209" s="67">
        <v>3.47</v>
      </c>
      <c r="P209" s="67">
        <v>0</v>
      </c>
      <c r="Q209" s="67">
        <v>105</v>
      </c>
      <c r="R209" s="67">
        <v>75</v>
      </c>
      <c r="S209" s="67">
        <v>1183</v>
      </c>
      <c r="T209" s="67">
        <v>15.77</v>
      </c>
      <c r="U209" s="67">
        <v>7</v>
      </c>
      <c r="V209" s="67">
        <v>2</v>
      </c>
      <c r="W209" s="67">
        <v>0</v>
      </c>
      <c r="X209" s="67">
        <v>8</v>
      </c>
      <c r="Y209" s="67"/>
      <c r="Z209" s="67"/>
      <c r="AA209" s="70">
        <f>IF(F209&lt;Settings!$H$3,"",ROUND((J209*Settings!$C$3+K209*Settings!$C$4+N209*Settings!$C$5+P209*Settings!$C$6+R209*Settings!$C$7+S209*Settings!$C$8+U209*Settings!$C$9+L209*Settings!$C$10+V209*Settings!$C$11*0.5)/F209*16,0))</f>
        <v>253</v>
      </c>
      <c r="AB209" s="70">
        <f>IF(F209&lt;Settings!$H$3,"",AA209*Settings!$F$5)</f>
        <v>569.25</v>
      </c>
      <c r="AC209" s="67"/>
      <c r="AD209" s="67"/>
      <c r="AE209" s="67"/>
      <c r="AF209" s="67">
        <f>IF(F209&lt;Settings!$H$3,"",RANK(AA209,$AA$206:$AA$305,0)+COUNTIF($AA$206:AA209,AA209)-1)</f>
        <v>8</v>
      </c>
      <c r="AG209" s="68"/>
    </row>
    <row r="210" spans="1:33" ht="15" thickBot="1" x14ac:dyDescent="0.4">
      <c r="A210" s="66"/>
      <c r="B210" s="2" t="s">
        <v>369</v>
      </c>
      <c r="C210" s="2" t="s">
        <v>26</v>
      </c>
      <c r="D210" s="67" t="s">
        <v>180</v>
      </c>
      <c r="E210" s="67">
        <v>27</v>
      </c>
      <c r="F210" s="67">
        <v>16</v>
      </c>
      <c r="G210" s="67">
        <v>16</v>
      </c>
      <c r="H210" s="67">
        <v>0</v>
      </c>
      <c r="I210" s="67">
        <v>0</v>
      </c>
      <c r="J210" s="67">
        <v>0</v>
      </c>
      <c r="K210" s="67">
        <v>0</v>
      </c>
      <c r="L210" s="67">
        <v>0</v>
      </c>
      <c r="M210" s="67">
        <v>0</v>
      </c>
      <c r="N210" s="67">
        <v>0</v>
      </c>
      <c r="O210" s="67"/>
      <c r="P210" s="67">
        <v>0</v>
      </c>
      <c r="Q210" s="67">
        <v>107</v>
      </c>
      <c r="R210" s="67">
        <v>61</v>
      </c>
      <c r="S210" s="67">
        <v>1101</v>
      </c>
      <c r="T210" s="67">
        <v>18.05</v>
      </c>
      <c r="U210" s="67">
        <v>9</v>
      </c>
      <c r="V210" s="67">
        <v>0</v>
      </c>
      <c r="W210" s="67">
        <v>0</v>
      </c>
      <c r="X210" s="67">
        <v>9</v>
      </c>
      <c r="Y210" s="67"/>
      <c r="Z210" s="67"/>
      <c r="AA210" s="70">
        <f>IF(F210&lt;Settings!$H$3,"",ROUND((J210*Settings!$C$3+K210*Settings!$C$4+N210*Settings!$C$5+P210*Settings!$C$6+R210*Settings!$C$7+S210*Settings!$C$8+U210*Settings!$C$9+L210*Settings!$C$10+V210*Settings!$C$11*0.5)/F210*16,0))</f>
        <v>225</v>
      </c>
      <c r="AB210" s="70">
        <f>IF(F210&lt;Settings!$H$3,"",AA210*Settings!$F$5)</f>
        <v>506.25</v>
      </c>
      <c r="AC210" s="67"/>
      <c r="AD210" s="67"/>
      <c r="AE210" s="67"/>
      <c r="AF210" s="67">
        <f>IF(F210&lt;Settings!$H$3,"",RANK(AA210,$AA$206:$AA$305,0)+COUNTIF($AA$206:AA210,AA210)-1)</f>
        <v>13</v>
      </c>
      <c r="AG210" s="68"/>
    </row>
    <row r="211" spans="1:33" ht="15" thickBot="1" x14ac:dyDescent="0.4">
      <c r="A211" s="66"/>
      <c r="B211" s="2" t="s">
        <v>213</v>
      </c>
      <c r="C211" s="2" t="s">
        <v>36</v>
      </c>
      <c r="D211" s="67" t="s">
        <v>180</v>
      </c>
      <c r="E211" s="67">
        <v>28</v>
      </c>
      <c r="F211" s="67">
        <v>16</v>
      </c>
      <c r="G211" s="67">
        <v>16</v>
      </c>
      <c r="H211" s="67">
        <v>0</v>
      </c>
      <c r="I211" s="67">
        <v>0</v>
      </c>
      <c r="J211" s="67">
        <v>0</v>
      </c>
      <c r="K211" s="67">
        <v>0</v>
      </c>
      <c r="L211" s="67">
        <v>0</v>
      </c>
      <c r="M211" s="67">
        <v>1</v>
      </c>
      <c r="N211" s="67">
        <v>15</v>
      </c>
      <c r="O211" s="67">
        <v>15</v>
      </c>
      <c r="P211" s="67">
        <v>0</v>
      </c>
      <c r="Q211" s="67">
        <v>148</v>
      </c>
      <c r="R211" s="67">
        <v>88</v>
      </c>
      <c r="S211" s="67">
        <v>1444</v>
      </c>
      <c r="T211" s="67">
        <v>16.41</v>
      </c>
      <c r="U211" s="67">
        <v>3</v>
      </c>
      <c r="V211" s="67">
        <v>0</v>
      </c>
      <c r="W211" s="67">
        <v>0</v>
      </c>
      <c r="X211" s="67">
        <v>3</v>
      </c>
      <c r="Y211" s="67"/>
      <c r="Z211" s="67"/>
      <c r="AA211" s="70">
        <f>IF(F211&lt;Settings!$H$3,"",ROUND((J211*Settings!$C$3+K211*Settings!$C$4+N211*Settings!$C$5+P211*Settings!$C$6+R211*Settings!$C$7+S211*Settings!$C$8+U211*Settings!$C$9+L211*Settings!$C$10+V211*Settings!$C$11*0.5)/F211*16,0))</f>
        <v>252</v>
      </c>
      <c r="AB211" s="70">
        <f>IF(F211&lt;Settings!$H$3,"",AA211*Settings!$F$5)</f>
        <v>567</v>
      </c>
      <c r="AC211" s="67"/>
      <c r="AD211" s="67"/>
      <c r="AE211" s="67"/>
      <c r="AF211" s="67">
        <f>IF(F211&lt;Settings!$H$3,"",RANK(AA211,$AA$206:$AA$305,0)+COUNTIF($AA$206:AA211,AA211)-1)</f>
        <v>9</v>
      </c>
      <c r="AG211" s="68"/>
    </row>
    <row r="212" spans="1:33" ht="15" thickBot="1" x14ac:dyDescent="0.4">
      <c r="A212" s="66"/>
      <c r="B212" s="2" t="s">
        <v>257</v>
      </c>
      <c r="C212" s="2" t="s">
        <v>1</v>
      </c>
      <c r="D212" s="67" t="s">
        <v>180</v>
      </c>
      <c r="E212" s="67">
        <v>24</v>
      </c>
      <c r="F212" s="67">
        <v>16</v>
      </c>
      <c r="G212" s="67">
        <v>15</v>
      </c>
      <c r="H212" s="67">
        <v>0</v>
      </c>
      <c r="I212" s="67">
        <v>0</v>
      </c>
      <c r="J212" s="67">
        <v>0</v>
      </c>
      <c r="K212" s="67">
        <v>0</v>
      </c>
      <c r="L212" s="67">
        <v>0</v>
      </c>
      <c r="M212" s="67">
        <v>9</v>
      </c>
      <c r="N212" s="67">
        <v>40</v>
      </c>
      <c r="O212" s="67">
        <v>4.4400000000000004</v>
      </c>
      <c r="P212" s="67">
        <v>0</v>
      </c>
      <c r="Q212" s="67">
        <v>114</v>
      </c>
      <c r="R212" s="67">
        <v>65</v>
      </c>
      <c r="S212" s="67">
        <v>1082</v>
      </c>
      <c r="T212" s="67">
        <v>16.649999999999999</v>
      </c>
      <c r="U212" s="67">
        <v>7</v>
      </c>
      <c r="V212" s="67">
        <v>0</v>
      </c>
      <c r="W212" s="67">
        <v>0</v>
      </c>
      <c r="X212" s="67">
        <v>7</v>
      </c>
      <c r="Y212" s="67">
        <v>1</v>
      </c>
      <c r="Z212" s="67"/>
      <c r="AA212" s="70">
        <f>IF(F212&lt;Settings!$H$3,"",ROUND((J212*Settings!$C$3+K212*Settings!$C$4+N212*Settings!$C$5+P212*Settings!$C$6+R212*Settings!$C$7+S212*Settings!$C$8+U212*Settings!$C$9+L212*Settings!$C$10+V212*Settings!$C$11*0.5)/F212*16,0))</f>
        <v>219</v>
      </c>
      <c r="AB212" s="70">
        <f>IF(F212&lt;Settings!$H$3,"",AA212*Settings!$F$5)</f>
        <v>492.75</v>
      </c>
      <c r="AC212" s="67"/>
      <c r="AD212" s="67"/>
      <c r="AE212" s="67"/>
      <c r="AF212" s="67">
        <f>IF(F212&lt;Settings!$H$3,"",RANK(AA212,$AA$206:$AA$305,0)+COUNTIF($AA$206:AA212,AA212)-1)</f>
        <v>16</v>
      </c>
      <c r="AG212" s="68"/>
    </row>
    <row r="213" spans="1:33" ht="15" thickBot="1" x14ac:dyDescent="0.4">
      <c r="A213" s="66"/>
      <c r="B213" s="2" t="s">
        <v>454</v>
      </c>
      <c r="C213" s="2" t="s">
        <v>16</v>
      </c>
      <c r="D213" s="67" t="s">
        <v>180</v>
      </c>
      <c r="E213" s="67">
        <v>24</v>
      </c>
      <c r="F213" s="67">
        <v>16</v>
      </c>
      <c r="G213" s="67">
        <v>14</v>
      </c>
      <c r="H213" s="67">
        <v>0</v>
      </c>
      <c r="I213" s="67">
        <v>0</v>
      </c>
      <c r="J213" s="67">
        <v>0</v>
      </c>
      <c r="K213" s="67">
        <v>0</v>
      </c>
      <c r="L213" s="67">
        <v>0</v>
      </c>
      <c r="M213" s="67">
        <v>0</v>
      </c>
      <c r="N213" s="67">
        <v>0</v>
      </c>
      <c r="O213" s="67"/>
      <c r="P213" s="67">
        <v>0</v>
      </c>
      <c r="Q213" s="67">
        <v>149</v>
      </c>
      <c r="R213" s="67">
        <v>104</v>
      </c>
      <c r="S213" s="67">
        <v>1245</v>
      </c>
      <c r="T213" s="67">
        <v>11.97</v>
      </c>
      <c r="U213" s="67">
        <v>5</v>
      </c>
      <c r="V213" s="67">
        <v>0</v>
      </c>
      <c r="W213" s="67">
        <v>0</v>
      </c>
      <c r="X213" s="67">
        <v>5</v>
      </c>
      <c r="Y213" s="67"/>
      <c r="Z213" s="67"/>
      <c r="AA213" s="70">
        <f>IF(F213&lt;Settings!$H$3,"",ROUND((J213*Settings!$C$3+K213*Settings!$C$4+N213*Settings!$C$5+P213*Settings!$C$6+R213*Settings!$C$7+S213*Settings!$C$8+U213*Settings!$C$9+L213*Settings!$C$10+V213*Settings!$C$11*0.5)/F213*16,0))</f>
        <v>259</v>
      </c>
      <c r="AB213" s="70">
        <f>IF(F213&lt;Settings!$H$3,"",AA213*Settings!$F$5)</f>
        <v>582.75</v>
      </c>
      <c r="AC213" s="67"/>
      <c r="AD213" s="67"/>
      <c r="AE213" s="67"/>
      <c r="AF213" s="67">
        <f>IF(F213&lt;Settings!$H$3,"",RANK(AA213,$AA$206:$AA$305,0)+COUNTIF($AA$206:AA213,AA213)-1)</f>
        <v>6</v>
      </c>
      <c r="AG213" s="68"/>
    </row>
    <row r="214" spans="1:33" ht="15" thickBot="1" x14ac:dyDescent="0.4">
      <c r="A214" s="66"/>
      <c r="B214" s="2" t="s">
        <v>352</v>
      </c>
      <c r="C214" s="2" t="s">
        <v>56</v>
      </c>
      <c r="D214" s="67" t="s">
        <v>180</v>
      </c>
      <c r="E214" s="67">
        <v>34</v>
      </c>
      <c r="F214" s="67">
        <v>16</v>
      </c>
      <c r="G214" s="67">
        <v>16</v>
      </c>
      <c r="H214" s="67">
        <v>1</v>
      </c>
      <c r="I214" s="67">
        <v>1</v>
      </c>
      <c r="J214" s="67">
        <v>21</v>
      </c>
      <c r="K214" s="67">
        <v>0</v>
      </c>
      <c r="L214" s="67">
        <v>0</v>
      </c>
      <c r="M214" s="67">
        <v>0</v>
      </c>
      <c r="N214" s="67">
        <v>0</v>
      </c>
      <c r="O214" s="67"/>
      <c r="P214" s="67">
        <v>0</v>
      </c>
      <c r="Q214" s="67">
        <v>161</v>
      </c>
      <c r="R214" s="67">
        <v>109</v>
      </c>
      <c r="S214" s="67">
        <v>1156</v>
      </c>
      <c r="T214" s="67">
        <v>10.61</v>
      </c>
      <c r="U214" s="67">
        <v>6</v>
      </c>
      <c r="V214" s="67">
        <v>1</v>
      </c>
      <c r="W214" s="67">
        <v>1</v>
      </c>
      <c r="X214" s="67">
        <v>6</v>
      </c>
      <c r="Y214" s="67">
        <v>1</v>
      </c>
      <c r="Z214" s="67"/>
      <c r="AA214" s="70">
        <f>IF(F214&lt;Settings!$H$3,"",ROUND((J214*Settings!$C$3+K214*Settings!$C$4+N214*Settings!$C$5+P214*Settings!$C$6+R214*Settings!$C$7+S214*Settings!$C$8+U214*Settings!$C$9+L214*Settings!$C$10+V214*Settings!$C$11*0.5)/F214*16,0))</f>
        <v>260</v>
      </c>
      <c r="AB214" s="70">
        <f>IF(F214&lt;Settings!$H$3,"",AA214*Settings!$F$5)</f>
        <v>585</v>
      </c>
      <c r="AC214" s="67"/>
      <c r="AD214" s="67"/>
      <c r="AE214" s="67"/>
      <c r="AF214" s="67">
        <f>IF(F214&lt;Settings!$H$3,"",RANK(AA214,$AA$206:$AA$305,0)+COUNTIF($AA$206:AA214,AA214)-1)</f>
        <v>4</v>
      </c>
      <c r="AG214" s="68"/>
    </row>
    <row r="215" spans="1:33" ht="15" thickBot="1" x14ac:dyDescent="0.4">
      <c r="A215" s="66"/>
      <c r="B215" s="2" t="s">
        <v>349</v>
      </c>
      <c r="C215" s="2" t="s">
        <v>12</v>
      </c>
      <c r="D215" s="67" t="s">
        <v>180</v>
      </c>
      <c r="E215" s="67">
        <v>29</v>
      </c>
      <c r="F215" s="67">
        <v>16</v>
      </c>
      <c r="G215" s="67">
        <v>16</v>
      </c>
      <c r="H215" s="67">
        <v>0</v>
      </c>
      <c r="I215" s="67">
        <v>0</v>
      </c>
      <c r="J215" s="67">
        <v>0</v>
      </c>
      <c r="K215" s="67">
        <v>0</v>
      </c>
      <c r="L215" s="67">
        <v>0</v>
      </c>
      <c r="M215" s="67">
        <v>0</v>
      </c>
      <c r="N215" s="67">
        <v>0</v>
      </c>
      <c r="O215" s="67"/>
      <c r="P215" s="67">
        <v>0</v>
      </c>
      <c r="Q215" s="67">
        <v>143</v>
      </c>
      <c r="R215" s="67">
        <v>75</v>
      </c>
      <c r="S215" s="67">
        <v>1078</v>
      </c>
      <c r="T215" s="67">
        <v>14.37</v>
      </c>
      <c r="U215" s="67">
        <v>8</v>
      </c>
      <c r="V215" s="67">
        <v>2</v>
      </c>
      <c r="W215" s="67">
        <v>2</v>
      </c>
      <c r="X215" s="67">
        <v>8</v>
      </c>
      <c r="Y215" s="67"/>
      <c r="Z215" s="67"/>
      <c r="AA215" s="70">
        <f>IF(F215&lt;Settings!$H$3,"",ROUND((J215*Settings!$C$3+K215*Settings!$C$4+N215*Settings!$C$5+P215*Settings!$C$6+R215*Settings!$C$7+S215*Settings!$C$8+U215*Settings!$C$9+L215*Settings!$C$10+V215*Settings!$C$11*0.5)/F215*16,0))</f>
        <v>229</v>
      </c>
      <c r="AB215" s="70">
        <f>IF(F215&lt;Settings!$H$3,"",AA215*Settings!$F$5)</f>
        <v>515.25</v>
      </c>
      <c r="AC215" s="67"/>
      <c r="AD215" s="67"/>
      <c r="AE215" s="67"/>
      <c r="AF215" s="67">
        <f>IF(F215&lt;Settings!$H$3,"",RANK(AA215,$AA$206:$AA$305,0)+COUNTIF($AA$206:AA215,AA215)-1)</f>
        <v>11</v>
      </c>
      <c r="AG215" s="68"/>
    </row>
    <row r="216" spans="1:33" ht="15" thickBot="1" x14ac:dyDescent="0.4">
      <c r="A216" s="66"/>
      <c r="B216" s="2" t="s">
        <v>255</v>
      </c>
      <c r="C216" s="2" t="s">
        <v>28</v>
      </c>
      <c r="D216" s="67" t="s">
        <v>180</v>
      </c>
      <c r="E216" s="67">
        <v>27</v>
      </c>
      <c r="F216" s="67">
        <v>16</v>
      </c>
      <c r="G216" s="67">
        <v>16</v>
      </c>
      <c r="H216" s="67">
        <v>0</v>
      </c>
      <c r="I216" s="67">
        <v>0</v>
      </c>
      <c r="J216" s="67">
        <v>0</v>
      </c>
      <c r="K216" s="67">
        <v>0</v>
      </c>
      <c r="L216" s="67">
        <v>0</v>
      </c>
      <c r="M216" s="67">
        <v>1</v>
      </c>
      <c r="N216" s="67">
        <v>11</v>
      </c>
      <c r="O216" s="67">
        <v>11</v>
      </c>
      <c r="P216" s="67">
        <v>0</v>
      </c>
      <c r="Q216" s="67">
        <v>142</v>
      </c>
      <c r="R216" s="67">
        <v>91</v>
      </c>
      <c r="S216" s="67">
        <v>1276</v>
      </c>
      <c r="T216" s="67">
        <v>14.02</v>
      </c>
      <c r="U216" s="67">
        <v>4</v>
      </c>
      <c r="V216" s="67">
        <v>3</v>
      </c>
      <c r="W216" s="67">
        <v>2</v>
      </c>
      <c r="X216" s="67">
        <v>4</v>
      </c>
      <c r="Y216" s="67"/>
      <c r="Z216" s="67"/>
      <c r="AA216" s="70">
        <f>IF(F216&lt;Settings!$H$3,"",ROUND((J216*Settings!$C$3+K216*Settings!$C$4+N216*Settings!$C$5+P216*Settings!$C$6+R216*Settings!$C$7+S216*Settings!$C$8+U216*Settings!$C$9+L216*Settings!$C$10+V216*Settings!$C$11*0.5)/F216*16,0))</f>
        <v>241</v>
      </c>
      <c r="AB216" s="70">
        <f>IF(F216&lt;Settings!$H$3,"",AA216*Settings!$F$5)</f>
        <v>542.25</v>
      </c>
      <c r="AC216" s="67"/>
      <c r="AD216" s="67"/>
      <c r="AE216" s="67"/>
      <c r="AF216" s="67">
        <f>IF(F216&lt;Settings!$H$3,"",RANK(AA216,$AA$206:$AA$305,0)+COUNTIF($AA$206:AA216,AA216)-1)</f>
        <v>10</v>
      </c>
      <c r="AG216" s="68"/>
    </row>
    <row r="217" spans="1:33" ht="15" thickBot="1" x14ac:dyDescent="0.4">
      <c r="A217" s="66"/>
      <c r="B217" s="2" t="s">
        <v>455</v>
      </c>
      <c r="C217" s="2" t="s">
        <v>18</v>
      </c>
      <c r="D217" s="67" t="s">
        <v>180</v>
      </c>
      <c r="E217" s="67">
        <v>25</v>
      </c>
      <c r="F217" s="67">
        <v>14</v>
      </c>
      <c r="G217" s="67">
        <v>14</v>
      </c>
      <c r="H217" s="67">
        <v>0</v>
      </c>
      <c r="I217" s="67">
        <v>0</v>
      </c>
      <c r="J217" s="67">
        <v>0</v>
      </c>
      <c r="K217" s="67">
        <v>0</v>
      </c>
      <c r="L217" s="67">
        <v>0</v>
      </c>
      <c r="M217" s="67">
        <v>0</v>
      </c>
      <c r="N217" s="67">
        <v>0</v>
      </c>
      <c r="O217" s="67"/>
      <c r="P217" s="67">
        <v>0</v>
      </c>
      <c r="Q217" s="67">
        <v>117</v>
      </c>
      <c r="R217" s="67">
        <v>74</v>
      </c>
      <c r="S217" s="67">
        <v>885</v>
      </c>
      <c r="T217" s="67">
        <v>11.96</v>
      </c>
      <c r="U217" s="67">
        <v>10</v>
      </c>
      <c r="V217" s="67">
        <v>0</v>
      </c>
      <c r="W217" s="67">
        <v>0</v>
      </c>
      <c r="X217" s="67">
        <v>10</v>
      </c>
      <c r="Y217" s="67"/>
      <c r="Z217" s="67"/>
      <c r="AA217" s="70">
        <f>IF(F217&lt;Settings!$H$3,"",ROUND((J217*Settings!$C$3+K217*Settings!$C$4+N217*Settings!$C$5+P217*Settings!$C$6+R217*Settings!$C$7+S217*Settings!$C$8+U217*Settings!$C$9+L217*Settings!$C$10+V217*Settings!$C$11*0.5)/F217*16,0))</f>
        <v>254</v>
      </c>
      <c r="AB217" s="70">
        <f>IF(F217&lt;Settings!$H$3,"",AA217*Settings!$F$5)</f>
        <v>571.5</v>
      </c>
      <c r="AC217" s="67"/>
      <c r="AD217" s="67"/>
      <c r="AE217" s="67"/>
      <c r="AF217" s="67">
        <f>IF(F217&lt;Settings!$H$3,"",RANK(AA217,$AA$206:$AA$305,0)+COUNTIF($AA$206:AA217,AA217)-1)</f>
        <v>7</v>
      </c>
      <c r="AG217" s="68"/>
    </row>
    <row r="218" spans="1:33" ht="15" thickBot="1" x14ac:dyDescent="0.4">
      <c r="A218" s="66"/>
      <c r="B218" s="2" t="s">
        <v>426</v>
      </c>
      <c r="C218" s="2" t="s">
        <v>32</v>
      </c>
      <c r="D218" s="67" t="s">
        <v>180</v>
      </c>
      <c r="E218" s="67">
        <v>29</v>
      </c>
      <c r="F218" s="67">
        <v>16</v>
      </c>
      <c r="G218" s="67">
        <v>16</v>
      </c>
      <c r="H218" s="67">
        <v>0</v>
      </c>
      <c r="I218" s="67">
        <v>0</v>
      </c>
      <c r="J218" s="67">
        <v>0</v>
      </c>
      <c r="K218" s="67">
        <v>0</v>
      </c>
      <c r="L218" s="67">
        <v>0</v>
      </c>
      <c r="M218" s="67">
        <v>2</v>
      </c>
      <c r="N218" s="67">
        <v>-8</v>
      </c>
      <c r="O218" s="67">
        <v>-4</v>
      </c>
      <c r="P218" s="67">
        <v>0</v>
      </c>
      <c r="Q218" s="67">
        <v>116</v>
      </c>
      <c r="R218" s="67">
        <v>75</v>
      </c>
      <c r="S218" s="67">
        <v>991</v>
      </c>
      <c r="T218" s="67">
        <v>13.21</v>
      </c>
      <c r="U218" s="67">
        <v>8</v>
      </c>
      <c r="V218" s="67">
        <v>0</v>
      </c>
      <c r="W218" s="67">
        <v>0</v>
      </c>
      <c r="X218" s="67">
        <v>8</v>
      </c>
      <c r="Y218" s="67">
        <v>1</v>
      </c>
      <c r="Z218" s="67"/>
      <c r="AA218" s="70">
        <f>IF(F218&lt;Settings!$H$3,"",ROUND((J218*Settings!$C$3+K218*Settings!$C$4+N218*Settings!$C$5+P218*Settings!$C$6+R218*Settings!$C$7+S218*Settings!$C$8+U218*Settings!$C$9+L218*Settings!$C$10+V218*Settings!$C$11*0.5)/F218*16,0))</f>
        <v>221</v>
      </c>
      <c r="AB218" s="70">
        <f>IF(F218&lt;Settings!$H$3,"",AA218*Settings!$F$5)</f>
        <v>497.25</v>
      </c>
      <c r="AC218" s="67"/>
      <c r="AD218" s="67"/>
      <c r="AE218" s="67"/>
      <c r="AF218" s="67">
        <f>IF(F218&lt;Settings!$H$3,"",RANK(AA218,$AA$206:$AA$305,0)+COUNTIF($AA$206:AA218,AA218)-1)</f>
        <v>15</v>
      </c>
      <c r="AG218" s="68"/>
    </row>
    <row r="219" spans="1:33" ht="15" thickBot="1" x14ac:dyDescent="0.4">
      <c r="A219" s="66"/>
      <c r="B219" s="2" t="s">
        <v>259</v>
      </c>
      <c r="C219" s="2" t="s">
        <v>51</v>
      </c>
      <c r="D219" s="67" t="s">
        <v>180</v>
      </c>
      <c r="E219" s="67">
        <v>25</v>
      </c>
      <c r="F219" s="67">
        <v>16</v>
      </c>
      <c r="G219" s="67">
        <v>16</v>
      </c>
      <c r="H219" s="67">
        <v>0</v>
      </c>
      <c r="I219" s="67">
        <v>1</v>
      </c>
      <c r="J219" s="67">
        <v>0</v>
      </c>
      <c r="K219" s="67">
        <v>0</v>
      </c>
      <c r="L219" s="67">
        <v>0</v>
      </c>
      <c r="M219" s="67">
        <v>1</v>
      </c>
      <c r="N219" s="67">
        <v>-7</v>
      </c>
      <c r="O219" s="67">
        <v>-7</v>
      </c>
      <c r="P219" s="67">
        <v>0</v>
      </c>
      <c r="Q219" s="67">
        <v>161</v>
      </c>
      <c r="R219" s="67">
        <v>112</v>
      </c>
      <c r="S219" s="67">
        <v>987</v>
      </c>
      <c r="T219" s="67">
        <v>8.81</v>
      </c>
      <c r="U219" s="67">
        <v>9</v>
      </c>
      <c r="V219" s="67">
        <v>4</v>
      </c>
      <c r="W219" s="67">
        <v>2</v>
      </c>
      <c r="X219" s="67">
        <v>9</v>
      </c>
      <c r="Y219" s="67"/>
      <c r="Z219" s="67"/>
      <c r="AA219" s="70">
        <f>IF(F219&lt;Settings!$H$3,"",ROUND((J219*Settings!$C$3+K219*Settings!$C$4+N219*Settings!$C$5+P219*Settings!$C$6+R219*Settings!$C$7+S219*Settings!$C$8+U219*Settings!$C$9+L219*Settings!$C$10+V219*Settings!$C$11*0.5)/F219*16,0))</f>
        <v>260</v>
      </c>
      <c r="AB219" s="70">
        <f>IF(F219&lt;Settings!$H$3,"",AA219*Settings!$F$5)</f>
        <v>585</v>
      </c>
      <c r="AC219" s="67"/>
      <c r="AD219" s="67"/>
      <c r="AE219" s="67"/>
      <c r="AF219" s="67">
        <f>IF(F219&lt;Settings!$H$3,"",RANK(AA219,$AA$206:$AA$305,0)+COUNTIF($AA$206:AA219,AA219)-1)</f>
        <v>5</v>
      </c>
      <c r="AG219" s="68"/>
    </row>
    <row r="220" spans="1:33" ht="15" thickBot="1" x14ac:dyDescent="0.4">
      <c r="A220" s="66"/>
      <c r="B220" s="2" t="s">
        <v>456</v>
      </c>
      <c r="C220" s="2" t="s">
        <v>43</v>
      </c>
      <c r="D220" s="67" t="s">
        <v>180</v>
      </c>
      <c r="E220" s="67">
        <v>21</v>
      </c>
      <c r="F220" s="67">
        <v>14</v>
      </c>
      <c r="G220" s="67">
        <v>7</v>
      </c>
      <c r="H220" s="67">
        <v>0</v>
      </c>
      <c r="I220" s="67">
        <v>0</v>
      </c>
      <c r="J220" s="67">
        <v>0</v>
      </c>
      <c r="K220" s="67">
        <v>0</v>
      </c>
      <c r="L220" s="67">
        <v>0</v>
      </c>
      <c r="M220" s="67">
        <v>0</v>
      </c>
      <c r="N220" s="67">
        <v>0</v>
      </c>
      <c r="O220" s="67"/>
      <c r="P220" s="67">
        <v>0</v>
      </c>
      <c r="Q220" s="67">
        <v>79</v>
      </c>
      <c r="R220" s="67">
        <v>58</v>
      </c>
      <c r="S220" s="67">
        <v>917</v>
      </c>
      <c r="T220" s="67">
        <v>15.81</v>
      </c>
      <c r="U220" s="67">
        <v>7</v>
      </c>
      <c r="V220" s="67">
        <v>0</v>
      </c>
      <c r="W220" s="67">
        <v>0</v>
      </c>
      <c r="X220" s="67">
        <v>8</v>
      </c>
      <c r="Y220" s="67"/>
      <c r="Z220" s="67"/>
      <c r="AA220" s="70">
        <f>IF(F220&lt;Settings!$H$3,"",ROUND((J220*Settings!$C$3+K220*Settings!$C$4+N220*Settings!$C$5+P220*Settings!$C$6+R220*Settings!$C$7+S220*Settings!$C$8+U220*Settings!$C$9+L220*Settings!$C$10+V220*Settings!$C$11*0.5)/F220*16,0))</f>
        <v>219</v>
      </c>
      <c r="AB220" s="70">
        <f>IF(F220&lt;Settings!$H$3,"",AA220*Settings!$F$5)</f>
        <v>492.75</v>
      </c>
      <c r="AC220" s="67"/>
      <c r="AD220" s="67"/>
      <c r="AE220" s="67"/>
      <c r="AF220" s="67">
        <f>IF(F220&lt;Settings!$H$3,"",RANK(AA220,$AA$206:$AA$305,0)+COUNTIF($AA$206:AA220,AA220)-1)</f>
        <v>17</v>
      </c>
      <c r="AG220" s="68"/>
    </row>
    <row r="221" spans="1:33" ht="15" thickBot="1" x14ac:dyDescent="0.4">
      <c r="A221" s="66"/>
      <c r="B221" s="2" t="s">
        <v>262</v>
      </c>
      <c r="C221" s="2" t="s">
        <v>20</v>
      </c>
      <c r="D221" s="67" t="s">
        <v>180</v>
      </c>
      <c r="E221" s="67">
        <v>27</v>
      </c>
      <c r="F221" s="67">
        <v>16</v>
      </c>
      <c r="G221" s="67">
        <v>16</v>
      </c>
      <c r="H221" s="67">
        <v>0</v>
      </c>
      <c r="I221" s="67">
        <v>0</v>
      </c>
      <c r="J221" s="67">
        <v>0</v>
      </c>
      <c r="K221" s="67">
        <v>0</v>
      </c>
      <c r="L221" s="67">
        <v>0</v>
      </c>
      <c r="M221" s="67">
        <v>0</v>
      </c>
      <c r="N221" s="67">
        <v>0</v>
      </c>
      <c r="O221" s="67"/>
      <c r="P221" s="67">
        <v>0</v>
      </c>
      <c r="Q221" s="67">
        <v>120</v>
      </c>
      <c r="R221" s="67">
        <v>57</v>
      </c>
      <c r="S221" s="67">
        <v>789</v>
      </c>
      <c r="T221" s="67">
        <v>13.84</v>
      </c>
      <c r="U221" s="67">
        <v>9</v>
      </c>
      <c r="V221" s="67">
        <v>0</v>
      </c>
      <c r="W221" s="67">
        <v>0</v>
      </c>
      <c r="X221" s="67">
        <v>9</v>
      </c>
      <c r="Y221" s="67">
        <v>3</v>
      </c>
      <c r="Z221" s="67"/>
      <c r="AA221" s="70">
        <f>IF(F221&lt;Settings!$H$3,"",ROUND((J221*Settings!$C$3+K221*Settings!$C$4+N221*Settings!$C$5+P221*Settings!$C$6+R221*Settings!$C$7+S221*Settings!$C$8+U221*Settings!$C$9+L221*Settings!$C$10+V221*Settings!$C$11*0.5)/F221*16,0))</f>
        <v>190</v>
      </c>
      <c r="AB221" s="70">
        <f>IF(F221&lt;Settings!$H$3,"",AA221*Settings!$F$5)</f>
        <v>427.5</v>
      </c>
      <c r="AC221" s="67"/>
      <c r="AD221" s="67"/>
      <c r="AE221" s="67"/>
      <c r="AF221" s="67">
        <f>IF(F221&lt;Settings!$H$3,"",RANK(AA221,$AA$206:$AA$305,0)+COUNTIF($AA$206:AA221,AA221)-1)</f>
        <v>26</v>
      </c>
      <c r="AG221" s="68"/>
    </row>
    <row r="222" spans="1:33" ht="15" thickBot="1" x14ac:dyDescent="0.4">
      <c r="A222" s="66"/>
      <c r="B222" s="2" t="s">
        <v>222</v>
      </c>
      <c r="C222" s="2" t="s">
        <v>125</v>
      </c>
      <c r="D222" s="67" t="s">
        <v>180</v>
      </c>
      <c r="E222" s="67">
        <v>24</v>
      </c>
      <c r="F222" s="67">
        <v>16</v>
      </c>
      <c r="G222" s="67">
        <v>15</v>
      </c>
      <c r="H222" s="67">
        <v>0</v>
      </c>
      <c r="I222" s="67">
        <v>0</v>
      </c>
      <c r="J222" s="67">
        <v>0</v>
      </c>
      <c r="K222" s="67">
        <v>0</v>
      </c>
      <c r="L222" s="67">
        <v>0</v>
      </c>
      <c r="M222" s="67">
        <v>3</v>
      </c>
      <c r="N222" s="67">
        <v>9</v>
      </c>
      <c r="O222" s="67">
        <v>3</v>
      </c>
      <c r="P222" s="67">
        <v>0</v>
      </c>
      <c r="Q222" s="67">
        <v>114</v>
      </c>
      <c r="R222" s="67">
        <v>63</v>
      </c>
      <c r="S222" s="67">
        <v>941</v>
      </c>
      <c r="T222" s="67">
        <v>14.94</v>
      </c>
      <c r="U222" s="67">
        <v>7</v>
      </c>
      <c r="V222" s="67">
        <v>0</v>
      </c>
      <c r="W222" s="67">
        <v>0</v>
      </c>
      <c r="X222" s="67">
        <v>7</v>
      </c>
      <c r="Y222" s="67"/>
      <c r="Z222" s="67"/>
      <c r="AA222" s="70">
        <f>IF(F222&lt;Settings!$H$3,"",ROUND((J222*Settings!$C$3+K222*Settings!$C$4+N222*Settings!$C$5+P222*Settings!$C$6+R222*Settings!$C$7+S222*Settings!$C$8+U222*Settings!$C$9+L222*Settings!$C$10+V222*Settings!$C$11*0.5)/F222*16,0))</f>
        <v>200</v>
      </c>
      <c r="AB222" s="70">
        <f>IF(F222&lt;Settings!$H$3,"",AA222*Settings!$F$5)</f>
        <v>450</v>
      </c>
      <c r="AC222" s="67"/>
      <c r="AD222" s="67"/>
      <c r="AE222" s="67"/>
      <c r="AF222" s="67">
        <f>IF(F222&lt;Settings!$H$3,"",RANK(AA222,$AA$206:$AA$305,0)+COUNTIF($AA$206:AA222,AA222)-1)</f>
        <v>22</v>
      </c>
      <c r="AG222" s="68"/>
    </row>
    <row r="223" spans="1:33" ht="15" thickBot="1" x14ac:dyDescent="0.4">
      <c r="A223" s="66"/>
      <c r="B223" s="2" t="s">
        <v>376</v>
      </c>
      <c r="C223" s="2" t="s">
        <v>28</v>
      </c>
      <c r="D223" s="67" t="s">
        <v>180</v>
      </c>
      <c r="E223" s="67">
        <v>24</v>
      </c>
      <c r="F223" s="67">
        <v>14</v>
      </c>
      <c r="G223" s="67">
        <v>14</v>
      </c>
      <c r="H223" s="67">
        <v>0</v>
      </c>
      <c r="I223" s="67">
        <v>0</v>
      </c>
      <c r="J223" s="67">
        <v>0</v>
      </c>
      <c r="K223" s="67">
        <v>0</v>
      </c>
      <c r="L223" s="67">
        <v>0</v>
      </c>
      <c r="M223" s="67">
        <v>8</v>
      </c>
      <c r="N223" s="67">
        <v>13</v>
      </c>
      <c r="O223" s="67">
        <v>1.63</v>
      </c>
      <c r="P223" s="67">
        <v>0</v>
      </c>
      <c r="Q223" s="67">
        <v>95</v>
      </c>
      <c r="R223" s="67">
        <v>64</v>
      </c>
      <c r="S223" s="67">
        <v>849</v>
      </c>
      <c r="T223" s="67">
        <v>13.27</v>
      </c>
      <c r="U223" s="67">
        <v>8</v>
      </c>
      <c r="V223" s="67">
        <v>0</v>
      </c>
      <c r="W223" s="67">
        <v>0</v>
      </c>
      <c r="X223" s="67">
        <v>8</v>
      </c>
      <c r="Y223" s="67"/>
      <c r="Z223" s="67"/>
      <c r="AA223" s="70">
        <f>IF(F223&lt;Settings!$H$3,"",ROUND((J223*Settings!$C$3+K223*Settings!$C$4+N223*Settings!$C$5+P223*Settings!$C$6+R223*Settings!$C$7+S223*Settings!$C$8+U223*Settings!$C$9+L223*Settings!$C$10+V223*Settings!$C$11*0.5)/F223*16,0))</f>
        <v>227</v>
      </c>
      <c r="AB223" s="70">
        <f>IF(F223&lt;Settings!$H$3,"",AA223*Settings!$F$5)</f>
        <v>510.75</v>
      </c>
      <c r="AC223" s="67"/>
      <c r="AD223" s="67"/>
      <c r="AE223" s="67"/>
      <c r="AF223" s="67">
        <f>IF(F223&lt;Settings!$H$3,"",RANK(AA223,$AA$206:$AA$305,0)+COUNTIF($AA$206:AA223,AA223)-1)</f>
        <v>12</v>
      </c>
      <c r="AG223" s="68"/>
    </row>
    <row r="224" spans="1:33" ht="15" thickBot="1" x14ac:dyDescent="0.4">
      <c r="A224" s="66"/>
      <c r="B224" s="2" t="s">
        <v>199</v>
      </c>
      <c r="C224" s="2" t="s">
        <v>26</v>
      </c>
      <c r="D224" s="67" t="s">
        <v>180</v>
      </c>
      <c r="E224" s="67">
        <v>29</v>
      </c>
      <c r="F224" s="67">
        <v>16</v>
      </c>
      <c r="G224" s="67">
        <v>12</v>
      </c>
      <c r="H224" s="67">
        <v>0</v>
      </c>
      <c r="I224" s="67">
        <v>0</v>
      </c>
      <c r="J224" s="67">
        <v>0</v>
      </c>
      <c r="K224" s="67">
        <v>0</v>
      </c>
      <c r="L224" s="67">
        <v>0</v>
      </c>
      <c r="M224" s="67">
        <v>5</v>
      </c>
      <c r="N224" s="67">
        <v>22</v>
      </c>
      <c r="O224" s="67">
        <v>4.4000000000000004</v>
      </c>
      <c r="P224" s="67">
        <v>0</v>
      </c>
      <c r="Q224" s="67">
        <v>120</v>
      </c>
      <c r="R224" s="67">
        <v>92</v>
      </c>
      <c r="S224" s="67">
        <v>1003</v>
      </c>
      <c r="T224" s="67">
        <v>10.9</v>
      </c>
      <c r="U224" s="67">
        <v>5</v>
      </c>
      <c r="V224" s="67">
        <v>1</v>
      </c>
      <c r="W224" s="67">
        <v>1</v>
      </c>
      <c r="X224" s="67">
        <v>5</v>
      </c>
      <c r="Y224" s="67"/>
      <c r="Z224" s="67">
        <v>1</v>
      </c>
      <c r="AA224" s="70">
        <f>IF(F224&lt;Settings!$H$3,"",ROUND((J224*Settings!$C$3+K224*Settings!$C$4+N224*Settings!$C$5+P224*Settings!$C$6+R224*Settings!$C$7+S224*Settings!$C$8+U224*Settings!$C$9+L224*Settings!$C$10+V224*Settings!$C$11*0.5)/F224*16,0))</f>
        <v>224</v>
      </c>
      <c r="AB224" s="70">
        <f>IF(F224&lt;Settings!$H$3,"",AA224*Settings!$F$5)</f>
        <v>504</v>
      </c>
      <c r="AC224" s="67"/>
      <c r="AD224" s="67"/>
      <c r="AE224" s="67"/>
      <c r="AF224" s="67">
        <f>IF(F224&lt;Settings!$H$3,"",RANK(AA224,$AA$206:$AA$305,0)+COUNTIF($AA$206:AA224,AA224)-1)</f>
        <v>14</v>
      </c>
      <c r="AG224" s="68"/>
    </row>
    <row r="225" spans="1:33" ht="15" thickBot="1" x14ac:dyDescent="0.4">
      <c r="A225" s="66"/>
      <c r="B225" s="2" t="s">
        <v>362</v>
      </c>
      <c r="C225" s="2" t="s">
        <v>49</v>
      </c>
      <c r="D225" s="67" t="s">
        <v>180</v>
      </c>
      <c r="E225" s="67">
        <v>24</v>
      </c>
      <c r="F225" s="67">
        <v>15</v>
      </c>
      <c r="G225" s="67">
        <v>15</v>
      </c>
      <c r="H225" s="67">
        <v>0</v>
      </c>
      <c r="I225" s="67">
        <v>0</v>
      </c>
      <c r="J225" s="67">
        <v>0</v>
      </c>
      <c r="K225" s="67">
        <v>0</v>
      </c>
      <c r="L225" s="67">
        <v>0</v>
      </c>
      <c r="M225" s="67">
        <v>0</v>
      </c>
      <c r="N225" s="67">
        <v>0</v>
      </c>
      <c r="O225" s="67"/>
      <c r="P225" s="67">
        <v>0</v>
      </c>
      <c r="Q225" s="67">
        <v>136</v>
      </c>
      <c r="R225" s="67">
        <v>71</v>
      </c>
      <c r="S225" s="67">
        <v>1001</v>
      </c>
      <c r="T225" s="67">
        <v>14.1</v>
      </c>
      <c r="U225" s="67">
        <v>5</v>
      </c>
      <c r="V225" s="67">
        <v>1</v>
      </c>
      <c r="W225" s="67">
        <v>0</v>
      </c>
      <c r="X225" s="67">
        <v>5</v>
      </c>
      <c r="Y225" s="67">
        <v>1</v>
      </c>
      <c r="Z225" s="67"/>
      <c r="AA225" s="70">
        <f>IF(F225&lt;Settings!$H$3,"",ROUND((J225*Settings!$C$3+K225*Settings!$C$4+N225*Settings!$C$5+P225*Settings!$C$6+R225*Settings!$C$7+S225*Settings!$C$8+U225*Settings!$C$9+L225*Settings!$C$10+V225*Settings!$C$11*0.5)/F225*16,0))</f>
        <v>213</v>
      </c>
      <c r="AB225" s="70">
        <f>IF(F225&lt;Settings!$H$3,"",AA225*Settings!$F$5)</f>
        <v>479.25</v>
      </c>
      <c r="AC225" s="67"/>
      <c r="AD225" s="67"/>
      <c r="AE225" s="67"/>
      <c r="AF225" s="67">
        <f>IF(F225&lt;Settings!$H$3,"",RANK(AA225,$AA$206:$AA$305,0)+COUNTIF($AA$206:AA225,AA225)-1)</f>
        <v>19</v>
      </c>
      <c r="AG225" s="68"/>
    </row>
    <row r="226" spans="1:33" ht="15" thickBot="1" x14ac:dyDescent="0.4">
      <c r="A226" s="66"/>
      <c r="B226" s="2" t="s">
        <v>389</v>
      </c>
      <c r="C226" s="2" t="s">
        <v>8</v>
      </c>
      <c r="D226" s="67" t="s">
        <v>180</v>
      </c>
      <c r="E226" s="67">
        <v>23</v>
      </c>
      <c r="F226" s="67">
        <v>16</v>
      </c>
      <c r="G226" s="67">
        <v>16</v>
      </c>
      <c r="H226" s="67">
        <v>0</v>
      </c>
      <c r="I226" s="67">
        <v>0</v>
      </c>
      <c r="J226" s="67">
        <v>0</v>
      </c>
      <c r="K226" s="67">
        <v>0</v>
      </c>
      <c r="L226" s="67">
        <v>0</v>
      </c>
      <c r="M226" s="67">
        <v>0</v>
      </c>
      <c r="N226" s="67">
        <v>0</v>
      </c>
      <c r="O226" s="67"/>
      <c r="P226" s="67">
        <v>0</v>
      </c>
      <c r="Q226" s="67">
        <v>111</v>
      </c>
      <c r="R226" s="67">
        <v>63</v>
      </c>
      <c r="S226" s="67">
        <v>840</v>
      </c>
      <c r="T226" s="67">
        <v>13.33</v>
      </c>
      <c r="U226" s="67">
        <v>8</v>
      </c>
      <c r="V226" s="67">
        <v>0</v>
      </c>
      <c r="W226" s="67">
        <v>0</v>
      </c>
      <c r="X226" s="67">
        <v>8</v>
      </c>
      <c r="Y226" s="67"/>
      <c r="Z226" s="67"/>
      <c r="AA226" s="70">
        <f>IF(F226&lt;Settings!$H$3,"",ROUND((J226*Settings!$C$3+K226*Settings!$C$4+N226*Settings!$C$5+P226*Settings!$C$6+R226*Settings!$C$7+S226*Settings!$C$8+U226*Settings!$C$9+L226*Settings!$C$10+V226*Settings!$C$11*0.5)/F226*16,0))</f>
        <v>195</v>
      </c>
      <c r="AB226" s="70">
        <f>IF(F226&lt;Settings!$H$3,"",AA226*Settings!$F$5)</f>
        <v>438.75</v>
      </c>
      <c r="AC226" s="67"/>
      <c r="AD226" s="67"/>
      <c r="AE226" s="67"/>
      <c r="AF226" s="67">
        <f>IF(F226&lt;Settings!$H$3,"",RANK(AA226,$AA$206:$AA$305,0)+COUNTIF($AA$206:AA226,AA226)-1)</f>
        <v>23</v>
      </c>
      <c r="AG226" s="68"/>
    </row>
    <row r="227" spans="1:33" ht="15" thickBot="1" x14ac:dyDescent="0.4">
      <c r="A227" s="66"/>
      <c r="B227" s="2" t="s">
        <v>266</v>
      </c>
      <c r="C227" s="2" t="s">
        <v>20</v>
      </c>
      <c r="D227" s="67" t="s">
        <v>180</v>
      </c>
      <c r="E227" s="67">
        <v>24</v>
      </c>
      <c r="F227" s="67">
        <v>16</v>
      </c>
      <c r="G227" s="67">
        <v>10</v>
      </c>
      <c r="H227" s="67">
        <v>0</v>
      </c>
      <c r="I227" s="67">
        <v>0</v>
      </c>
      <c r="J227" s="67">
        <v>0</v>
      </c>
      <c r="K227" s="67">
        <v>0</v>
      </c>
      <c r="L227" s="67">
        <v>0</v>
      </c>
      <c r="M227" s="67">
        <v>1</v>
      </c>
      <c r="N227" s="67">
        <v>7</v>
      </c>
      <c r="O227" s="67">
        <v>7</v>
      </c>
      <c r="P227" s="67">
        <v>0</v>
      </c>
      <c r="Q227" s="67">
        <v>95</v>
      </c>
      <c r="R227" s="67">
        <v>62</v>
      </c>
      <c r="S227" s="67">
        <v>768</v>
      </c>
      <c r="T227" s="67">
        <v>12.39</v>
      </c>
      <c r="U227" s="67">
        <v>8</v>
      </c>
      <c r="V227" s="67">
        <v>0</v>
      </c>
      <c r="W227" s="67">
        <v>0</v>
      </c>
      <c r="X227" s="67">
        <v>9</v>
      </c>
      <c r="Y227" s="67"/>
      <c r="Z227" s="67"/>
      <c r="AA227" s="70">
        <f>IF(F227&lt;Settings!$H$3,"",ROUND((J227*Settings!$C$3+K227*Settings!$C$4+N227*Settings!$C$5+P227*Settings!$C$6+R227*Settings!$C$7+S227*Settings!$C$8+U227*Settings!$C$9+L227*Settings!$C$10+V227*Settings!$C$11*0.5)/F227*16,0))</f>
        <v>188</v>
      </c>
      <c r="AB227" s="70">
        <f>IF(F227&lt;Settings!$H$3,"",AA227*Settings!$F$5)</f>
        <v>423</v>
      </c>
      <c r="AC227" s="67"/>
      <c r="AD227" s="67"/>
      <c r="AE227" s="67"/>
      <c r="AF227" s="67">
        <f>IF(F227&lt;Settings!$H$3,"",RANK(AA227,$AA$206:$AA$305,0)+COUNTIF($AA$206:AA227,AA227)-1)</f>
        <v>28</v>
      </c>
      <c r="AG227" s="68"/>
    </row>
    <row r="228" spans="1:33" ht="15" thickBot="1" x14ac:dyDescent="0.4">
      <c r="A228" s="66"/>
      <c r="B228" s="2" t="s">
        <v>353</v>
      </c>
      <c r="C228" s="2" t="s">
        <v>41</v>
      </c>
      <c r="D228" s="67" t="s">
        <v>180</v>
      </c>
      <c r="E228" s="67">
        <v>30</v>
      </c>
      <c r="F228" s="67">
        <v>16</v>
      </c>
      <c r="G228" s="67">
        <v>16</v>
      </c>
      <c r="H228" s="67">
        <v>0</v>
      </c>
      <c r="I228" s="67">
        <v>0</v>
      </c>
      <c r="J228" s="67">
        <v>0</v>
      </c>
      <c r="K228" s="67">
        <v>0</v>
      </c>
      <c r="L228" s="67">
        <v>0</v>
      </c>
      <c r="M228" s="67">
        <v>0</v>
      </c>
      <c r="N228" s="67">
        <v>0</v>
      </c>
      <c r="O228" s="67"/>
      <c r="P228" s="67">
        <v>0</v>
      </c>
      <c r="Q228" s="67">
        <v>140</v>
      </c>
      <c r="R228" s="67">
        <v>83</v>
      </c>
      <c r="S228" s="67">
        <v>949</v>
      </c>
      <c r="T228" s="67">
        <v>11.43</v>
      </c>
      <c r="U228" s="67">
        <v>5</v>
      </c>
      <c r="V228" s="67">
        <v>1</v>
      </c>
      <c r="W228" s="67">
        <v>1</v>
      </c>
      <c r="X228" s="67">
        <v>5</v>
      </c>
      <c r="Y228" s="67"/>
      <c r="Z228" s="67"/>
      <c r="AA228" s="70">
        <f>IF(F228&lt;Settings!$H$3,"",ROUND((J228*Settings!$C$3+K228*Settings!$C$4+N228*Settings!$C$5+P228*Settings!$C$6+R228*Settings!$C$7+S228*Settings!$C$8+U228*Settings!$C$9+L228*Settings!$C$10+V228*Settings!$C$11*0.5)/F228*16,0))</f>
        <v>207</v>
      </c>
      <c r="AB228" s="70">
        <f>IF(F228&lt;Settings!$H$3,"",AA228*Settings!$F$5)</f>
        <v>465.75</v>
      </c>
      <c r="AC228" s="67"/>
      <c r="AD228" s="67"/>
      <c r="AE228" s="67"/>
      <c r="AF228" s="67">
        <f>IF(F228&lt;Settings!$H$3,"",RANK(AA228,$AA$206:$AA$305,0)+COUNTIF($AA$206:AA228,AA228)-1)</f>
        <v>21</v>
      </c>
      <c r="AG228" s="68"/>
    </row>
    <row r="229" spans="1:33" ht="15" thickBot="1" x14ac:dyDescent="0.4">
      <c r="A229" s="66"/>
      <c r="B229" s="2" t="s">
        <v>358</v>
      </c>
      <c r="C229" s="2" t="s">
        <v>94</v>
      </c>
      <c r="D229" s="67" t="s">
        <v>180</v>
      </c>
      <c r="E229" s="67">
        <v>28</v>
      </c>
      <c r="F229" s="67">
        <v>16</v>
      </c>
      <c r="G229" s="67">
        <v>16</v>
      </c>
      <c r="H229" s="67">
        <v>0</v>
      </c>
      <c r="I229" s="67">
        <v>0</v>
      </c>
      <c r="J229" s="67">
        <v>0</v>
      </c>
      <c r="K229" s="67">
        <v>0</v>
      </c>
      <c r="L229" s="67">
        <v>0</v>
      </c>
      <c r="M229" s="67">
        <v>0</v>
      </c>
      <c r="N229" s="67">
        <v>0</v>
      </c>
      <c r="O229" s="67"/>
      <c r="P229" s="67">
        <v>0</v>
      </c>
      <c r="Q229" s="67">
        <v>109</v>
      </c>
      <c r="R229" s="67">
        <v>57</v>
      </c>
      <c r="S229" s="67">
        <v>966</v>
      </c>
      <c r="T229" s="67">
        <v>16.95</v>
      </c>
      <c r="U229" s="67">
        <v>4</v>
      </c>
      <c r="V229" s="67">
        <v>2</v>
      </c>
      <c r="W229" s="67">
        <v>1</v>
      </c>
      <c r="X229" s="67">
        <v>4</v>
      </c>
      <c r="Y229" s="67"/>
      <c r="Z229" s="67"/>
      <c r="AA229" s="70">
        <f>IF(F229&lt;Settings!$H$3,"",ROUND((J229*Settings!$C$3+K229*Settings!$C$4+N229*Settings!$C$5+P229*Settings!$C$6+R229*Settings!$C$7+S229*Settings!$C$8+U229*Settings!$C$9+L229*Settings!$C$10+V229*Settings!$C$11*0.5)/F229*16,0))</f>
        <v>176</v>
      </c>
      <c r="AB229" s="70">
        <f>IF(F229&lt;Settings!$H$3,"",AA229*Settings!$F$5)</f>
        <v>396</v>
      </c>
      <c r="AC229" s="67"/>
      <c r="AD229" s="67"/>
      <c r="AE229" s="67"/>
      <c r="AF229" s="67">
        <f>IF(F229&lt;Settings!$H$3,"",RANK(AA229,$AA$206:$AA$305,0)+COUNTIF($AA$206:AA229,AA229)-1)</f>
        <v>36</v>
      </c>
      <c r="AG229" s="68"/>
    </row>
    <row r="230" spans="1:33" ht="15" thickBot="1" x14ac:dyDescent="0.4">
      <c r="A230" s="66"/>
      <c r="B230" s="2" t="s">
        <v>407</v>
      </c>
      <c r="C230" s="2" t="s">
        <v>24</v>
      </c>
      <c r="D230" s="67" t="s">
        <v>180</v>
      </c>
      <c r="E230" s="67">
        <v>29</v>
      </c>
      <c r="F230" s="67">
        <v>16</v>
      </c>
      <c r="G230" s="67">
        <v>16</v>
      </c>
      <c r="H230" s="67">
        <v>0</v>
      </c>
      <c r="I230" s="67">
        <v>0</v>
      </c>
      <c r="J230" s="67">
        <v>0</v>
      </c>
      <c r="K230" s="67">
        <v>0</v>
      </c>
      <c r="L230" s="67">
        <v>0</v>
      </c>
      <c r="M230" s="67">
        <v>1</v>
      </c>
      <c r="N230" s="67">
        <v>-4</v>
      </c>
      <c r="O230" s="67">
        <v>-4</v>
      </c>
      <c r="P230" s="67">
        <v>0</v>
      </c>
      <c r="Q230" s="67">
        <v>132</v>
      </c>
      <c r="R230" s="67">
        <v>69</v>
      </c>
      <c r="S230" s="67">
        <v>838</v>
      </c>
      <c r="T230" s="67">
        <v>12.14</v>
      </c>
      <c r="U230" s="67">
        <v>6</v>
      </c>
      <c r="V230" s="67">
        <v>1</v>
      </c>
      <c r="W230" s="67">
        <v>1</v>
      </c>
      <c r="X230" s="67">
        <v>6</v>
      </c>
      <c r="Y230" s="67"/>
      <c r="Z230" s="67"/>
      <c r="AA230" s="70">
        <f>IF(F230&lt;Settings!$H$3,"",ROUND((J230*Settings!$C$3+K230*Settings!$C$4+N230*Settings!$C$5+P230*Settings!$C$6+R230*Settings!$C$7+S230*Settings!$C$8+U230*Settings!$C$9+L230*Settings!$C$10+V230*Settings!$C$11*0.5)/F230*16,0))</f>
        <v>187</v>
      </c>
      <c r="AB230" s="70">
        <f>IF(F230&lt;Settings!$H$3,"",AA230*Settings!$F$5)</f>
        <v>420.75</v>
      </c>
      <c r="AC230" s="67"/>
      <c r="AD230" s="67"/>
      <c r="AE230" s="67"/>
      <c r="AF230" s="67">
        <f>IF(F230&lt;Settings!$H$3,"",RANK(AA230,$AA$206:$AA$305,0)+COUNTIF($AA$206:AA230,AA230)-1)</f>
        <v>29</v>
      </c>
      <c r="AG230" s="68"/>
    </row>
    <row r="231" spans="1:33" ht="15" thickBot="1" x14ac:dyDescent="0.4">
      <c r="A231" s="66"/>
      <c r="B231" s="2" t="s">
        <v>269</v>
      </c>
      <c r="C231" s="2" t="s">
        <v>51</v>
      </c>
      <c r="D231" s="67" t="s">
        <v>180</v>
      </c>
      <c r="E231" s="67">
        <v>25</v>
      </c>
      <c r="F231" s="67">
        <v>16</v>
      </c>
      <c r="G231" s="67">
        <v>16</v>
      </c>
      <c r="H231" s="67">
        <v>0</v>
      </c>
      <c r="I231" s="67">
        <v>0</v>
      </c>
      <c r="J231" s="67">
        <v>0</v>
      </c>
      <c r="K231" s="67">
        <v>0</v>
      </c>
      <c r="L231" s="67">
        <v>0</v>
      </c>
      <c r="M231" s="67">
        <v>0</v>
      </c>
      <c r="N231" s="67">
        <v>0</v>
      </c>
      <c r="O231" s="67"/>
      <c r="P231" s="67">
        <v>0</v>
      </c>
      <c r="Q231" s="67">
        <v>105</v>
      </c>
      <c r="R231" s="67">
        <v>58</v>
      </c>
      <c r="S231" s="67">
        <v>847</v>
      </c>
      <c r="T231" s="67">
        <v>14.6</v>
      </c>
      <c r="U231" s="67">
        <v>6</v>
      </c>
      <c r="V231" s="67">
        <v>4</v>
      </c>
      <c r="W231" s="67">
        <v>2</v>
      </c>
      <c r="X231" s="67">
        <v>6</v>
      </c>
      <c r="Y231" s="67"/>
      <c r="Z231" s="67"/>
      <c r="AA231" s="70">
        <f>IF(F231&lt;Settings!$H$3,"",ROUND((J231*Settings!$C$3+K231*Settings!$C$4+N231*Settings!$C$5+P231*Settings!$C$6+R231*Settings!$C$7+S231*Settings!$C$8+U231*Settings!$C$9+L231*Settings!$C$10+V231*Settings!$C$11*0.5)/F231*16,0))</f>
        <v>175</v>
      </c>
      <c r="AB231" s="70">
        <f>IF(F231&lt;Settings!$H$3,"",AA231*Settings!$F$5)</f>
        <v>393.75</v>
      </c>
      <c r="AC231" s="67"/>
      <c r="AD231" s="67"/>
      <c r="AE231" s="67"/>
      <c r="AF231" s="67">
        <f>IF(F231&lt;Settings!$H$3,"",RANK(AA231,$AA$206:$AA$305,0)+COUNTIF($AA$206:AA231,AA231)-1)</f>
        <v>37</v>
      </c>
      <c r="AG231" s="68"/>
    </row>
    <row r="232" spans="1:33" ht="15" thickBot="1" x14ac:dyDescent="0.4">
      <c r="A232" s="66"/>
      <c r="B232" s="2" t="s">
        <v>457</v>
      </c>
      <c r="C232" s="2" t="s">
        <v>105</v>
      </c>
      <c r="D232" s="67" t="s">
        <v>180</v>
      </c>
      <c r="E232" s="67">
        <v>24</v>
      </c>
      <c r="F232" s="67">
        <v>15</v>
      </c>
      <c r="G232" s="67">
        <v>6</v>
      </c>
      <c r="H232" s="67">
        <v>0</v>
      </c>
      <c r="I232" s="67">
        <v>1</v>
      </c>
      <c r="J232" s="67">
        <v>0</v>
      </c>
      <c r="K232" s="67">
        <v>0</v>
      </c>
      <c r="L232" s="67">
        <v>0</v>
      </c>
      <c r="M232" s="67">
        <v>0</v>
      </c>
      <c r="N232" s="67">
        <v>0</v>
      </c>
      <c r="O232" s="67"/>
      <c r="P232" s="67">
        <v>0</v>
      </c>
      <c r="Q232" s="67">
        <v>94</v>
      </c>
      <c r="R232" s="67">
        <v>62</v>
      </c>
      <c r="S232" s="67">
        <v>869</v>
      </c>
      <c r="T232" s="67">
        <v>14.02</v>
      </c>
      <c r="U232" s="67">
        <v>5</v>
      </c>
      <c r="V232" s="67">
        <v>1</v>
      </c>
      <c r="W232" s="67">
        <v>1</v>
      </c>
      <c r="X232" s="67">
        <v>5</v>
      </c>
      <c r="Y232" s="67"/>
      <c r="Z232" s="67"/>
      <c r="AA232" s="70">
        <f>IF(F232&lt;Settings!$H$3,"",ROUND((J232*Settings!$C$3+K232*Settings!$C$4+N232*Settings!$C$5+P232*Settings!$C$6+R232*Settings!$C$7+S232*Settings!$C$8+U232*Settings!$C$9+L232*Settings!$C$10+V232*Settings!$C$11*0.5)/F232*16,0))</f>
        <v>190</v>
      </c>
      <c r="AB232" s="70">
        <f>IF(F232&lt;Settings!$H$3,"",AA232*Settings!$F$5)</f>
        <v>427.5</v>
      </c>
      <c r="AC232" s="67"/>
      <c r="AD232" s="67"/>
      <c r="AE232" s="67"/>
      <c r="AF232" s="67">
        <f>IF(F232&lt;Settings!$H$3,"",RANK(AA232,$AA$206:$AA$305,0)+COUNTIF($AA$206:AA232,AA232)-1)</f>
        <v>27</v>
      </c>
      <c r="AG232" s="68"/>
    </row>
    <row r="233" spans="1:33" ht="15" thickBot="1" x14ac:dyDescent="0.4">
      <c r="A233" s="66"/>
      <c r="B233" s="2" t="s">
        <v>355</v>
      </c>
      <c r="C233" s="2" t="s">
        <v>53</v>
      </c>
      <c r="D233" s="67" t="s">
        <v>180</v>
      </c>
      <c r="E233" s="67">
        <v>30</v>
      </c>
      <c r="F233" s="67">
        <v>14</v>
      </c>
      <c r="G233" s="67">
        <v>14</v>
      </c>
      <c r="H233" s="67">
        <v>0</v>
      </c>
      <c r="I233" s="67">
        <v>0</v>
      </c>
      <c r="J233" s="67">
        <v>0</v>
      </c>
      <c r="K233" s="67">
        <v>0</v>
      </c>
      <c r="L233" s="67">
        <v>0</v>
      </c>
      <c r="M233" s="67">
        <v>0</v>
      </c>
      <c r="N233" s="67">
        <v>0</v>
      </c>
      <c r="O233" s="67"/>
      <c r="P233" s="67">
        <v>0</v>
      </c>
      <c r="Q233" s="67">
        <v>101</v>
      </c>
      <c r="R233" s="67">
        <v>58</v>
      </c>
      <c r="S233" s="67">
        <v>618</v>
      </c>
      <c r="T233" s="67">
        <v>10.66</v>
      </c>
      <c r="U233" s="67">
        <v>8</v>
      </c>
      <c r="V233" s="67">
        <v>1</v>
      </c>
      <c r="W233" s="67">
        <v>0</v>
      </c>
      <c r="X233" s="67">
        <v>8</v>
      </c>
      <c r="Y233" s="67">
        <v>2</v>
      </c>
      <c r="Z233" s="67"/>
      <c r="AA233" s="70">
        <f>IF(F233&lt;Settings!$H$3,"",ROUND((J233*Settings!$C$3+K233*Settings!$C$4+N233*Settings!$C$5+P233*Settings!$C$6+R233*Settings!$C$7+S233*Settings!$C$8+U233*Settings!$C$9+L233*Settings!$C$10+V233*Settings!$C$11*0.5)/F233*16,0))</f>
        <v>191</v>
      </c>
      <c r="AB233" s="70">
        <f>IF(F233&lt;Settings!$H$3,"",AA233*Settings!$F$5)</f>
        <v>429.75</v>
      </c>
      <c r="AC233" s="67"/>
      <c r="AD233" s="67"/>
      <c r="AE233" s="67"/>
      <c r="AF233" s="67">
        <f>IF(F233&lt;Settings!$H$3,"",RANK(AA233,$AA$206:$AA$305,0)+COUNTIF($AA$206:AA233,AA233)-1)</f>
        <v>25</v>
      </c>
      <c r="AG233" s="68"/>
    </row>
    <row r="234" spans="1:33" ht="15" thickBot="1" x14ac:dyDescent="0.4">
      <c r="A234" s="66"/>
      <c r="B234" s="2" t="s">
        <v>278</v>
      </c>
      <c r="C234" s="2" t="s">
        <v>103</v>
      </c>
      <c r="D234" s="67" t="s">
        <v>180</v>
      </c>
      <c r="E234" s="67">
        <v>27</v>
      </c>
      <c r="F234" s="67">
        <v>16</v>
      </c>
      <c r="G234" s="67">
        <v>16</v>
      </c>
      <c r="H234" s="67">
        <v>0</v>
      </c>
      <c r="I234" s="67">
        <v>0</v>
      </c>
      <c r="J234" s="67">
        <v>0</v>
      </c>
      <c r="K234" s="67">
        <v>0</v>
      </c>
      <c r="L234" s="67">
        <v>0</v>
      </c>
      <c r="M234" s="67">
        <v>4</v>
      </c>
      <c r="N234" s="67">
        <v>44</v>
      </c>
      <c r="O234" s="67">
        <v>11</v>
      </c>
      <c r="P234" s="67">
        <v>0</v>
      </c>
      <c r="Q234" s="67">
        <v>105</v>
      </c>
      <c r="R234" s="67">
        <v>56</v>
      </c>
      <c r="S234" s="67">
        <v>962</v>
      </c>
      <c r="T234" s="67">
        <v>17.18</v>
      </c>
      <c r="U234" s="67">
        <v>2</v>
      </c>
      <c r="V234" s="67">
        <v>0</v>
      </c>
      <c r="W234" s="67">
        <v>0</v>
      </c>
      <c r="X234" s="67">
        <v>2</v>
      </c>
      <c r="Y234" s="67"/>
      <c r="Z234" s="67"/>
      <c r="AA234" s="70">
        <f>IF(F234&lt;Settings!$H$3,"",ROUND((J234*Settings!$C$3+K234*Settings!$C$4+N234*Settings!$C$5+P234*Settings!$C$6+R234*Settings!$C$7+S234*Settings!$C$8+U234*Settings!$C$9+L234*Settings!$C$10+V234*Settings!$C$11*0.5)/F234*16,0))</f>
        <v>169</v>
      </c>
      <c r="AB234" s="70">
        <f>IF(F234&lt;Settings!$H$3,"",AA234*Settings!$F$5)</f>
        <v>380.25</v>
      </c>
      <c r="AC234" s="67"/>
      <c r="AD234" s="67"/>
      <c r="AE234" s="67"/>
      <c r="AF234" s="67">
        <f>IF(F234&lt;Settings!$H$3,"",RANK(AA234,$AA$206:$AA$305,0)+COUNTIF($AA$206:AA234,AA234)-1)</f>
        <v>40</v>
      </c>
      <c r="AG234" s="68"/>
    </row>
    <row r="235" spans="1:33" ht="15" thickBot="1" x14ac:dyDescent="0.4">
      <c r="A235" s="66"/>
      <c r="B235" s="2" t="s">
        <v>374</v>
      </c>
      <c r="C235" s="2" t="s">
        <v>125</v>
      </c>
      <c r="D235" s="67" t="s">
        <v>180</v>
      </c>
      <c r="E235" s="67">
        <v>27</v>
      </c>
      <c r="F235" s="67">
        <v>16</v>
      </c>
      <c r="G235" s="67">
        <v>14</v>
      </c>
      <c r="H235" s="67">
        <v>0</v>
      </c>
      <c r="I235" s="67">
        <v>0</v>
      </c>
      <c r="J235" s="67">
        <v>0</v>
      </c>
      <c r="K235" s="67">
        <v>0</v>
      </c>
      <c r="L235" s="67">
        <v>0</v>
      </c>
      <c r="M235" s="67">
        <v>0</v>
      </c>
      <c r="N235" s="67">
        <v>0</v>
      </c>
      <c r="O235" s="67"/>
      <c r="P235" s="67">
        <v>0</v>
      </c>
      <c r="Q235" s="67">
        <v>102</v>
      </c>
      <c r="R235" s="67">
        <v>65</v>
      </c>
      <c r="S235" s="67">
        <v>810</v>
      </c>
      <c r="T235" s="67">
        <v>12.46</v>
      </c>
      <c r="U235" s="67">
        <v>5</v>
      </c>
      <c r="V235" s="67">
        <v>1</v>
      </c>
      <c r="W235" s="67">
        <v>0</v>
      </c>
      <c r="X235" s="67">
        <v>5</v>
      </c>
      <c r="Y235" s="67"/>
      <c r="Z235" s="67"/>
      <c r="AA235" s="70">
        <f>IF(F235&lt;Settings!$H$3,"",ROUND((J235*Settings!$C$3+K235*Settings!$C$4+N235*Settings!$C$5+P235*Settings!$C$6+R235*Settings!$C$7+S235*Settings!$C$8+U235*Settings!$C$9+L235*Settings!$C$10+V235*Settings!$C$11*0.5)/F235*16,0))</f>
        <v>175</v>
      </c>
      <c r="AB235" s="70">
        <f>IF(F235&lt;Settings!$H$3,"",AA235*Settings!$F$5)</f>
        <v>393.75</v>
      </c>
      <c r="AC235" s="67"/>
      <c r="AD235" s="67"/>
      <c r="AE235" s="67"/>
      <c r="AF235" s="67">
        <f>IF(F235&lt;Settings!$H$3,"",RANK(AA235,$AA$206:$AA$305,0)+COUNTIF($AA$206:AA235,AA235)-1)</f>
        <v>38</v>
      </c>
      <c r="AG235" s="68"/>
    </row>
    <row r="236" spans="1:33" ht="15" thickBot="1" x14ac:dyDescent="0.4">
      <c r="A236" s="66"/>
      <c r="B236" s="2" t="s">
        <v>458</v>
      </c>
      <c r="C236" s="2" t="s">
        <v>53</v>
      </c>
      <c r="D236" s="67" t="s">
        <v>180</v>
      </c>
      <c r="E236" s="67">
        <v>23</v>
      </c>
      <c r="F236" s="67">
        <v>14</v>
      </c>
      <c r="G236" s="67">
        <v>12</v>
      </c>
      <c r="H236" s="67">
        <v>0</v>
      </c>
      <c r="I236" s="67">
        <v>0</v>
      </c>
      <c r="J236" s="67">
        <v>0</v>
      </c>
      <c r="K236" s="67">
        <v>0</v>
      </c>
      <c r="L236" s="67">
        <v>0</v>
      </c>
      <c r="M236" s="67">
        <v>1</v>
      </c>
      <c r="N236" s="67">
        <v>4</v>
      </c>
      <c r="O236" s="67">
        <v>4</v>
      </c>
      <c r="P236" s="67">
        <v>0</v>
      </c>
      <c r="Q236" s="67">
        <v>96</v>
      </c>
      <c r="R236" s="67">
        <v>48</v>
      </c>
      <c r="S236" s="67">
        <v>680</v>
      </c>
      <c r="T236" s="67">
        <v>14.17</v>
      </c>
      <c r="U236" s="67">
        <v>7</v>
      </c>
      <c r="V236" s="67">
        <v>1</v>
      </c>
      <c r="W236" s="67">
        <v>0</v>
      </c>
      <c r="X236" s="67">
        <v>7</v>
      </c>
      <c r="Y236" s="67"/>
      <c r="Z236" s="67"/>
      <c r="AA236" s="70">
        <f>IF(F236&lt;Settings!$H$3,"",ROUND((J236*Settings!$C$3+K236*Settings!$C$4+N236*Settings!$C$5+P236*Settings!$C$6+R236*Settings!$C$7+S236*Settings!$C$8+U236*Settings!$C$9+L236*Settings!$C$10+V236*Settings!$C$11*0.5)/F236*16,0))</f>
        <v>180</v>
      </c>
      <c r="AB236" s="70">
        <f>IF(F236&lt;Settings!$H$3,"",AA236*Settings!$F$5)</f>
        <v>405</v>
      </c>
      <c r="AC236" s="67"/>
      <c r="AD236" s="67"/>
      <c r="AE236" s="67"/>
      <c r="AF236" s="67">
        <f>IF(F236&lt;Settings!$H$3,"",RANK(AA236,$AA$206:$AA$305,0)+COUNTIF($AA$206:AA236,AA236)-1)</f>
        <v>33</v>
      </c>
      <c r="AG236" s="68"/>
    </row>
    <row r="237" spans="1:33" ht="15" thickBot="1" x14ac:dyDescent="0.4">
      <c r="A237" s="66"/>
      <c r="B237" s="2" t="s">
        <v>283</v>
      </c>
      <c r="C237" s="2" t="s">
        <v>16</v>
      </c>
      <c r="D237" s="67" t="s">
        <v>180</v>
      </c>
      <c r="E237" s="67">
        <v>32</v>
      </c>
      <c r="F237" s="67">
        <v>15</v>
      </c>
      <c r="G237" s="67">
        <v>10</v>
      </c>
      <c r="H237" s="67">
        <v>0</v>
      </c>
      <c r="I237" s="67">
        <v>0</v>
      </c>
      <c r="J237" s="67">
        <v>0</v>
      </c>
      <c r="K237" s="67">
        <v>0</v>
      </c>
      <c r="L237" s="67">
        <v>0</v>
      </c>
      <c r="M237" s="67">
        <v>10</v>
      </c>
      <c r="N237" s="67">
        <v>39</v>
      </c>
      <c r="O237" s="67">
        <v>3.9</v>
      </c>
      <c r="P237" s="67">
        <v>0</v>
      </c>
      <c r="Q237" s="67">
        <v>70</v>
      </c>
      <c r="R237" s="67">
        <v>53</v>
      </c>
      <c r="S237" s="67">
        <v>787</v>
      </c>
      <c r="T237" s="67">
        <v>14.85</v>
      </c>
      <c r="U237" s="67">
        <v>4</v>
      </c>
      <c r="V237" s="67">
        <v>2</v>
      </c>
      <c r="W237" s="67">
        <v>0</v>
      </c>
      <c r="X237" s="67">
        <v>4</v>
      </c>
      <c r="Y237" s="67"/>
      <c r="Z237" s="67"/>
      <c r="AA237" s="70">
        <f>IF(F237&lt;Settings!$H$3,"",ROUND((J237*Settings!$C$3+K237*Settings!$C$4+N237*Settings!$C$5+P237*Settings!$C$6+R237*Settings!$C$7+S237*Settings!$C$8+U237*Settings!$C$9+L237*Settings!$C$10+V237*Settings!$C$11*0.5)/F237*16,0))</f>
        <v>168</v>
      </c>
      <c r="AB237" s="70">
        <f>IF(F237&lt;Settings!$H$3,"",AA237*Settings!$F$5)</f>
        <v>378</v>
      </c>
      <c r="AC237" s="67"/>
      <c r="AD237" s="67"/>
      <c r="AE237" s="67"/>
      <c r="AF237" s="67">
        <f>IF(F237&lt;Settings!$H$3,"",RANK(AA237,$AA$206:$AA$305,0)+COUNTIF($AA$206:AA237,AA237)-1)</f>
        <v>41</v>
      </c>
      <c r="AG237" s="68"/>
    </row>
    <row r="238" spans="1:33" ht="15" thickBot="1" x14ac:dyDescent="0.4">
      <c r="A238" s="66"/>
      <c r="B238" s="2" t="s">
        <v>220</v>
      </c>
      <c r="C238" s="2" t="s">
        <v>36</v>
      </c>
      <c r="D238" s="67" t="s">
        <v>180</v>
      </c>
      <c r="E238" s="67">
        <v>28</v>
      </c>
      <c r="F238" s="67">
        <v>15</v>
      </c>
      <c r="G238" s="67">
        <v>15</v>
      </c>
      <c r="H238" s="67">
        <v>1</v>
      </c>
      <c r="I238" s="67">
        <v>1</v>
      </c>
      <c r="J238" s="67">
        <v>51</v>
      </c>
      <c r="K238" s="67">
        <v>1</v>
      </c>
      <c r="L238" s="67">
        <v>0</v>
      </c>
      <c r="M238" s="67">
        <v>4</v>
      </c>
      <c r="N238" s="67">
        <v>10</v>
      </c>
      <c r="O238" s="67">
        <v>2.5</v>
      </c>
      <c r="P238" s="67">
        <v>0</v>
      </c>
      <c r="Q238" s="67">
        <v>96</v>
      </c>
      <c r="R238" s="67">
        <v>67</v>
      </c>
      <c r="S238" s="67">
        <v>703</v>
      </c>
      <c r="T238" s="67">
        <v>10.49</v>
      </c>
      <c r="U238" s="67">
        <v>5</v>
      </c>
      <c r="V238" s="67">
        <v>0</v>
      </c>
      <c r="W238" s="67">
        <v>0</v>
      </c>
      <c r="X238" s="67">
        <v>5</v>
      </c>
      <c r="Y238" s="67"/>
      <c r="Z238" s="67"/>
      <c r="AA238" s="70">
        <f>IF(F238&lt;Settings!$H$3,"",ROUND((J238*Settings!$C$3+K238*Settings!$C$4+N238*Settings!$C$5+P238*Settings!$C$6+R238*Settings!$C$7+S238*Settings!$C$8+U238*Settings!$C$9+L238*Settings!$C$10+V238*Settings!$C$11*0.5)/F238*16,0))</f>
        <v>186</v>
      </c>
      <c r="AB238" s="70">
        <f>IF(F238&lt;Settings!$H$3,"",AA238*Settings!$F$5)</f>
        <v>418.5</v>
      </c>
      <c r="AC238" s="67"/>
      <c r="AD238" s="67"/>
      <c r="AE238" s="67"/>
      <c r="AF238" s="67">
        <f>IF(F238&lt;Settings!$H$3,"",RANK(AA238,$AA$206:$AA$305,0)+COUNTIF($AA$206:AA238,AA238)-1)</f>
        <v>30</v>
      </c>
      <c r="AG238" s="68"/>
    </row>
    <row r="239" spans="1:33" ht="15" thickBot="1" x14ac:dyDescent="0.4">
      <c r="A239" s="66"/>
      <c r="B239" s="2" t="s">
        <v>276</v>
      </c>
      <c r="C239" s="2" t="s">
        <v>105</v>
      </c>
      <c r="D239" s="67" t="s">
        <v>180</v>
      </c>
      <c r="E239" s="67">
        <v>24</v>
      </c>
      <c r="F239" s="67">
        <v>15</v>
      </c>
      <c r="G239" s="67">
        <v>14</v>
      </c>
      <c r="H239" s="67">
        <v>0</v>
      </c>
      <c r="I239" s="67">
        <v>0</v>
      </c>
      <c r="J239" s="67">
        <v>0</v>
      </c>
      <c r="K239" s="67">
        <v>0</v>
      </c>
      <c r="L239" s="67">
        <v>0</v>
      </c>
      <c r="M239" s="67">
        <v>0</v>
      </c>
      <c r="N239" s="67">
        <v>0</v>
      </c>
      <c r="O239" s="67"/>
      <c r="P239" s="67">
        <v>0</v>
      </c>
      <c r="Q239" s="67">
        <v>70</v>
      </c>
      <c r="R239" s="67">
        <v>39</v>
      </c>
      <c r="S239" s="67">
        <v>593</v>
      </c>
      <c r="T239" s="67">
        <v>15.21</v>
      </c>
      <c r="U239" s="67">
        <v>8</v>
      </c>
      <c r="V239" s="67">
        <v>0</v>
      </c>
      <c r="W239" s="67">
        <v>0</v>
      </c>
      <c r="X239" s="67">
        <v>8</v>
      </c>
      <c r="Y239" s="67"/>
      <c r="Z239" s="67"/>
      <c r="AA239" s="70">
        <f>IF(F239&lt;Settings!$H$3,"",ROUND((J239*Settings!$C$3+K239*Settings!$C$4+N239*Settings!$C$5+P239*Settings!$C$6+R239*Settings!$C$7+S239*Settings!$C$8+U239*Settings!$C$9+L239*Settings!$C$10+V239*Settings!$C$11*0.5)/F239*16,0))</f>
        <v>156</v>
      </c>
      <c r="AB239" s="70">
        <f>IF(F239&lt;Settings!$H$3,"",AA239*Settings!$F$5)</f>
        <v>351</v>
      </c>
      <c r="AC239" s="67"/>
      <c r="AD239" s="67"/>
      <c r="AE239" s="67"/>
      <c r="AF239" s="67">
        <f>IF(F239&lt;Settings!$H$3,"",RANK(AA239,$AA$206:$AA$305,0)+COUNTIF($AA$206:AA239,AA239)-1)</f>
        <v>48</v>
      </c>
      <c r="AG239" s="68"/>
    </row>
    <row r="240" spans="1:33" ht="15" thickBot="1" x14ac:dyDescent="0.4">
      <c r="A240" s="66"/>
      <c r="B240" s="2" t="s">
        <v>394</v>
      </c>
      <c r="C240" s="2" t="s">
        <v>105</v>
      </c>
      <c r="D240" s="67" t="s">
        <v>180</v>
      </c>
      <c r="E240" s="67">
        <v>25</v>
      </c>
      <c r="F240" s="67">
        <v>12</v>
      </c>
      <c r="G240" s="67">
        <v>11</v>
      </c>
      <c r="H240" s="67">
        <v>0</v>
      </c>
      <c r="I240" s="67">
        <v>0</v>
      </c>
      <c r="J240" s="67">
        <v>0</v>
      </c>
      <c r="K240" s="67">
        <v>0</v>
      </c>
      <c r="L240" s="67">
        <v>0</v>
      </c>
      <c r="M240" s="67">
        <v>2</v>
      </c>
      <c r="N240" s="67">
        <v>12</v>
      </c>
      <c r="O240" s="67">
        <v>6</v>
      </c>
      <c r="P240" s="67">
        <v>0</v>
      </c>
      <c r="Q240" s="67">
        <v>85</v>
      </c>
      <c r="R240" s="67">
        <v>56</v>
      </c>
      <c r="S240" s="67">
        <v>781</v>
      </c>
      <c r="T240" s="67">
        <v>13.95</v>
      </c>
      <c r="U240" s="67">
        <v>5</v>
      </c>
      <c r="V240" s="67">
        <v>1</v>
      </c>
      <c r="W240" s="67">
        <v>1</v>
      </c>
      <c r="X240" s="67">
        <v>5</v>
      </c>
      <c r="Y240" s="67"/>
      <c r="Z240" s="67"/>
      <c r="AA240" s="70">
        <f>IF(F240&lt;Settings!$H$3,"",ROUND((J240*Settings!$C$3+K240*Settings!$C$4+N240*Settings!$C$5+P240*Settings!$C$6+R240*Settings!$C$7+S240*Settings!$C$8+U240*Settings!$C$9+L240*Settings!$C$10+V240*Settings!$C$11*0.5)/F240*16,0))</f>
        <v>219</v>
      </c>
      <c r="AB240" s="70">
        <f>IF(F240&lt;Settings!$H$3,"",AA240*Settings!$F$5)</f>
        <v>492.75</v>
      </c>
      <c r="AC240" s="67"/>
      <c r="AD240" s="67"/>
      <c r="AE240" s="67"/>
      <c r="AF240" s="67">
        <f>IF(F240&lt;Settings!$H$3,"",RANK(AA240,$AA$206:$AA$305,0)+COUNTIF($AA$206:AA240,AA240)-1)</f>
        <v>18</v>
      </c>
      <c r="AG240" s="68"/>
    </row>
    <row r="241" spans="1:33" ht="15" thickBot="1" x14ac:dyDescent="0.4">
      <c r="A241" s="66"/>
      <c r="B241" s="2" t="s">
        <v>459</v>
      </c>
      <c r="C241" s="2" t="s">
        <v>32</v>
      </c>
      <c r="D241" s="67" t="s">
        <v>180</v>
      </c>
      <c r="E241" s="67">
        <v>25</v>
      </c>
      <c r="F241" s="67">
        <v>16</v>
      </c>
      <c r="G241" s="67">
        <v>13</v>
      </c>
      <c r="H241" s="67">
        <v>0</v>
      </c>
      <c r="I241" s="67">
        <v>0</v>
      </c>
      <c r="J241" s="67">
        <v>0</v>
      </c>
      <c r="K241" s="67">
        <v>0</v>
      </c>
      <c r="L241" s="67">
        <v>0</v>
      </c>
      <c r="M241" s="67">
        <v>0</v>
      </c>
      <c r="N241" s="67">
        <v>0</v>
      </c>
      <c r="O241" s="67"/>
      <c r="P241" s="67">
        <v>0</v>
      </c>
      <c r="Q241" s="67">
        <v>80</v>
      </c>
      <c r="R241" s="67">
        <v>44</v>
      </c>
      <c r="S241" s="67">
        <v>703</v>
      </c>
      <c r="T241" s="67">
        <v>15.98</v>
      </c>
      <c r="U241" s="67">
        <v>6</v>
      </c>
      <c r="V241" s="67">
        <v>0</v>
      </c>
      <c r="W241" s="67">
        <v>0</v>
      </c>
      <c r="X241" s="67">
        <v>6</v>
      </c>
      <c r="Y241" s="67"/>
      <c r="Z241" s="67"/>
      <c r="AA241" s="70">
        <f>IF(F241&lt;Settings!$H$3,"",ROUND((J241*Settings!$C$3+K241*Settings!$C$4+N241*Settings!$C$5+P241*Settings!$C$6+R241*Settings!$C$7+S241*Settings!$C$8+U241*Settings!$C$9+L241*Settings!$C$10+V241*Settings!$C$11*0.5)/F241*16,0))</f>
        <v>150</v>
      </c>
      <c r="AB241" s="70">
        <f>IF(F241&lt;Settings!$H$3,"",AA241*Settings!$F$5)</f>
        <v>337.5</v>
      </c>
      <c r="AC241" s="67"/>
      <c r="AD241" s="67"/>
      <c r="AE241" s="67"/>
      <c r="AF241" s="67">
        <f>IF(F241&lt;Settings!$H$3,"",RANK(AA241,$AA$206:$AA$305,0)+COUNTIF($AA$206:AA241,AA241)-1)</f>
        <v>51</v>
      </c>
      <c r="AG241" s="68"/>
    </row>
    <row r="242" spans="1:33" ht="15" thickBot="1" x14ac:dyDescent="0.4">
      <c r="A242" s="66"/>
      <c r="B242" s="2" t="s">
        <v>379</v>
      </c>
      <c r="C242" s="2" t="s">
        <v>10</v>
      </c>
      <c r="D242" s="67" t="s">
        <v>180</v>
      </c>
      <c r="E242" s="67">
        <v>28</v>
      </c>
      <c r="F242" s="67">
        <v>14</v>
      </c>
      <c r="G242" s="67">
        <v>11</v>
      </c>
      <c r="H242" s="67">
        <v>0</v>
      </c>
      <c r="I242" s="67">
        <v>0</v>
      </c>
      <c r="J242" s="67">
        <v>0</v>
      </c>
      <c r="K242" s="67">
        <v>0</v>
      </c>
      <c r="L242" s="67">
        <v>0</v>
      </c>
      <c r="M242" s="67">
        <v>1</v>
      </c>
      <c r="N242" s="67">
        <v>-3</v>
      </c>
      <c r="O242" s="67">
        <v>-3</v>
      </c>
      <c r="P242" s="67">
        <v>0</v>
      </c>
      <c r="Q242" s="67">
        <v>87</v>
      </c>
      <c r="R242" s="67">
        <v>53</v>
      </c>
      <c r="S242" s="67">
        <v>795</v>
      </c>
      <c r="T242" s="67">
        <v>15</v>
      </c>
      <c r="U242" s="67">
        <v>4</v>
      </c>
      <c r="V242" s="67">
        <v>0</v>
      </c>
      <c r="W242" s="67">
        <v>0</v>
      </c>
      <c r="X242" s="67">
        <v>4</v>
      </c>
      <c r="Y242" s="67"/>
      <c r="Z242" s="67"/>
      <c r="AA242" s="70">
        <f>IF(F242&lt;Settings!$H$3,"",ROUND((J242*Settings!$C$3+K242*Settings!$C$4+N242*Settings!$C$5+P242*Settings!$C$6+R242*Settings!$C$7+S242*Settings!$C$8+U242*Settings!$C$9+L242*Settings!$C$10+V242*Settings!$C$11*0.5)/F242*16,0))</f>
        <v>179</v>
      </c>
      <c r="AB242" s="70">
        <f>IF(F242&lt;Settings!$H$3,"",AA242*Settings!$F$5)</f>
        <v>402.75</v>
      </c>
      <c r="AC242" s="67"/>
      <c r="AD242" s="67"/>
      <c r="AE242" s="67"/>
      <c r="AF242" s="67">
        <f>IF(F242&lt;Settings!$H$3,"",RANK(AA242,$AA$206:$AA$305,0)+COUNTIF($AA$206:AA242,AA242)-1)</f>
        <v>35</v>
      </c>
      <c r="AG242" s="68"/>
    </row>
    <row r="243" spans="1:33" ht="15" thickBot="1" x14ac:dyDescent="0.4">
      <c r="A243" s="66"/>
      <c r="B243" s="2" t="s">
        <v>404</v>
      </c>
      <c r="C243" s="2" t="s">
        <v>45</v>
      </c>
      <c r="D243" s="67" t="s">
        <v>180</v>
      </c>
      <c r="E243" s="67">
        <v>31</v>
      </c>
      <c r="F243" s="67">
        <v>15</v>
      </c>
      <c r="G243" s="67">
        <v>14</v>
      </c>
      <c r="H243" s="67">
        <v>0</v>
      </c>
      <c r="I243" s="67">
        <v>0</v>
      </c>
      <c r="J243" s="67">
        <v>0</v>
      </c>
      <c r="K243" s="67">
        <v>0</v>
      </c>
      <c r="L243" s="67">
        <v>0</v>
      </c>
      <c r="M243" s="67">
        <v>1</v>
      </c>
      <c r="N243" s="67">
        <v>4</v>
      </c>
      <c r="O243" s="67">
        <v>4</v>
      </c>
      <c r="P243" s="67">
        <v>0</v>
      </c>
      <c r="Q243" s="67">
        <v>92</v>
      </c>
      <c r="R243" s="67">
        <v>52</v>
      </c>
      <c r="S243" s="67">
        <v>748</v>
      </c>
      <c r="T243" s="67">
        <v>14.38</v>
      </c>
      <c r="U243" s="67">
        <v>4</v>
      </c>
      <c r="V243" s="67">
        <v>0</v>
      </c>
      <c r="W243" s="67">
        <v>0</v>
      </c>
      <c r="X243" s="67">
        <v>4</v>
      </c>
      <c r="Y243" s="67"/>
      <c r="Z243" s="67"/>
      <c r="AA243" s="70">
        <f>IF(F243&lt;Settings!$H$3,"",ROUND((J243*Settings!$C$3+K243*Settings!$C$4+N243*Settings!$C$5+P243*Settings!$C$6+R243*Settings!$C$7+S243*Settings!$C$8+U243*Settings!$C$9+L243*Settings!$C$10+V243*Settings!$C$11*0.5)/F243*16,0))</f>
        <v>161</v>
      </c>
      <c r="AB243" s="70">
        <f>IF(F243&lt;Settings!$H$3,"",AA243*Settings!$F$5)</f>
        <v>362.25</v>
      </c>
      <c r="AC243" s="67"/>
      <c r="AD243" s="67"/>
      <c r="AE243" s="67"/>
      <c r="AF243" s="67">
        <f>IF(F243&lt;Settings!$H$3,"",RANK(AA243,$AA$206:$AA$305,0)+COUNTIF($AA$206:AA243,AA243)-1)</f>
        <v>44</v>
      </c>
      <c r="AG243" s="68"/>
    </row>
    <row r="244" spans="1:33" ht="15" thickBot="1" x14ac:dyDescent="0.4">
      <c r="A244" s="66"/>
      <c r="B244" s="2" t="s">
        <v>363</v>
      </c>
      <c r="C244" s="2" t="s">
        <v>116</v>
      </c>
      <c r="D244" s="67" t="s">
        <v>180</v>
      </c>
      <c r="E244" s="67">
        <v>28</v>
      </c>
      <c r="F244" s="67">
        <v>16</v>
      </c>
      <c r="G244" s="67">
        <v>3</v>
      </c>
      <c r="H244" s="67">
        <v>0</v>
      </c>
      <c r="I244" s="67">
        <v>0</v>
      </c>
      <c r="J244" s="67">
        <v>0</v>
      </c>
      <c r="K244" s="67">
        <v>0</v>
      </c>
      <c r="L244" s="67">
        <v>0</v>
      </c>
      <c r="M244" s="67">
        <v>13</v>
      </c>
      <c r="N244" s="67">
        <v>96</v>
      </c>
      <c r="O244" s="67">
        <v>7.38</v>
      </c>
      <c r="P244" s="67">
        <v>0</v>
      </c>
      <c r="Q244" s="67">
        <v>62</v>
      </c>
      <c r="R244" s="67">
        <v>34</v>
      </c>
      <c r="S244" s="67">
        <v>567</v>
      </c>
      <c r="T244" s="67">
        <v>16.68</v>
      </c>
      <c r="U244" s="67">
        <v>4</v>
      </c>
      <c r="V244" s="67">
        <v>2</v>
      </c>
      <c r="W244" s="67">
        <v>0</v>
      </c>
      <c r="X244" s="67">
        <v>5</v>
      </c>
      <c r="Y244" s="67"/>
      <c r="Z244" s="67"/>
      <c r="AA244" s="70">
        <f>IF(F244&lt;Settings!$H$3,"",ROUND((J244*Settings!$C$3+K244*Settings!$C$4+N244*Settings!$C$5+P244*Settings!$C$6+R244*Settings!$C$7+S244*Settings!$C$8+U244*Settings!$C$9+L244*Settings!$C$10+V244*Settings!$C$11*0.5)/F244*16,0))</f>
        <v>122</v>
      </c>
      <c r="AB244" s="70">
        <f>IF(F244&lt;Settings!$H$3,"",AA244*Settings!$F$5)</f>
        <v>274.5</v>
      </c>
      <c r="AC244" s="67"/>
      <c r="AD244" s="67"/>
      <c r="AE244" s="67"/>
      <c r="AF244" s="67">
        <f>IF(F244&lt;Settings!$H$3,"",RANK(AA244,$AA$206:$AA$305,0)+COUNTIF($AA$206:AA244,AA244)-1)</f>
        <v>64</v>
      </c>
      <c r="AG244" s="68"/>
    </row>
    <row r="245" spans="1:33" ht="15" thickBot="1" x14ac:dyDescent="0.4">
      <c r="A245" s="66"/>
      <c r="B245" s="2" t="s">
        <v>224</v>
      </c>
      <c r="C245" s="2" t="s">
        <v>116</v>
      </c>
      <c r="D245" s="67" t="s">
        <v>180</v>
      </c>
      <c r="E245" s="67">
        <v>25</v>
      </c>
      <c r="F245" s="67">
        <v>16</v>
      </c>
      <c r="G245" s="67">
        <v>15</v>
      </c>
      <c r="H245" s="67">
        <v>0</v>
      </c>
      <c r="I245" s="67">
        <v>0</v>
      </c>
      <c r="J245" s="67">
        <v>0</v>
      </c>
      <c r="K245" s="67">
        <v>0</v>
      </c>
      <c r="L245" s="67">
        <v>0</v>
      </c>
      <c r="M245" s="67">
        <v>0</v>
      </c>
      <c r="N245" s="67">
        <v>0</v>
      </c>
      <c r="O245" s="67"/>
      <c r="P245" s="67">
        <v>0</v>
      </c>
      <c r="Q245" s="67">
        <v>69</v>
      </c>
      <c r="R245" s="67">
        <v>43</v>
      </c>
      <c r="S245" s="67">
        <v>728</v>
      </c>
      <c r="T245" s="67">
        <v>16.93</v>
      </c>
      <c r="U245" s="67">
        <v>4</v>
      </c>
      <c r="V245" s="67">
        <v>1</v>
      </c>
      <c r="W245" s="67">
        <v>1</v>
      </c>
      <c r="X245" s="67">
        <v>4</v>
      </c>
      <c r="Y245" s="67"/>
      <c r="Z245" s="67"/>
      <c r="AA245" s="70">
        <f>IF(F245&lt;Settings!$H$3,"",ROUND((J245*Settings!$C$3+K245*Settings!$C$4+N245*Settings!$C$5+P245*Settings!$C$6+R245*Settings!$C$7+S245*Settings!$C$8+U245*Settings!$C$9+L245*Settings!$C$10+V245*Settings!$C$11*0.5)/F245*16,0))</f>
        <v>139</v>
      </c>
      <c r="AB245" s="70">
        <f>IF(F245&lt;Settings!$H$3,"",AA245*Settings!$F$5)</f>
        <v>312.75</v>
      </c>
      <c r="AC245" s="67"/>
      <c r="AD245" s="67"/>
      <c r="AE245" s="67"/>
      <c r="AF245" s="67">
        <f>IF(F245&lt;Settings!$H$3,"",RANK(AA245,$AA$206:$AA$305,0)+COUNTIF($AA$206:AA245,AA245)-1)</f>
        <v>55</v>
      </c>
      <c r="AG245" s="68"/>
    </row>
    <row r="246" spans="1:33" ht="15" thickBot="1" x14ac:dyDescent="0.4">
      <c r="A246" s="66"/>
      <c r="B246" s="2" t="s">
        <v>388</v>
      </c>
      <c r="C246" s="2" t="s">
        <v>6</v>
      </c>
      <c r="D246" s="67" t="s">
        <v>180</v>
      </c>
      <c r="E246" s="67">
        <v>24</v>
      </c>
      <c r="F246" s="67">
        <v>15</v>
      </c>
      <c r="G246" s="67">
        <v>6</v>
      </c>
      <c r="H246" s="67">
        <v>0</v>
      </c>
      <c r="I246" s="67">
        <v>0</v>
      </c>
      <c r="J246" s="67">
        <v>0</v>
      </c>
      <c r="K246" s="67">
        <v>0</v>
      </c>
      <c r="L246" s="67">
        <v>0</v>
      </c>
      <c r="M246" s="67">
        <v>7</v>
      </c>
      <c r="N246" s="67">
        <v>34</v>
      </c>
      <c r="O246" s="67">
        <v>4.8600000000000003</v>
      </c>
      <c r="P246" s="67">
        <v>0</v>
      </c>
      <c r="Q246" s="67">
        <v>103</v>
      </c>
      <c r="R246" s="67">
        <v>66</v>
      </c>
      <c r="S246" s="67">
        <v>789</v>
      </c>
      <c r="T246" s="67">
        <v>11.95</v>
      </c>
      <c r="U246" s="67">
        <v>3</v>
      </c>
      <c r="V246" s="67">
        <v>6</v>
      </c>
      <c r="W246" s="67">
        <v>3</v>
      </c>
      <c r="X246" s="67">
        <v>3</v>
      </c>
      <c r="Y246" s="67"/>
      <c r="Z246" s="67"/>
      <c r="AA246" s="70">
        <f>IF(F246&lt;Settings!$H$3,"",ROUND((J246*Settings!$C$3+K246*Settings!$C$4+N246*Settings!$C$5+P246*Settings!$C$6+R246*Settings!$C$7+S246*Settings!$C$8+U246*Settings!$C$9+L246*Settings!$C$10+V246*Settings!$C$11*0.5)/F246*16,0))</f>
        <v>171</v>
      </c>
      <c r="AB246" s="70">
        <f>IF(F246&lt;Settings!$H$3,"",AA246*Settings!$F$5)</f>
        <v>384.75</v>
      </c>
      <c r="AC246" s="67"/>
      <c r="AD246" s="67"/>
      <c r="AE246" s="67"/>
      <c r="AF246" s="67">
        <f>IF(F246&lt;Settings!$H$3,"",RANK(AA246,$AA$206:$AA$305,0)+COUNTIF($AA$206:AA246,AA246)-1)</f>
        <v>39</v>
      </c>
      <c r="AG246" s="68"/>
    </row>
    <row r="247" spans="1:33" ht="15" thickBot="1" x14ac:dyDescent="0.4">
      <c r="A247" s="66"/>
      <c r="B247" s="2" t="s">
        <v>232</v>
      </c>
      <c r="C247" s="2" t="s">
        <v>18</v>
      </c>
      <c r="D247" s="67" t="s">
        <v>180</v>
      </c>
      <c r="E247" s="67">
        <v>27</v>
      </c>
      <c r="F247" s="67">
        <v>15</v>
      </c>
      <c r="G247" s="67">
        <v>14</v>
      </c>
      <c r="H247" s="67">
        <v>1</v>
      </c>
      <c r="I247" s="67">
        <v>1</v>
      </c>
      <c r="J247" s="67">
        <v>10</v>
      </c>
      <c r="K247" s="67">
        <v>0</v>
      </c>
      <c r="L247" s="67">
        <v>0</v>
      </c>
      <c r="M247" s="67">
        <v>9</v>
      </c>
      <c r="N247" s="67">
        <v>17</v>
      </c>
      <c r="O247" s="67">
        <v>1.89</v>
      </c>
      <c r="P247" s="67">
        <v>0</v>
      </c>
      <c r="Q247" s="67">
        <v>92</v>
      </c>
      <c r="R247" s="67">
        <v>66</v>
      </c>
      <c r="S247" s="67">
        <v>653</v>
      </c>
      <c r="T247" s="67">
        <v>9.89</v>
      </c>
      <c r="U247" s="67">
        <v>4</v>
      </c>
      <c r="V247" s="67">
        <v>1</v>
      </c>
      <c r="W247" s="67">
        <v>0</v>
      </c>
      <c r="X247" s="67">
        <v>4</v>
      </c>
      <c r="Y247" s="67">
        <v>1</v>
      </c>
      <c r="Z247" s="67"/>
      <c r="AA247" s="70">
        <f>IF(F247&lt;Settings!$H$3,"",ROUND((J247*Settings!$C$3+K247*Settings!$C$4+N247*Settings!$C$5+P247*Settings!$C$6+R247*Settings!$C$7+S247*Settings!$C$8+U247*Settings!$C$9+L247*Settings!$C$10+V247*Settings!$C$11*0.5)/F247*16,0))</f>
        <v>167</v>
      </c>
      <c r="AB247" s="70">
        <f>IF(F247&lt;Settings!$H$3,"",AA247*Settings!$F$5)</f>
        <v>375.75</v>
      </c>
      <c r="AC247" s="67"/>
      <c r="AD247" s="67"/>
      <c r="AE247" s="67"/>
      <c r="AF247" s="67">
        <f>IF(F247&lt;Settings!$H$3,"",RANK(AA247,$AA$206:$AA$305,0)+COUNTIF($AA$206:AA247,AA247)-1)</f>
        <v>42</v>
      </c>
      <c r="AG247" s="68"/>
    </row>
    <row r="248" spans="1:33" ht="15" thickBot="1" x14ac:dyDescent="0.4">
      <c r="A248" s="66"/>
      <c r="B248" s="2" t="s">
        <v>435</v>
      </c>
      <c r="C248" s="2" t="s">
        <v>30</v>
      </c>
      <c r="D248" s="67" t="s">
        <v>180</v>
      </c>
      <c r="E248" s="67">
        <v>26</v>
      </c>
      <c r="F248" s="67">
        <v>14</v>
      </c>
      <c r="G248" s="67">
        <v>14</v>
      </c>
      <c r="H248" s="67">
        <v>0</v>
      </c>
      <c r="I248" s="67">
        <v>1</v>
      </c>
      <c r="J248" s="67">
        <v>0</v>
      </c>
      <c r="K248" s="67">
        <v>0</v>
      </c>
      <c r="L248" s="67">
        <v>0</v>
      </c>
      <c r="M248" s="67">
        <v>1</v>
      </c>
      <c r="N248" s="67">
        <v>17</v>
      </c>
      <c r="O248" s="67">
        <v>17</v>
      </c>
      <c r="P248" s="67">
        <v>0</v>
      </c>
      <c r="Q248" s="67">
        <v>96</v>
      </c>
      <c r="R248" s="67">
        <v>56</v>
      </c>
      <c r="S248" s="67">
        <v>702</v>
      </c>
      <c r="T248" s="67">
        <v>12.54</v>
      </c>
      <c r="U248" s="67">
        <v>3</v>
      </c>
      <c r="V248" s="67">
        <v>1</v>
      </c>
      <c r="W248" s="67">
        <v>0</v>
      </c>
      <c r="X248" s="67">
        <v>3</v>
      </c>
      <c r="Y248" s="67">
        <v>1</v>
      </c>
      <c r="Z248" s="67"/>
      <c r="AA248" s="70">
        <f>IF(F248&lt;Settings!$H$3,"",ROUND((J248*Settings!$C$3+K248*Settings!$C$4+N248*Settings!$C$5+P248*Settings!$C$6+R248*Settings!$C$7+S248*Settings!$C$8+U248*Settings!$C$9+L248*Settings!$C$10+V248*Settings!$C$11*0.5)/F248*16,0))</f>
        <v>166</v>
      </c>
      <c r="AB248" s="70">
        <f>IF(F248&lt;Settings!$H$3,"",AA248*Settings!$F$5)</f>
        <v>373.5</v>
      </c>
      <c r="AC248" s="67"/>
      <c r="AD248" s="67"/>
      <c r="AE248" s="67"/>
      <c r="AF248" s="67">
        <f>IF(F248&lt;Settings!$H$3,"",RANK(AA248,$AA$206:$AA$305,0)+COUNTIF($AA$206:AA248,AA248)-1)</f>
        <v>43</v>
      </c>
      <c r="AG248" s="68"/>
    </row>
    <row r="249" spans="1:33" ht="15" thickBot="1" x14ac:dyDescent="0.4">
      <c r="A249" s="66"/>
      <c r="B249" s="2" t="s">
        <v>230</v>
      </c>
      <c r="C249" s="2" t="s">
        <v>30</v>
      </c>
      <c r="D249" s="67" t="s">
        <v>180</v>
      </c>
      <c r="E249" s="67">
        <v>24</v>
      </c>
      <c r="F249" s="67">
        <v>16</v>
      </c>
      <c r="G249" s="67">
        <v>6</v>
      </c>
      <c r="H249" s="67">
        <v>0</v>
      </c>
      <c r="I249" s="67">
        <v>0</v>
      </c>
      <c r="J249" s="67">
        <v>0</v>
      </c>
      <c r="K249" s="67">
        <v>0</v>
      </c>
      <c r="L249" s="67">
        <v>0</v>
      </c>
      <c r="M249" s="67">
        <v>0</v>
      </c>
      <c r="N249" s="67">
        <v>0</v>
      </c>
      <c r="O249" s="67"/>
      <c r="P249" s="67">
        <v>0</v>
      </c>
      <c r="Q249" s="67">
        <v>83</v>
      </c>
      <c r="R249" s="67">
        <v>42</v>
      </c>
      <c r="S249" s="67">
        <v>748</v>
      </c>
      <c r="T249" s="67">
        <v>17.809999999999999</v>
      </c>
      <c r="U249" s="67">
        <v>3</v>
      </c>
      <c r="V249" s="67">
        <v>2</v>
      </c>
      <c r="W249" s="67">
        <v>1</v>
      </c>
      <c r="X249" s="67">
        <v>3</v>
      </c>
      <c r="Y249" s="67"/>
      <c r="Z249" s="67"/>
      <c r="AA249" s="70">
        <f>IF(F249&lt;Settings!$H$3,"",ROUND((J249*Settings!$C$3+K249*Settings!$C$4+N249*Settings!$C$5+P249*Settings!$C$6+R249*Settings!$C$7+S249*Settings!$C$8+U249*Settings!$C$9+L249*Settings!$C$10+V249*Settings!$C$11*0.5)/F249*16,0))</f>
        <v>133</v>
      </c>
      <c r="AB249" s="70">
        <f>IF(F249&lt;Settings!$H$3,"",AA249*Settings!$F$5)</f>
        <v>299.25</v>
      </c>
      <c r="AC249" s="67"/>
      <c r="AD249" s="67"/>
      <c r="AE249" s="67"/>
      <c r="AF249" s="67">
        <f>IF(F249&lt;Settings!$H$3,"",RANK(AA249,$AA$206:$AA$305,0)+COUNTIF($AA$206:AA249,AA249)-1)</f>
        <v>59</v>
      </c>
      <c r="AG249" s="68"/>
    </row>
    <row r="250" spans="1:33" ht="15" thickBot="1" x14ac:dyDescent="0.4">
      <c r="A250" s="66"/>
      <c r="B250" s="2" t="s">
        <v>390</v>
      </c>
      <c r="C250" s="2" t="s">
        <v>49</v>
      </c>
      <c r="D250" s="67" t="s">
        <v>180</v>
      </c>
      <c r="E250" s="67">
        <v>31</v>
      </c>
      <c r="F250" s="67">
        <v>14</v>
      </c>
      <c r="G250" s="67">
        <v>13</v>
      </c>
      <c r="H250" s="67">
        <v>0</v>
      </c>
      <c r="I250" s="67">
        <v>0</v>
      </c>
      <c r="J250" s="67">
        <v>0</v>
      </c>
      <c r="K250" s="67">
        <v>0</v>
      </c>
      <c r="L250" s="67">
        <v>0</v>
      </c>
      <c r="M250" s="67">
        <v>3</v>
      </c>
      <c r="N250" s="67">
        <v>38</v>
      </c>
      <c r="O250" s="67">
        <v>12.67</v>
      </c>
      <c r="P250" s="67">
        <v>0</v>
      </c>
      <c r="Q250" s="67">
        <v>90</v>
      </c>
      <c r="R250" s="67">
        <v>50</v>
      </c>
      <c r="S250" s="67">
        <v>668</v>
      </c>
      <c r="T250" s="67">
        <v>13.36</v>
      </c>
      <c r="U250" s="67">
        <v>3</v>
      </c>
      <c r="V250" s="67">
        <v>0</v>
      </c>
      <c r="W250" s="67">
        <v>0</v>
      </c>
      <c r="X250" s="67">
        <v>3</v>
      </c>
      <c r="Y250" s="67"/>
      <c r="Z250" s="67"/>
      <c r="AA250" s="70">
        <f>IF(F250&lt;Settings!$H$3,"",ROUND((J250*Settings!$C$3+K250*Settings!$C$4+N250*Settings!$C$5+P250*Settings!$C$6+R250*Settings!$C$7+S250*Settings!$C$8+U250*Settings!$C$9+L250*Settings!$C$10+V250*Settings!$C$11*0.5)/F250*16,0))</f>
        <v>158</v>
      </c>
      <c r="AB250" s="70">
        <f>IF(F250&lt;Settings!$H$3,"",AA250*Settings!$F$5)</f>
        <v>355.5</v>
      </c>
      <c r="AC250" s="67"/>
      <c r="AD250" s="67"/>
      <c r="AE250" s="67"/>
      <c r="AF250" s="67">
        <f>IF(F250&lt;Settings!$H$3,"",RANK(AA250,$AA$206:$AA$305,0)+COUNTIF($AA$206:AA250,AA250)-1)</f>
        <v>47</v>
      </c>
      <c r="AG250" s="68"/>
    </row>
    <row r="251" spans="1:33" ht="15" thickBot="1" x14ac:dyDescent="0.4">
      <c r="A251" s="66"/>
      <c r="B251" s="2" t="s">
        <v>430</v>
      </c>
      <c r="C251" s="69" t="s">
        <v>179</v>
      </c>
      <c r="D251" s="67" t="s">
        <v>180</v>
      </c>
      <c r="E251" s="67">
        <v>26</v>
      </c>
      <c r="F251" s="67">
        <v>14</v>
      </c>
      <c r="G251" s="67">
        <v>14</v>
      </c>
      <c r="H251" s="67">
        <v>0</v>
      </c>
      <c r="I251" s="67">
        <v>0</v>
      </c>
      <c r="J251" s="67">
        <v>0</v>
      </c>
      <c r="K251" s="67">
        <v>0</v>
      </c>
      <c r="L251" s="67">
        <v>0</v>
      </c>
      <c r="M251" s="67">
        <v>0</v>
      </c>
      <c r="N251" s="67">
        <v>0</v>
      </c>
      <c r="O251" s="67"/>
      <c r="P251" s="67">
        <v>0</v>
      </c>
      <c r="Q251" s="67">
        <v>78</v>
      </c>
      <c r="R251" s="67">
        <v>48</v>
      </c>
      <c r="S251" s="67">
        <v>692</v>
      </c>
      <c r="T251" s="67">
        <v>14.42</v>
      </c>
      <c r="U251" s="67">
        <v>3</v>
      </c>
      <c r="V251" s="67">
        <v>0</v>
      </c>
      <c r="W251" s="67">
        <v>0</v>
      </c>
      <c r="X251" s="67">
        <v>3</v>
      </c>
      <c r="Y251" s="67"/>
      <c r="Z251" s="67"/>
      <c r="AA251" s="70">
        <f>IF(F251&lt;Settings!$H$3,"",ROUND((J251*Settings!$C$3+K251*Settings!$C$4+N251*Settings!$C$5+P251*Settings!$C$6+R251*Settings!$C$7+S251*Settings!$C$8+U251*Settings!$C$9+L251*Settings!$C$10+V251*Settings!$C$11*0.5)/F251*16,0))</f>
        <v>155</v>
      </c>
      <c r="AB251" s="70">
        <f>IF(F251&lt;Settings!$H$3,"",AA251*Settings!$F$5)</f>
        <v>348.75</v>
      </c>
      <c r="AC251" s="67"/>
      <c r="AD251" s="67"/>
      <c r="AE251" s="67"/>
      <c r="AF251" s="67">
        <f>IF(F251&lt;Settings!$H$3,"",RANK(AA251,$AA$206:$AA$305,0)+COUNTIF($AA$206:AA251,AA251)-1)</f>
        <v>49</v>
      </c>
      <c r="AG251" s="68"/>
    </row>
    <row r="252" spans="1:33" ht="15" thickBot="1" x14ac:dyDescent="0.4">
      <c r="A252" s="66"/>
      <c r="B252" s="2" t="s">
        <v>264</v>
      </c>
      <c r="C252" s="2" t="s">
        <v>111</v>
      </c>
      <c r="D252" s="67" t="s">
        <v>180</v>
      </c>
      <c r="E252" s="67">
        <v>24</v>
      </c>
      <c r="F252" s="67">
        <v>11</v>
      </c>
      <c r="G252" s="67">
        <v>10</v>
      </c>
      <c r="H252" s="67">
        <v>0</v>
      </c>
      <c r="I252" s="67">
        <v>0</v>
      </c>
      <c r="J252" s="67">
        <v>0</v>
      </c>
      <c r="K252" s="67">
        <v>0</v>
      </c>
      <c r="L252" s="67">
        <v>0</v>
      </c>
      <c r="M252" s="67">
        <v>4</v>
      </c>
      <c r="N252" s="67">
        <v>4</v>
      </c>
      <c r="O252" s="67">
        <v>1</v>
      </c>
      <c r="P252" s="67">
        <v>0</v>
      </c>
      <c r="Q252" s="67">
        <v>84</v>
      </c>
      <c r="R252" s="67">
        <v>59</v>
      </c>
      <c r="S252" s="67">
        <v>731</v>
      </c>
      <c r="T252" s="67">
        <v>12.39</v>
      </c>
      <c r="U252" s="67">
        <v>2</v>
      </c>
      <c r="V252" s="67">
        <v>1</v>
      </c>
      <c r="W252" s="67">
        <v>0</v>
      </c>
      <c r="X252" s="67">
        <v>2</v>
      </c>
      <c r="Y252" s="67"/>
      <c r="Z252" s="67"/>
      <c r="AA252" s="70">
        <f>IF(F252&lt;Settings!$H$3,"",ROUND((J252*Settings!$C$3+K252*Settings!$C$4+N252*Settings!$C$5+P252*Settings!$C$6+R252*Settings!$C$7+S252*Settings!$C$8+U252*Settings!$C$9+L252*Settings!$C$10+V252*Settings!$C$11*0.5)/F252*16,0))</f>
        <v>209</v>
      </c>
      <c r="AB252" s="70">
        <f>IF(F252&lt;Settings!$H$3,"",AA252*Settings!$F$5)</f>
        <v>470.25</v>
      </c>
      <c r="AC252" s="67"/>
      <c r="AD252" s="67"/>
      <c r="AE252" s="67"/>
      <c r="AF252" s="67">
        <f>IF(F252&lt;Settings!$H$3,"",RANK(AA252,$AA$206:$AA$305,0)+COUNTIF($AA$206:AA252,AA252)-1)</f>
        <v>20</v>
      </c>
      <c r="AG252" s="68"/>
    </row>
    <row r="253" spans="1:33" ht="15" thickBot="1" x14ac:dyDescent="0.4">
      <c r="A253" s="66"/>
      <c r="B253" s="2" t="s">
        <v>460</v>
      </c>
      <c r="C253" s="2" t="s">
        <v>6</v>
      </c>
      <c r="D253" s="67" t="s">
        <v>180</v>
      </c>
      <c r="E253" s="67">
        <v>25</v>
      </c>
      <c r="F253" s="67">
        <v>16</v>
      </c>
      <c r="G253" s="67">
        <v>14</v>
      </c>
      <c r="H253" s="67">
        <v>0</v>
      </c>
      <c r="I253" s="67">
        <v>0</v>
      </c>
      <c r="J253" s="67">
        <v>0</v>
      </c>
      <c r="K253" s="67">
        <v>0</v>
      </c>
      <c r="L253" s="67">
        <v>0</v>
      </c>
      <c r="M253" s="67">
        <v>1</v>
      </c>
      <c r="N253" s="67">
        <v>-14</v>
      </c>
      <c r="O253" s="67">
        <v>-14</v>
      </c>
      <c r="P253" s="67">
        <v>0</v>
      </c>
      <c r="Q253" s="67">
        <v>78</v>
      </c>
      <c r="R253" s="67">
        <v>35</v>
      </c>
      <c r="S253" s="67">
        <v>502</v>
      </c>
      <c r="T253" s="67">
        <v>14.34</v>
      </c>
      <c r="U253" s="67">
        <v>6</v>
      </c>
      <c r="V253" s="67">
        <v>0</v>
      </c>
      <c r="W253" s="67">
        <v>0</v>
      </c>
      <c r="X253" s="67">
        <v>6</v>
      </c>
      <c r="Y253" s="67"/>
      <c r="Z253" s="67"/>
      <c r="AA253" s="70">
        <f>IF(F253&lt;Settings!$H$3,"",ROUND((J253*Settings!$C$3+K253*Settings!$C$4+N253*Settings!$C$5+P253*Settings!$C$6+R253*Settings!$C$7+S253*Settings!$C$8+U253*Settings!$C$9+L253*Settings!$C$10+V253*Settings!$C$11*0.5)/F253*16,0))</f>
        <v>120</v>
      </c>
      <c r="AB253" s="70">
        <f>IF(F253&lt;Settings!$H$3,"",AA253*Settings!$F$5)</f>
        <v>270</v>
      </c>
      <c r="AC253" s="67"/>
      <c r="AD253" s="67"/>
      <c r="AE253" s="67"/>
      <c r="AF253" s="67">
        <f>IF(F253&lt;Settings!$H$3,"",RANK(AA253,$AA$206:$AA$305,0)+COUNTIF($AA$206:AA253,AA253)-1)</f>
        <v>66</v>
      </c>
      <c r="AG253" s="68"/>
    </row>
    <row r="254" spans="1:33" ht="15" thickBot="1" x14ac:dyDescent="0.4">
      <c r="A254" s="66"/>
      <c r="B254" s="2" t="s">
        <v>439</v>
      </c>
      <c r="C254" s="2" t="s">
        <v>97</v>
      </c>
      <c r="D254" s="67" t="s">
        <v>180</v>
      </c>
      <c r="E254" s="67">
        <v>23</v>
      </c>
      <c r="F254" s="67">
        <v>10</v>
      </c>
      <c r="G254" s="67">
        <v>10</v>
      </c>
      <c r="H254" s="67">
        <v>0</v>
      </c>
      <c r="I254" s="67">
        <v>0</v>
      </c>
      <c r="J254" s="67">
        <v>0</v>
      </c>
      <c r="K254" s="67">
        <v>0</v>
      </c>
      <c r="L254" s="67">
        <v>0</v>
      </c>
      <c r="M254" s="67">
        <v>2</v>
      </c>
      <c r="N254" s="67">
        <v>9</v>
      </c>
      <c r="O254" s="67">
        <v>4.5</v>
      </c>
      <c r="P254" s="67">
        <v>0</v>
      </c>
      <c r="Q254" s="67">
        <v>50</v>
      </c>
      <c r="R254" s="67">
        <v>28</v>
      </c>
      <c r="S254" s="67">
        <v>423</v>
      </c>
      <c r="T254" s="67">
        <v>15.11</v>
      </c>
      <c r="U254" s="67">
        <v>7</v>
      </c>
      <c r="V254" s="67">
        <v>0</v>
      </c>
      <c r="W254" s="67">
        <v>0</v>
      </c>
      <c r="X254" s="67">
        <v>7</v>
      </c>
      <c r="Y254" s="67"/>
      <c r="Z254" s="67"/>
      <c r="AA254" s="70">
        <f>IF(F254&lt;Settings!$H$3,"",ROUND((J254*Settings!$C$3+K254*Settings!$C$4+N254*Settings!$C$5+P254*Settings!$C$6+R254*Settings!$C$7+S254*Settings!$C$8+U254*Settings!$C$9+L254*Settings!$C$10+V254*Settings!$C$11*0.5)/F254*16,0))</f>
        <v>181</v>
      </c>
      <c r="AB254" s="70">
        <f>IF(F254&lt;Settings!$H$3,"",AA254*Settings!$F$5)</f>
        <v>407.25</v>
      </c>
      <c r="AC254" s="67"/>
      <c r="AD254" s="67"/>
      <c r="AE254" s="67"/>
      <c r="AF254" s="67">
        <f>IF(F254&lt;Settings!$H$3,"",RANK(AA254,$AA$206:$AA$305,0)+COUNTIF($AA$206:AA254,AA254)-1)</f>
        <v>32</v>
      </c>
      <c r="AG254" s="68"/>
    </row>
    <row r="255" spans="1:33" ht="15" thickBot="1" x14ac:dyDescent="0.4">
      <c r="A255" s="66"/>
      <c r="B255" s="2" t="s">
        <v>270</v>
      </c>
      <c r="C255" s="2" t="s">
        <v>18</v>
      </c>
      <c r="D255" s="67" t="s">
        <v>180</v>
      </c>
      <c r="E255" s="67">
        <v>32</v>
      </c>
      <c r="F255" s="67">
        <v>15</v>
      </c>
      <c r="G255" s="67">
        <v>15</v>
      </c>
      <c r="H255" s="67">
        <v>0</v>
      </c>
      <c r="I255" s="67">
        <v>0</v>
      </c>
      <c r="J255" s="67">
        <v>0</v>
      </c>
      <c r="K255" s="67">
        <v>0</v>
      </c>
      <c r="L255" s="67">
        <v>0</v>
      </c>
      <c r="M255" s="67">
        <v>0</v>
      </c>
      <c r="N255" s="67">
        <v>0</v>
      </c>
      <c r="O255" s="67"/>
      <c r="P255" s="67">
        <v>0</v>
      </c>
      <c r="Q255" s="67">
        <v>88</v>
      </c>
      <c r="R255" s="67">
        <v>53</v>
      </c>
      <c r="S255" s="67">
        <v>482</v>
      </c>
      <c r="T255" s="67">
        <v>9.09</v>
      </c>
      <c r="U255" s="67">
        <v>6</v>
      </c>
      <c r="V255" s="67">
        <v>0</v>
      </c>
      <c r="W255" s="67">
        <v>0</v>
      </c>
      <c r="X255" s="67">
        <v>6</v>
      </c>
      <c r="Y255" s="67"/>
      <c r="Z255" s="67"/>
      <c r="AA255" s="70">
        <f>IF(F255&lt;Settings!$H$3,"",ROUND((J255*Settings!$C$3+K255*Settings!$C$4+N255*Settings!$C$5+P255*Settings!$C$6+R255*Settings!$C$7+S255*Settings!$C$8+U255*Settings!$C$9+L255*Settings!$C$10+V255*Settings!$C$11*0.5)/F255*16,0))</f>
        <v>146</v>
      </c>
      <c r="AB255" s="70">
        <f>IF(F255&lt;Settings!$H$3,"",AA255*Settings!$F$5)</f>
        <v>328.5</v>
      </c>
      <c r="AC255" s="67"/>
      <c r="AD255" s="67"/>
      <c r="AE255" s="67"/>
      <c r="AF255" s="67">
        <f>IF(F255&lt;Settings!$H$3,"",RANK(AA255,$AA$206:$AA$305,0)+COUNTIF($AA$206:AA255,AA255)-1)</f>
        <v>52</v>
      </c>
      <c r="AG255" s="68"/>
    </row>
    <row r="256" spans="1:33" ht="15" thickBot="1" x14ac:dyDescent="0.4">
      <c r="A256" s="66"/>
      <c r="B256" s="2" t="s">
        <v>286</v>
      </c>
      <c r="C256" s="2" t="s">
        <v>43</v>
      </c>
      <c r="D256" s="67" t="s">
        <v>180</v>
      </c>
      <c r="E256" s="67">
        <v>26</v>
      </c>
      <c r="F256" s="67">
        <v>15</v>
      </c>
      <c r="G256" s="67">
        <v>8</v>
      </c>
      <c r="H256" s="67">
        <v>0</v>
      </c>
      <c r="I256" s="67">
        <v>0</v>
      </c>
      <c r="J256" s="67">
        <v>0</v>
      </c>
      <c r="K256" s="67">
        <v>0</v>
      </c>
      <c r="L256" s="67">
        <v>0</v>
      </c>
      <c r="M256" s="67">
        <v>6</v>
      </c>
      <c r="N256" s="67">
        <v>22</v>
      </c>
      <c r="O256" s="67">
        <v>3.67</v>
      </c>
      <c r="P256" s="67">
        <v>0</v>
      </c>
      <c r="Q256" s="67">
        <v>84</v>
      </c>
      <c r="R256" s="67">
        <v>50</v>
      </c>
      <c r="S256" s="67">
        <v>603</v>
      </c>
      <c r="T256" s="67">
        <v>12.06</v>
      </c>
      <c r="U256" s="67">
        <v>3</v>
      </c>
      <c r="V256" s="67">
        <v>0</v>
      </c>
      <c r="W256" s="67">
        <v>0</v>
      </c>
      <c r="X256" s="67">
        <v>3</v>
      </c>
      <c r="Y256" s="67">
        <v>1</v>
      </c>
      <c r="Z256" s="67"/>
      <c r="AA256" s="70">
        <f>IF(F256&lt;Settings!$H$3,"",ROUND((J256*Settings!$C$3+K256*Settings!$C$4+N256*Settings!$C$5+P256*Settings!$C$6+R256*Settings!$C$7+S256*Settings!$C$8+U256*Settings!$C$9+L256*Settings!$C$10+V256*Settings!$C$11*0.5)/F256*16,0))</f>
        <v>139</v>
      </c>
      <c r="AB256" s="70">
        <f>IF(F256&lt;Settings!$H$3,"",AA256*Settings!$F$5)</f>
        <v>312.75</v>
      </c>
      <c r="AC256" s="67"/>
      <c r="AD256" s="67"/>
      <c r="AE256" s="67"/>
      <c r="AF256" s="67">
        <f>IF(F256&lt;Settings!$H$3,"",RANK(AA256,$AA$206:$AA$305,0)+COUNTIF($AA$206:AA256,AA256)-1)</f>
        <v>56</v>
      </c>
      <c r="AG256" s="68"/>
    </row>
    <row r="257" spans="1:33" ht="15" thickBot="1" x14ac:dyDescent="0.4">
      <c r="A257" s="66"/>
      <c r="B257" s="2" t="s">
        <v>461</v>
      </c>
      <c r="C257" s="2" t="s">
        <v>6</v>
      </c>
      <c r="D257" s="67" t="s">
        <v>180</v>
      </c>
      <c r="E257" s="67">
        <v>27</v>
      </c>
      <c r="F257" s="67">
        <v>16</v>
      </c>
      <c r="G257" s="67">
        <v>7</v>
      </c>
      <c r="H257" s="67">
        <v>0</v>
      </c>
      <c r="I257" s="67">
        <v>0</v>
      </c>
      <c r="J257" s="67">
        <v>0</v>
      </c>
      <c r="K257" s="67">
        <v>0</v>
      </c>
      <c r="L257" s="67">
        <v>0</v>
      </c>
      <c r="M257" s="67">
        <v>0</v>
      </c>
      <c r="N257" s="67">
        <v>0</v>
      </c>
      <c r="O257" s="67"/>
      <c r="P257" s="67">
        <v>0</v>
      </c>
      <c r="Q257" s="67">
        <v>65</v>
      </c>
      <c r="R257" s="67">
        <v>45</v>
      </c>
      <c r="S257" s="67">
        <v>573</v>
      </c>
      <c r="T257" s="67">
        <v>12.73</v>
      </c>
      <c r="U257" s="67">
        <v>4</v>
      </c>
      <c r="V257" s="67">
        <v>0</v>
      </c>
      <c r="W257" s="67">
        <v>0</v>
      </c>
      <c r="X257" s="67">
        <v>4</v>
      </c>
      <c r="Y257" s="67"/>
      <c r="Z257" s="67"/>
      <c r="AA257" s="70">
        <f>IF(F257&lt;Settings!$H$3,"",ROUND((J257*Settings!$C$3+K257*Settings!$C$4+N257*Settings!$C$5+P257*Settings!$C$6+R257*Settings!$C$7+S257*Settings!$C$8+U257*Settings!$C$9+L257*Settings!$C$10+V257*Settings!$C$11*0.5)/F257*16,0))</f>
        <v>126</v>
      </c>
      <c r="AB257" s="70">
        <f>IF(F257&lt;Settings!$H$3,"",AA257*Settings!$F$5)</f>
        <v>283.5</v>
      </c>
      <c r="AC257" s="67"/>
      <c r="AD257" s="67"/>
      <c r="AE257" s="67"/>
      <c r="AF257" s="67">
        <f>IF(F257&lt;Settings!$H$3,"",RANK(AA257,$AA$206:$AA$305,0)+COUNTIF($AA$206:AA257,AA257)-1)</f>
        <v>61</v>
      </c>
      <c r="AG257" s="68"/>
    </row>
    <row r="258" spans="1:33" ht="15" thickBot="1" x14ac:dyDescent="0.4">
      <c r="A258" s="66"/>
      <c r="B258" s="2" t="s">
        <v>216</v>
      </c>
      <c r="C258" s="2" t="s">
        <v>32</v>
      </c>
      <c r="D258" s="67" t="s">
        <v>180</v>
      </c>
      <c r="E258" s="67">
        <v>25</v>
      </c>
      <c r="F258" s="67">
        <v>16</v>
      </c>
      <c r="G258" s="67">
        <v>8</v>
      </c>
      <c r="H258" s="67">
        <v>0</v>
      </c>
      <c r="I258" s="67">
        <v>0</v>
      </c>
      <c r="J258" s="67">
        <v>0</v>
      </c>
      <c r="K258" s="67">
        <v>0</v>
      </c>
      <c r="L258" s="67">
        <v>0</v>
      </c>
      <c r="M258" s="67">
        <v>10</v>
      </c>
      <c r="N258" s="67">
        <v>58</v>
      </c>
      <c r="O258" s="67">
        <v>5.8</v>
      </c>
      <c r="P258" s="67">
        <v>0</v>
      </c>
      <c r="Q258" s="67">
        <v>71</v>
      </c>
      <c r="R258" s="67">
        <v>45</v>
      </c>
      <c r="S258" s="67">
        <v>555</v>
      </c>
      <c r="T258" s="67">
        <v>12.33</v>
      </c>
      <c r="U258" s="67">
        <v>2</v>
      </c>
      <c r="V258" s="67">
        <v>0</v>
      </c>
      <c r="W258" s="67">
        <v>0</v>
      </c>
      <c r="X258" s="67">
        <v>3</v>
      </c>
      <c r="Y258" s="67"/>
      <c r="Z258" s="67"/>
      <c r="AA258" s="70">
        <f>IF(F258&lt;Settings!$H$3,"",ROUND((J258*Settings!$C$3+K258*Settings!$C$4+N258*Settings!$C$5+P258*Settings!$C$6+R258*Settings!$C$7+S258*Settings!$C$8+U258*Settings!$C$9+L258*Settings!$C$10+V258*Settings!$C$11*0.5)/F258*16,0))</f>
        <v>118</v>
      </c>
      <c r="AB258" s="70">
        <f>IF(F258&lt;Settings!$H$3,"",AA258*Settings!$F$5)</f>
        <v>265.5</v>
      </c>
      <c r="AC258" s="67"/>
      <c r="AD258" s="67"/>
      <c r="AE258" s="67"/>
      <c r="AF258" s="67">
        <f>IF(F258&lt;Settings!$H$3,"",RANK(AA258,$AA$206:$AA$305,0)+COUNTIF($AA$206:AA258,AA258)-1)</f>
        <v>67</v>
      </c>
      <c r="AG258" s="68"/>
    </row>
    <row r="259" spans="1:33" ht="15" thickBot="1" x14ac:dyDescent="0.4">
      <c r="A259" s="66"/>
      <c r="B259" s="2" t="s">
        <v>228</v>
      </c>
      <c r="C259" s="2" t="s">
        <v>1</v>
      </c>
      <c r="D259" s="67" t="s">
        <v>180</v>
      </c>
      <c r="E259" s="67">
        <v>32</v>
      </c>
      <c r="F259" s="67">
        <v>15</v>
      </c>
      <c r="G259" s="67">
        <v>8</v>
      </c>
      <c r="H259" s="67">
        <v>0</v>
      </c>
      <c r="I259" s="67">
        <v>0</v>
      </c>
      <c r="J259" s="67">
        <v>0</v>
      </c>
      <c r="K259" s="67">
        <v>0</v>
      </c>
      <c r="L259" s="67">
        <v>0</v>
      </c>
      <c r="M259" s="67">
        <v>0</v>
      </c>
      <c r="N259" s="67">
        <v>0</v>
      </c>
      <c r="O259" s="67"/>
      <c r="P259" s="67">
        <v>0</v>
      </c>
      <c r="Q259" s="67">
        <v>86</v>
      </c>
      <c r="R259" s="67">
        <v>61</v>
      </c>
      <c r="S259" s="67">
        <v>659</v>
      </c>
      <c r="T259" s="67">
        <v>10.8</v>
      </c>
      <c r="U259" s="67">
        <v>2</v>
      </c>
      <c r="V259" s="67">
        <v>2</v>
      </c>
      <c r="W259" s="67">
        <v>0</v>
      </c>
      <c r="X259" s="67">
        <v>2</v>
      </c>
      <c r="Y259" s="67"/>
      <c r="Z259" s="67"/>
      <c r="AA259" s="70">
        <f>IF(F259&lt;Settings!$H$3,"",ROUND((J259*Settings!$C$3+K259*Settings!$C$4+N259*Settings!$C$5+P259*Settings!$C$6+R259*Settings!$C$7+S259*Settings!$C$8+U259*Settings!$C$9+L259*Settings!$C$10+V259*Settings!$C$11*0.5)/F259*16,0))</f>
        <v>146</v>
      </c>
      <c r="AB259" s="70">
        <f>IF(F259&lt;Settings!$H$3,"",AA259*Settings!$F$5)</f>
        <v>328.5</v>
      </c>
      <c r="AC259" s="67"/>
      <c r="AD259" s="67"/>
      <c r="AE259" s="67"/>
      <c r="AF259" s="67">
        <f>IF(F259&lt;Settings!$H$3,"",RANK(AA259,$AA$206:$AA$305,0)+COUNTIF($AA$206:AA259,AA259)-1)</f>
        <v>53</v>
      </c>
      <c r="AG259" s="68"/>
    </row>
    <row r="260" spans="1:33" ht="15" thickBot="1" x14ac:dyDescent="0.4">
      <c r="A260" s="66"/>
      <c r="B260" s="2" t="s">
        <v>408</v>
      </c>
      <c r="C260" s="2" t="s">
        <v>1</v>
      </c>
      <c r="D260" s="67" t="s">
        <v>180</v>
      </c>
      <c r="E260" s="67">
        <v>29</v>
      </c>
      <c r="F260" s="67">
        <v>9</v>
      </c>
      <c r="G260" s="67">
        <v>7</v>
      </c>
      <c r="H260" s="67">
        <v>0</v>
      </c>
      <c r="I260" s="67">
        <v>0</v>
      </c>
      <c r="J260" s="67">
        <v>0</v>
      </c>
      <c r="K260" s="67">
        <v>0</v>
      </c>
      <c r="L260" s="67">
        <v>0</v>
      </c>
      <c r="M260" s="67">
        <v>3</v>
      </c>
      <c r="N260" s="67">
        <v>17</v>
      </c>
      <c r="O260" s="67">
        <v>5.67</v>
      </c>
      <c r="P260" s="67">
        <v>0</v>
      </c>
      <c r="Q260" s="67">
        <v>59</v>
      </c>
      <c r="R260" s="67">
        <v>34</v>
      </c>
      <c r="S260" s="67">
        <v>439</v>
      </c>
      <c r="T260" s="67">
        <v>12.91</v>
      </c>
      <c r="U260" s="67">
        <v>5</v>
      </c>
      <c r="V260" s="67">
        <v>0</v>
      </c>
      <c r="W260" s="67">
        <v>0</v>
      </c>
      <c r="X260" s="67">
        <v>5</v>
      </c>
      <c r="Y260" s="67"/>
      <c r="Z260" s="67"/>
      <c r="AA260" s="70">
        <f>IF(F260&lt;Settings!$H$3,"",ROUND((J260*Settings!$C$3+K260*Settings!$C$4+N260*Settings!$C$5+P260*Settings!$C$6+R260*Settings!$C$7+S260*Settings!$C$8+U260*Settings!$C$9+L260*Settings!$C$10+V260*Settings!$C$11*0.5)/F260*16,0))</f>
        <v>195</v>
      </c>
      <c r="AB260" s="70">
        <f>IF(F260&lt;Settings!$H$3,"",AA260*Settings!$F$5)</f>
        <v>438.75</v>
      </c>
      <c r="AC260" s="67"/>
      <c r="AD260" s="67"/>
      <c r="AE260" s="67"/>
      <c r="AF260" s="67">
        <f>IF(F260&lt;Settings!$H$3,"",RANK(AA260,$AA$206:$AA$305,0)+COUNTIF($AA$206:AA260,AA260)-1)</f>
        <v>24</v>
      </c>
      <c r="AG260" s="68"/>
    </row>
    <row r="261" spans="1:33" ht="15" thickBot="1" x14ac:dyDescent="0.4">
      <c r="A261" s="66"/>
      <c r="B261" s="2" t="s">
        <v>405</v>
      </c>
      <c r="C261" s="2" t="s">
        <v>14</v>
      </c>
      <c r="D261" s="67" t="s">
        <v>180</v>
      </c>
      <c r="E261" s="67">
        <v>25</v>
      </c>
      <c r="F261" s="67">
        <v>13</v>
      </c>
      <c r="G261" s="67">
        <v>7</v>
      </c>
      <c r="H261" s="67">
        <v>0</v>
      </c>
      <c r="I261" s="67">
        <v>0</v>
      </c>
      <c r="J261" s="67">
        <v>0</v>
      </c>
      <c r="K261" s="67">
        <v>0</v>
      </c>
      <c r="L261" s="67">
        <v>0</v>
      </c>
      <c r="M261" s="67">
        <v>3</v>
      </c>
      <c r="N261" s="67">
        <v>6</v>
      </c>
      <c r="O261" s="67">
        <v>2</v>
      </c>
      <c r="P261" s="67">
        <v>0</v>
      </c>
      <c r="Q261" s="67">
        <v>62</v>
      </c>
      <c r="R261" s="67">
        <v>42</v>
      </c>
      <c r="S261" s="67">
        <v>554</v>
      </c>
      <c r="T261" s="67">
        <v>13.19</v>
      </c>
      <c r="U261" s="67">
        <v>3</v>
      </c>
      <c r="V261" s="67">
        <v>0</v>
      </c>
      <c r="W261" s="67">
        <v>0</v>
      </c>
      <c r="X261" s="67">
        <v>3</v>
      </c>
      <c r="Y261" s="67"/>
      <c r="Z261" s="67"/>
      <c r="AA261" s="70">
        <f>IF(F261&lt;Settings!$H$3,"",ROUND((J261*Settings!$C$3+K261*Settings!$C$4+N261*Settings!$C$5+P261*Settings!$C$6+R261*Settings!$C$7+S261*Settings!$C$8+U261*Settings!$C$9+L261*Settings!$C$10+V261*Settings!$C$11*0.5)/F261*16,0))</f>
        <v>143</v>
      </c>
      <c r="AB261" s="70">
        <f>IF(F261&lt;Settings!$H$3,"",AA261*Settings!$F$5)</f>
        <v>321.75</v>
      </c>
      <c r="AC261" s="67"/>
      <c r="AD261" s="67"/>
      <c r="AE261" s="67"/>
      <c r="AF261" s="67">
        <f>IF(F261&lt;Settings!$H$3,"",RANK(AA261,$AA$206:$AA$305,0)+COUNTIF($AA$206:AA261,AA261)-1)</f>
        <v>54</v>
      </c>
      <c r="AG261" s="68"/>
    </row>
    <row r="262" spans="1:33" ht="15" thickBot="1" x14ac:dyDescent="0.4">
      <c r="A262" s="66"/>
      <c r="B262" s="2" t="s">
        <v>412</v>
      </c>
      <c r="C262" s="2" t="s">
        <v>12</v>
      </c>
      <c r="D262" s="67" t="s">
        <v>180</v>
      </c>
      <c r="E262" s="67">
        <v>31</v>
      </c>
      <c r="F262" s="67">
        <v>16</v>
      </c>
      <c r="G262" s="67">
        <v>15</v>
      </c>
      <c r="H262" s="67">
        <v>0</v>
      </c>
      <c r="I262" s="67">
        <v>0</v>
      </c>
      <c r="J262" s="67">
        <v>0</v>
      </c>
      <c r="K262" s="67">
        <v>0</v>
      </c>
      <c r="L262" s="67">
        <v>0</v>
      </c>
      <c r="M262" s="67">
        <v>0</v>
      </c>
      <c r="N262" s="67">
        <v>0</v>
      </c>
      <c r="O262" s="67"/>
      <c r="P262" s="67">
        <v>0</v>
      </c>
      <c r="Q262" s="67">
        <v>89</v>
      </c>
      <c r="R262" s="67">
        <v>52</v>
      </c>
      <c r="S262" s="67">
        <v>548</v>
      </c>
      <c r="T262" s="67">
        <v>10.54</v>
      </c>
      <c r="U262" s="67">
        <v>3</v>
      </c>
      <c r="V262" s="67">
        <v>1</v>
      </c>
      <c r="W262" s="67">
        <v>0</v>
      </c>
      <c r="X262" s="67">
        <v>3</v>
      </c>
      <c r="Y262" s="67"/>
      <c r="Z262" s="67"/>
      <c r="AA262" s="70">
        <f>IF(F262&lt;Settings!$H$3,"",ROUND((J262*Settings!$C$3+K262*Settings!$C$4+N262*Settings!$C$5+P262*Settings!$C$6+R262*Settings!$C$7+S262*Settings!$C$8+U262*Settings!$C$9+L262*Settings!$C$10+V262*Settings!$C$11*0.5)/F262*16,0))</f>
        <v>124</v>
      </c>
      <c r="AB262" s="70">
        <f>IF(F262&lt;Settings!$H$3,"",AA262*Settings!$F$5)</f>
        <v>279</v>
      </c>
      <c r="AC262" s="67"/>
      <c r="AD262" s="67"/>
      <c r="AE262" s="67"/>
      <c r="AF262" s="67">
        <f>IF(F262&lt;Settings!$H$3,"",RANK(AA262,$AA$206:$AA$305,0)+COUNTIF($AA$206:AA262,AA262)-1)</f>
        <v>63</v>
      </c>
      <c r="AG262" s="68"/>
    </row>
    <row r="263" spans="1:33" ht="15" thickBot="1" x14ac:dyDescent="0.4">
      <c r="A263" s="66"/>
      <c r="B263" s="2" t="s">
        <v>395</v>
      </c>
      <c r="C263" s="2" t="s">
        <v>51</v>
      </c>
      <c r="D263" s="67" t="s">
        <v>180</v>
      </c>
      <c r="E263" s="67">
        <v>24</v>
      </c>
      <c r="F263" s="67">
        <v>13</v>
      </c>
      <c r="G263" s="67">
        <v>12</v>
      </c>
      <c r="H263" s="67">
        <v>0</v>
      </c>
      <c r="I263" s="67">
        <v>0</v>
      </c>
      <c r="J263" s="67">
        <v>0</v>
      </c>
      <c r="K263" s="67">
        <v>0</v>
      </c>
      <c r="L263" s="67">
        <v>0</v>
      </c>
      <c r="M263" s="67">
        <v>0</v>
      </c>
      <c r="N263" s="67">
        <v>0</v>
      </c>
      <c r="O263" s="67"/>
      <c r="P263" s="67">
        <v>0</v>
      </c>
      <c r="Q263" s="67">
        <v>96</v>
      </c>
      <c r="R263" s="67">
        <v>57</v>
      </c>
      <c r="S263" s="67">
        <v>670</v>
      </c>
      <c r="T263" s="67">
        <v>11.75</v>
      </c>
      <c r="U263" s="67">
        <v>1</v>
      </c>
      <c r="V263" s="67">
        <v>1</v>
      </c>
      <c r="W263" s="67">
        <v>0</v>
      </c>
      <c r="X263" s="67">
        <v>1</v>
      </c>
      <c r="Y263" s="67"/>
      <c r="Z263" s="67"/>
      <c r="AA263" s="70">
        <f>IF(F263&lt;Settings!$H$3,"",ROUND((J263*Settings!$C$3+K263*Settings!$C$4+N263*Settings!$C$5+P263*Settings!$C$6+R263*Settings!$C$7+S263*Settings!$C$8+U263*Settings!$C$9+L263*Settings!$C$10+V263*Settings!$C$11*0.5)/F263*16,0))</f>
        <v>159</v>
      </c>
      <c r="AB263" s="70">
        <f>IF(F263&lt;Settings!$H$3,"",AA263*Settings!$F$5)</f>
        <v>357.75</v>
      </c>
      <c r="AC263" s="67"/>
      <c r="AD263" s="67"/>
      <c r="AE263" s="67"/>
      <c r="AF263" s="67">
        <f>IF(F263&lt;Settings!$H$3,"",RANK(AA263,$AA$206:$AA$305,0)+COUNTIF($AA$206:AA263,AA263)-1)</f>
        <v>45</v>
      </c>
      <c r="AG263" s="68"/>
    </row>
    <row r="264" spans="1:33" ht="15" thickBot="1" x14ac:dyDescent="0.4">
      <c r="A264" s="66"/>
      <c r="B264" s="2" t="s">
        <v>462</v>
      </c>
      <c r="C264" s="2" t="s">
        <v>56</v>
      </c>
      <c r="D264" s="67" t="s">
        <v>180</v>
      </c>
      <c r="E264" s="67">
        <v>27</v>
      </c>
      <c r="F264" s="67">
        <v>16</v>
      </c>
      <c r="G264" s="67">
        <v>8</v>
      </c>
      <c r="H264" s="67">
        <v>0</v>
      </c>
      <c r="I264" s="67">
        <v>0</v>
      </c>
      <c r="J264" s="67">
        <v>0</v>
      </c>
      <c r="K264" s="67">
        <v>0</v>
      </c>
      <c r="L264" s="67">
        <v>0</v>
      </c>
      <c r="M264" s="67">
        <v>0</v>
      </c>
      <c r="N264" s="67">
        <v>0</v>
      </c>
      <c r="O264" s="67"/>
      <c r="P264" s="67">
        <v>0</v>
      </c>
      <c r="Q264" s="67">
        <v>69</v>
      </c>
      <c r="R264" s="67">
        <v>31</v>
      </c>
      <c r="S264" s="67">
        <v>477</v>
      </c>
      <c r="T264" s="67">
        <v>15.39</v>
      </c>
      <c r="U264" s="67">
        <v>4</v>
      </c>
      <c r="V264" s="67">
        <v>0</v>
      </c>
      <c r="W264" s="67">
        <v>0</v>
      </c>
      <c r="X264" s="67">
        <v>4</v>
      </c>
      <c r="Y264" s="67"/>
      <c r="Z264" s="67"/>
      <c r="AA264" s="70">
        <f>IF(F264&lt;Settings!$H$3,"",ROUND((J264*Settings!$C$3+K264*Settings!$C$4+N264*Settings!$C$5+P264*Settings!$C$6+R264*Settings!$C$7+S264*Settings!$C$8+U264*Settings!$C$9+L264*Settings!$C$10+V264*Settings!$C$11*0.5)/F264*16,0))</f>
        <v>103</v>
      </c>
      <c r="AB264" s="70">
        <f>IF(F264&lt;Settings!$H$3,"",AA264*Settings!$F$5)</f>
        <v>231.75</v>
      </c>
      <c r="AC264" s="67"/>
      <c r="AD264" s="67"/>
      <c r="AE264" s="67"/>
      <c r="AF264" s="67">
        <f>IF(F264&lt;Settings!$H$3,"",RANK(AA264,$AA$206:$AA$305,0)+COUNTIF($AA$206:AA264,AA264)-1)</f>
        <v>74</v>
      </c>
      <c r="AG264" s="68"/>
    </row>
    <row r="265" spans="1:33" ht="15" thickBot="1" x14ac:dyDescent="0.4">
      <c r="A265" s="66"/>
      <c r="B265" s="2" t="s">
        <v>233</v>
      </c>
      <c r="C265" s="2" t="s">
        <v>18</v>
      </c>
      <c r="D265" s="67" t="s">
        <v>180</v>
      </c>
      <c r="E265" s="67">
        <v>24</v>
      </c>
      <c r="F265" s="67">
        <v>8</v>
      </c>
      <c r="G265" s="67">
        <v>5</v>
      </c>
      <c r="H265" s="67">
        <v>0</v>
      </c>
      <c r="I265" s="67">
        <v>0</v>
      </c>
      <c r="J265" s="67">
        <v>0</v>
      </c>
      <c r="K265" s="67">
        <v>0</v>
      </c>
      <c r="L265" s="67">
        <v>0</v>
      </c>
      <c r="M265" s="67">
        <v>71</v>
      </c>
      <c r="N265" s="67">
        <v>273</v>
      </c>
      <c r="O265" s="67">
        <v>3.85</v>
      </c>
      <c r="P265" s="67">
        <v>3</v>
      </c>
      <c r="Q265" s="67">
        <v>31</v>
      </c>
      <c r="R265" s="67">
        <v>23</v>
      </c>
      <c r="S265" s="67">
        <v>173</v>
      </c>
      <c r="T265" s="67">
        <v>7.52</v>
      </c>
      <c r="U265" s="67">
        <v>1</v>
      </c>
      <c r="V265" s="67">
        <v>0</v>
      </c>
      <c r="W265" s="67">
        <v>0</v>
      </c>
      <c r="X265" s="67">
        <v>4</v>
      </c>
      <c r="Y265" s="67"/>
      <c r="Z265" s="67"/>
      <c r="AA265" s="70">
        <f>IF(F265&lt;Settings!$H$3,"",ROUND((J265*Settings!$C$3+K265*Settings!$C$4+N265*Settings!$C$5+P265*Settings!$C$6+R265*Settings!$C$7+S265*Settings!$C$8+U265*Settings!$C$9+L265*Settings!$C$10+V265*Settings!$C$11*0.5)/F265*16,0))</f>
        <v>183</v>
      </c>
      <c r="AB265" s="70">
        <f>IF(F265&lt;Settings!$H$3,"",AA265*Settings!$F$5)</f>
        <v>411.75</v>
      </c>
      <c r="AC265" s="67"/>
      <c r="AD265" s="67"/>
      <c r="AE265" s="67"/>
      <c r="AF265" s="67">
        <f>IF(F265&lt;Settings!$H$3,"",RANK(AA265,$AA$206:$AA$305,0)+COUNTIF($AA$206:AA265,AA265)-1)</f>
        <v>31</v>
      </c>
      <c r="AG265" s="68"/>
    </row>
    <row r="266" spans="1:33" ht="15" thickBot="1" x14ac:dyDescent="0.4">
      <c r="A266" s="66"/>
      <c r="B266" s="2" t="s">
        <v>221</v>
      </c>
      <c r="C266" s="2" t="s">
        <v>49</v>
      </c>
      <c r="D266" s="67" t="s">
        <v>180</v>
      </c>
      <c r="E266" s="67">
        <v>24</v>
      </c>
      <c r="F266" s="67">
        <v>16</v>
      </c>
      <c r="G266" s="67">
        <v>3</v>
      </c>
      <c r="H266" s="67">
        <v>0</v>
      </c>
      <c r="I266" s="67">
        <v>0</v>
      </c>
      <c r="J266" s="67">
        <v>0</v>
      </c>
      <c r="K266" s="67">
        <v>0</v>
      </c>
      <c r="L266" s="67">
        <v>0</v>
      </c>
      <c r="M266" s="67">
        <v>1</v>
      </c>
      <c r="N266" s="67">
        <v>6</v>
      </c>
      <c r="O266" s="67">
        <v>6</v>
      </c>
      <c r="P266" s="67">
        <v>0</v>
      </c>
      <c r="Q266" s="67">
        <v>83</v>
      </c>
      <c r="R266" s="67">
        <v>61</v>
      </c>
      <c r="S266" s="67">
        <v>631</v>
      </c>
      <c r="T266" s="67">
        <v>10.34</v>
      </c>
      <c r="U266" s="67">
        <v>1</v>
      </c>
      <c r="V266" s="67">
        <v>1</v>
      </c>
      <c r="W266" s="67">
        <v>1</v>
      </c>
      <c r="X266" s="67">
        <v>1</v>
      </c>
      <c r="Y266" s="67"/>
      <c r="Z266" s="67"/>
      <c r="AA266" s="70">
        <f>IF(F266&lt;Settings!$H$3,"",ROUND((J266*Settings!$C$3+K266*Settings!$C$4+N266*Settings!$C$5+P266*Settings!$C$6+R266*Settings!$C$7+S266*Settings!$C$8+U266*Settings!$C$9+L266*Settings!$C$10+V266*Settings!$C$11*0.5)/F266*16,0))</f>
        <v>130</v>
      </c>
      <c r="AB266" s="70">
        <f>IF(F266&lt;Settings!$H$3,"",AA266*Settings!$F$5)</f>
        <v>292.5</v>
      </c>
      <c r="AC266" s="67"/>
      <c r="AD266" s="67"/>
      <c r="AE266" s="67"/>
      <c r="AF266" s="67">
        <f>IF(F266&lt;Settings!$H$3,"",RANK(AA266,$AA$206:$AA$305,0)+COUNTIF($AA$206:AA266,AA266)-1)</f>
        <v>60</v>
      </c>
      <c r="AG266" s="68"/>
    </row>
    <row r="267" spans="1:33" ht="15" thickBot="1" x14ac:dyDescent="0.4">
      <c r="A267" s="66"/>
      <c r="B267" s="2" t="s">
        <v>261</v>
      </c>
      <c r="C267" s="2" t="s">
        <v>41</v>
      </c>
      <c r="D267" s="67" t="s">
        <v>180</v>
      </c>
      <c r="E267" s="67">
        <v>30</v>
      </c>
      <c r="F267" s="67">
        <v>12</v>
      </c>
      <c r="G267" s="67">
        <v>11</v>
      </c>
      <c r="H267" s="67">
        <v>0</v>
      </c>
      <c r="I267" s="67">
        <v>0</v>
      </c>
      <c r="J267" s="67">
        <v>0</v>
      </c>
      <c r="K267" s="67">
        <v>0</v>
      </c>
      <c r="L267" s="67">
        <v>0</v>
      </c>
      <c r="M267" s="67">
        <v>0</v>
      </c>
      <c r="N267" s="67">
        <v>0</v>
      </c>
      <c r="O267" s="67"/>
      <c r="P267" s="67">
        <v>0</v>
      </c>
      <c r="Q267" s="67">
        <v>92</v>
      </c>
      <c r="R267" s="67">
        <v>47</v>
      </c>
      <c r="S267" s="67">
        <v>555</v>
      </c>
      <c r="T267" s="67">
        <v>11.81</v>
      </c>
      <c r="U267" s="67">
        <v>2</v>
      </c>
      <c r="V267" s="67">
        <v>0</v>
      </c>
      <c r="W267" s="67">
        <v>0</v>
      </c>
      <c r="X267" s="67">
        <v>2</v>
      </c>
      <c r="Y267" s="67"/>
      <c r="Z267" s="67"/>
      <c r="AA267" s="70">
        <f>IF(F267&lt;Settings!$H$3,"",ROUND((J267*Settings!$C$3+K267*Settings!$C$4+N267*Settings!$C$5+P267*Settings!$C$6+R267*Settings!$C$7+S267*Settings!$C$8+U267*Settings!$C$9+L267*Settings!$C$10+V267*Settings!$C$11*0.5)/F267*16,0))</f>
        <v>153</v>
      </c>
      <c r="AB267" s="70">
        <f>IF(F267&lt;Settings!$H$3,"",AA267*Settings!$F$5)</f>
        <v>344.25</v>
      </c>
      <c r="AC267" s="67"/>
      <c r="AD267" s="67"/>
      <c r="AE267" s="67"/>
      <c r="AF267" s="67">
        <f>IF(F267&lt;Settings!$H$3,"",RANK(AA267,$AA$206:$AA$305,0)+COUNTIF($AA$206:AA267,AA267)-1)</f>
        <v>50</v>
      </c>
      <c r="AG267" s="68"/>
    </row>
    <row r="268" spans="1:33" ht="15" thickBot="1" x14ac:dyDescent="0.4">
      <c r="A268" s="66"/>
      <c r="B268" s="2" t="s">
        <v>258</v>
      </c>
      <c r="C268" s="2" t="s">
        <v>26</v>
      </c>
      <c r="D268" s="67" t="s">
        <v>180</v>
      </c>
      <c r="E268" s="67">
        <v>24</v>
      </c>
      <c r="F268" s="67">
        <v>11</v>
      </c>
      <c r="G268" s="67">
        <v>5</v>
      </c>
      <c r="H268" s="67">
        <v>0</v>
      </c>
      <c r="I268" s="67">
        <v>0</v>
      </c>
      <c r="J268" s="67">
        <v>0</v>
      </c>
      <c r="K268" s="67">
        <v>0</v>
      </c>
      <c r="L268" s="67">
        <v>0</v>
      </c>
      <c r="M268" s="67">
        <v>1</v>
      </c>
      <c r="N268" s="67">
        <v>9</v>
      </c>
      <c r="O268" s="67">
        <v>9</v>
      </c>
      <c r="P268" s="67">
        <v>0</v>
      </c>
      <c r="Q268" s="67">
        <v>48</v>
      </c>
      <c r="R268" s="67">
        <v>28</v>
      </c>
      <c r="S268" s="67">
        <v>477</v>
      </c>
      <c r="T268" s="67">
        <v>17.04</v>
      </c>
      <c r="U268" s="67">
        <v>3</v>
      </c>
      <c r="V268" s="67">
        <v>0</v>
      </c>
      <c r="W268" s="67">
        <v>0</v>
      </c>
      <c r="X268" s="67">
        <v>3</v>
      </c>
      <c r="Y268" s="67"/>
      <c r="Z268" s="67"/>
      <c r="AA268" s="70">
        <f>IF(F268&lt;Settings!$H$3,"",ROUND((J268*Settings!$C$3+K268*Settings!$C$4+N268*Settings!$C$5+P268*Settings!$C$6+R268*Settings!$C$7+S268*Settings!$C$8+U268*Settings!$C$9+L268*Settings!$C$10+V268*Settings!$C$11*0.5)/F268*16,0))</f>
        <v>138</v>
      </c>
      <c r="AB268" s="70">
        <f>IF(F268&lt;Settings!$H$3,"",AA268*Settings!$F$5)</f>
        <v>310.5</v>
      </c>
      <c r="AC268" s="67"/>
      <c r="AD268" s="67"/>
      <c r="AE268" s="67"/>
      <c r="AF268" s="67">
        <f>IF(F268&lt;Settings!$H$3,"",RANK(AA268,$AA$206:$AA$305,0)+COUNTIF($AA$206:AA268,AA268)-1)</f>
        <v>57</v>
      </c>
      <c r="AG268" s="68"/>
    </row>
    <row r="269" spans="1:33" ht="15" thickBot="1" x14ac:dyDescent="0.4">
      <c r="A269" s="66"/>
      <c r="B269" s="2" t="s">
        <v>463</v>
      </c>
      <c r="C269" s="69" t="s">
        <v>179</v>
      </c>
      <c r="D269" s="67" t="s">
        <v>180</v>
      </c>
      <c r="E269" s="67">
        <v>28</v>
      </c>
      <c r="F269" s="67">
        <v>16</v>
      </c>
      <c r="G269" s="67">
        <v>10</v>
      </c>
      <c r="H269" s="67">
        <v>0</v>
      </c>
      <c r="I269" s="67">
        <v>0</v>
      </c>
      <c r="J269" s="67">
        <v>0</v>
      </c>
      <c r="K269" s="67">
        <v>0</v>
      </c>
      <c r="L269" s="67">
        <v>0</v>
      </c>
      <c r="M269" s="67">
        <v>2</v>
      </c>
      <c r="N269" s="67">
        <v>-5</v>
      </c>
      <c r="O269" s="67">
        <v>-2.5</v>
      </c>
      <c r="P269" s="67">
        <v>0</v>
      </c>
      <c r="Q269" s="67">
        <v>69</v>
      </c>
      <c r="R269" s="67">
        <v>38</v>
      </c>
      <c r="S269" s="67">
        <v>555</v>
      </c>
      <c r="T269" s="67">
        <v>14.61</v>
      </c>
      <c r="U269" s="67">
        <v>2</v>
      </c>
      <c r="V269" s="67">
        <v>1</v>
      </c>
      <c r="W269" s="67">
        <v>0</v>
      </c>
      <c r="X269" s="67">
        <v>2</v>
      </c>
      <c r="Y269" s="67"/>
      <c r="Z269" s="67"/>
      <c r="AA269" s="70">
        <f>IF(F269&lt;Settings!$H$3,"",ROUND((J269*Settings!$C$3+K269*Settings!$C$4+N269*Settings!$C$5+P269*Settings!$C$6+R269*Settings!$C$7+S269*Settings!$C$8+U269*Settings!$C$9+L269*Settings!$C$10+V269*Settings!$C$11*0.5)/F269*16,0))</f>
        <v>104</v>
      </c>
      <c r="AB269" s="70">
        <f>IF(F269&lt;Settings!$H$3,"",AA269*Settings!$F$5)</f>
        <v>234</v>
      </c>
      <c r="AC269" s="67"/>
      <c r="AD269" s="67"/>
      <c r="AE269" s="67"/>
      <c r="AF269" s="67">
        <f>IF(F269&lt;Settings!$H$3,"",RANK(AA269,$AA$206:$AA$305,0)+COUNTIF($AA$206:AA269,AA269)-1)</f>
        <v>73</v>
      </c>
      <c r="AG269" s="68"/>
    </row>
    <row r="270" spans="1:33" ht="15" thickBot="1" x14ac:dyDescent="0.4">
      <c r="A270" s="66"/>
      <c r="B270" s="2" t="s">
        <v>403</v>
      </c>
      <c r="C270" s="2" t="s">
        <v>34</v>
      </c>
      <c r="D270" s="67" t="s">
        <v>180</v>
      </c>
      <c r="E270" s="67">
        <v>28</v>
      </c>
      <c r="F270" s="67">
        <v>16</v>
      </c>
      <c r="G270" s="67">
        <v>4</v>
      </c>
      <c r="H270" s="67">
        <v>0</v>
      </c>
      <c r="I270" s="67">
        <v>0</v>
      </c>
      <c r="J270" s="67">
        <v>0</v>
      </c>
      <c r="K270" s="67">
        <v>0</v>
      </c>
      <c r="L270" s="67">
        <v>0</v>
      </c>
      <c r="M270" s="67">
        <v>0</v>
      </c>
      <c r="N270" s="67">
        <v>0</v>
      </c>
      <c r="O270" s="67"/>
      <c r="P270" s="67">
        <v>0</v>
      </c>
      <c r="Q270" s="67">
        <v>91</v>
      </c>
      <c r="R270" s="67">
        <v>59</v>
      </c>
      <c r="S270" s="67">
        <v>614</v>
      </c>
      <c r="T270" s="67">
        <v>10.41</v>
      </c>
      <c r="U270" s="67">
        <v>1</v>
      </c>
      <c r="V270" s="67">
        <v>0</v>
      </c>
      <c r="W270" s="67">
        <v>0</v>
      </c>
      <c r="X270" s="67">
        <v>1</v>
      </c>
      <c r="Y270" s="67"/>
      <c r="Z270" s="67"/>
      <c r="AA270" s="70">
        <f>IF(F270&lt;Settings!$H$3,"",ROUND((J270*Settings!$C$3+K270*Settings!$C$4+N270*Settings!$C$5+P270*Settings!$C$6+R270*Settings!$C$7+S270*Settings!$C$8+U270*Settings!$C$9+L270*Settings!$C$10+V270*Settings!$C$11*0.5)/F270*16,0))</f>
        <v>126</v>
      </c>
      <c r="AB270" s="70">
        <f>IF(F270&lt;Settings!$H$3,"",AA270*Settings!$F$5)</f>
        <v>283.5</v>
      </c>
      <c r="AC270" s="67"/>
      <c r="AD270" s="67"/>
      <c r="AE270" s="67"/>
      <c r="AF270" s="67">
        <f>IF(F270&lt;Settings!$H$3,"",RANK(AA270,$AA$206:$AA$305,0)+COUNTIF($AA$206:AA270,AA270)-1)</f>
        <v>62</v>
      </c>
      <c r="AG270" s="68"/>
    </row>
    <row r="271" spans="1:33" ht="15" thickBot="1" x14ac:dyDescent="0.4">
      <c r="A271" s="66"/>
      <c r="B271" s="2" t="s">
        <v>436</v>
      </c>
      <c r="C271" s="2" t="s">
        <v>56</v>
      </c>
      <c r="D271" s="67" t="s">
        <v>180</v>
      </c>
      <c r="E271" s="67">
        <v>25</v>
      </c>
      <c r="F271" s="67">
        <v>16</v>
      </c>
      <c r="G271" s="67">
        <v>5</v>
      </c>
      <c r="H271" s="67">
        <v>0</v>
      </c>
      <c r="I271" s="67">
        <v>0</v>
      </c>
      <c r="J271" s="67">
        <v>0</v>
      </c>
      <c r="K271" s="67">
        <v>0</v>
      </c>
      <c r="L271" s="67">
        <v>0</v>
      </c>
      <c r="M271" s="67">
        <v>3</v>
      </c>
      <c r="N271" s="67">
        <v>37</v>
      </c>
      <c r="O271" s="67">
        <v>12.33</v>
      </c>
      <c r="P271" s="67">
        <v>0</v>
      </c>
      <c r="Q271" s="67">
        <v>61</v>
      </c>
      <c r="R271" s="67">
        <v>29</v>
      </c>
      <c r="S271" s="67">
        <v>508</v>
      </c>
      <c r="T271" s="67">
        <v>17.52</v>
      </c>
      <c r="U271" s="67">
        <v>2</v>
      </c>
      <c r="V271" s="67">
        <v>1</v>
      </c>
      <c r="W271" s="67">
        <v>1</v>
      </c>
      <c r="X271" s="67">
        <v>2</v>
      </c>
      <c r="Y271" s="67"/>
      <c r="Z271" s="67"/>
      <c r="AA271" s="70">
        <f>IF(F271&lt;Settings!$H$3,"",ROUND((J271*Settings!$C$3+K271*Settings!$C$4+N271*Settings!$C$5+P271*Settings!$C$6+R271*Settings!$C$7+S271*Settings!$C$8+U271*Settings!$C$9+L271*Settings!$C$10+V271*Settings!$C$11*0.5)/F271*16,0))</f>
        <v>95</v>
      </c>
      <c r="AB271" s="70">
        <f>IF(F271&lt;Settings!$H$3,"",AA271*Settings!$F$5)</f>
        <v>213.75</v>
      </c>
      <c r="AC271" s="67"/>
      <c r="AD271" s="67"/>
      <c r="AE271" s="67"/>
      <c r="AF271" s="67">
        <f>IF(F271&lt;Settings!$H$3,"",RANK(AA271,$AA$206:$AA$305,0)+COUNTIF($AA$206:AA271,AA271)-1)</f>
        <v>80</v>
      </c>
      <c r="AG271" s="68"/>
    </row>
    <row r="272" spans="1:33" ht="15" thickBot="1" x14ac:dyDescent="0.4">
      <c r="A272" s="66"/>
      <c r="B272" s="2" t="s">
        <v>351</v>
      </c>
      <c r="C272" s="2" t="s">
        <v>10</v>
      </c>
      <c r="D272" s="67" t="s">
        <v>180</v>
      </c>
      <c r="E272" s="67">
        <v>30</v>
      </c>
      <c r="F272" s="67">
        <v>16</v>
      </c>
      <c r="G272" s="67">
        <v>8</v>
      </c>
      <c r="H272" s="67">
        <v>0</v>
      </c>
      <c r="I272" s="67">
        <v>1</v>
      </c>
      <c r="J272" s="67">
        <v>0</v>
      </c>
      <c r="K272" s="67">
        <v>0</v>
      </c>
      <c r="L272" s="67">
        <v>0</v>
      </c>
      <c r="M272" s="67">
        <v>0</v>
      </c>
      <c r="N272" s="67">
        <v>0</v>
      </c>
      <c r="O272" s="67"/>
      <c r="P272" s="67">
        <v>0</v>
      </c>
      <c r="Q272" s="67">
        <v>83</v>
      </c>
      <c r="R272" s="67">
        <v>54</v>
      </c>
      <c r="S272" s="67">
        <v>563</v>
      </c>
      <c r="T272" s="67">
        <v>10.43</v>
      </c>
      <c r="U272" s="67">
        <v>1</v>
      </c>
      <c r="V272" s="67">
        <v>0</v>
      </c>
      <c r="W272" s="67">
        <v>0</v>
      </c>
      <c r="X272" s="67">
        <v>1</v>
      </c>
      <c r="Y272" s="67"/>
      <c r="Z272" s="67"/>
      <c r="AA272" s="70">
        <f>IF(F272&lt;Settings!$H$3,"",ROUND((J272*Settings!$C$3+K272*Settings!$C$4+N272*Settings!$C$5+P272*Settings!$C$6+R272*Settings!$C$7+S272*Settings!$C$8+U272*Settings!$C$9+L272*Settings!$C$10+V272*Settings!$C$11*0.5)/F272*16,0))</f>
        <v>116</v>
      </c>
      <c r="AB272" s="70">
        <f>IF(F272&lt;Settings!$H$3,"",AA272*Settings!$F$5)</f>
        <v>261</v>
      </c>
      <c r="AC272" s="67"/>
      <c r="AD272" s="67"/>
      <c r="AE272" s="67"/>
      <c r="AF272" s="67">
        <f>IF(F272&lt;Settings!$H$3,"",RANK(AA272,$AA$206:$AA$305,0)+COUNTIF($AA$206:AA272,AA272)-1)</f>
        <v>68</v>
      </c>
      <c r="AG272" s="68"/>
    </row>
    <row r="273" spans="1:33" ht="15" thickBot="1" x14ac:dyDescent="0.4">
      <c r="A273" s="66"/>
      <c r="B273" s="2" t="s">
        <v>354</v>
      </c>
      <c r="C273" s="2" t="s">
        <v>45</v>
      </c>
      <c r="D273" s="67" t="s">
        <v>180</v>
      </c>
      <c r="E273" s="67">
        <v>29</v>
      </c>
      <c r="F273" s="67">
        <v>12</v>
      </c>
      <c r="G273" s="67">
        <v>12</v>
      </c>
      <c r="H273" s="67">
        <v>0</v>
      </c>
      <c r="I273" s="67">
        <v>0</v>
      </c>
      <c r="J273" s="67">
        <v>0</v>
      </c>
      <c r="K273" s="67">
        <v>0</v>
      </c>
      <c r="L273" s="67">
        <v>0</v>
      </c>
      <c r="M273" s="67">
        <v>0</v>
      </c>
      <c r="N273" s="67">
        <v>0</v>
      </c>
      <c r="O273" s="67"/>
      <c r="P273" s="67">
        <v>0</v>
      </c>
      <c r="Q273" s="67">
        <v>72</v>
      </c>
      <c r="R273" s="67">
        <v>40</v>
      </c>
      <c r="S273" s="67">
        <v>440</v>
      </c>
      <c r="T273" s="67">
        <v>11</v>
      </c>
      <c r="U273" s="67">
        <v>3</v>
      </c>
      <c r="V273" s="67">
        <v>0</v>
      </c>
      <c r="W273" s="67">
        <v>0</v>
      </c>
      <c r="X273" s="67">
        <v>3</v>
      </c>
      <c r="Y273" s="67"/>
      <c r="Z273" s="67"/>
      <c r="AA273" s="70">
        <f>IF(F273&lt;Settings!$H$3,"",ROUND((J273*Settings!$C$3+K273*Settings!$C$4+N273*Settings!$C$5+P273*Settings!$C$6+R273*Settings!$C$7+S273*Settings!$C$8+U273*Settings!$C$9+L273*Settings!$C$10+V273*Settings!$C$11*0.5)/F273*16,0))</f>
        <v>136</v>
      </c>
      <c r="AB273" s="70">
        <f>IF(F273&lt;Settings!$H$3,"",AA273*Settings!$F$5)</f>
        <v>306</v>
      </c>
      <c r="AC273" s="67"/>
      <c r="AD273" s="67"/>
      <c r="AE273" s="67"/>
      <c r="AF273" s="67">
        <f>IF(F273&lt;Settings!$H$3,"",RANK(AA273,$AA$206:$AA$305,0)+COUNTIF($AA$206:AA273,AA273)-1)</f>
        <v>58</v>
      </c>
      <c r="AG273" s="68"/>
    </row>
    <row r="274" spans="1:33" ht="15" thickBot="1" x14ac:dyDescent="0.4">
      <c r="A274" s="66"/>
      <c r="B274" s="2" t="s">
        <v>282</v>
      </c>
      <c r="C274" s="2" t="s">
        <v>30</v>
      </c>
      <c r="D274" s="67" t="s">
        <v>180</v>
      </c>
      <c r="E274" s="67">
        <v>26</v>
      </c>
      <c r="F274" s="67">
        <v>10</v>
      </c>
      <c r="G274" s="67">
        <v>8</v>
      </c>
      <c r="H274" s="67">
        <v>0</v>
      </c>
      <c r="I274" s="67">
        <v>0</v>
      </c>
      <c r="J274" s="67">
        <v>0</v>
      </c>
      <c r="K274" s="67">
        <v>0</v>
      </c>
      <c r="L274" s="67">
        <v>0</v>
      </c>
      <c r="M274" s="67">
        <v>0</v>
      </c>
      <c r="N274" s="67">
        <v>0</v>
      </c>
      <c r="O274" s="67"/>
      <c r="P274" s="67">
        <v>0</v>
      </c>
      <c r="Q274" s="67">
        <v>56</v>
      </c>
      <c r="R274" s="67">
        <v>39</v>
      </c>
      <c r="S274" s="67">
        <v>484</v>
      </c>
      <c r="T274" s="67">
        <v>12.41</v>
      </c>
      <c r="U274" s="67">
        <v>2</v>
      </c>
      <c r="V274" s="67">
        <v>0</v>
      </c>
      <c r="W274" s="67">
        <v>0</v>
      </c>
      <c r="X274" s="67">
        <v>2</v>
      </c>
      <c r="Y274" s="67"/>
      <c r="Z274" s="67"/>
      <c r="AA274" s="70">
        <f>IF(F274&lt;Settings!$H$3,"",ROUND((J274*Settings!$C$3+K274*Settings!$C$4+N274*Settings!$C$5+P274*Settings!$C$6+R274*Settings!$C$7+S274*Settings!$C$8+U274*Settings!$C$9+L274*Settings!$C$10+V274*Settings!$C$11*0.5)/F274*16,0))</f>
        <v>159</v>
      </c>
      <c r="AB274" s="70">
        <f>IF(F274&lt;Settings!$H$3,"",AA274*Settings!$F$5)</f>
        <v>357.75</v>
      </c>
      <c r="AC274" s="67"/>
      <c r="AD274" s="67"/>
      <c r="AE274" s="67"/>
      <c r="AF274" s="67">
        <f>IF(F274&lt;Settings!$H$3,"",RANK(AA274,$AA$206:$AA$305,0)+COUNTIF($AA$206:AA274,AA274)-1)</f>
        <v>46</v>
      </c>
      <c r="AG274" s="68"/>
    </row>
    <row r="275" spans="1:33" ht="15" thickBot="1" x14ac:dyDescent="0.4">
      <c r="A275" s="66"/>
      <c r="B275" s="2" t="s">
        <v>186</v>
      </c>
      <c r="C275" s="2" t="s">
        <v>49</v>
      </c>
      <c r="D275" s="67" t="s">
        <v>180</v>
      </c>
      <c r="E275" s="67">
        <v>21</v>
      </c>
      <c r="F275" s="67">
        <v>16</v>
      </c>
      <c r="G275" s="67">
        <v>2</v>
      </c>
      <c r="H275" s="67">
        <v>0</v>
      </c>
      <c r="I275" s="67">
        <v>0</v>
      </c>
      <c r="J275" s="67">
        <v>0</v>
      </c>
      <c r="K275" s="67">
        <v>0</v>
      </c>
      <c r="L275" s="67">
        <v>0</v>
      </c>
      <c r="M275" s="67">
        <v>0</v>
      </c>
      <c r="N275" s="67">
        <v>0</v>
      </c>
      <c r="O275" s="67"/>
      <c r="P275" s="67">
        <v>0</v>
      </c>
      <c r="Q275" s="67">
        <v>55</v>
      </c>
      <c r="R275" s="67">
        <v>34</v>
      </c>
      <c r="S275" s="67">
        <v>525</v>
      </c>
      <c r="T275" s="67">
        <v>15.44</v>
      </c>
      <c r="U275" s="67">
        <v>1</v>
      </c>
      <c r="V275" s="67">
        <v>0</v>
      </c>
      <c r="W275" s="67">
        <v>0</v>
      </c>
      <c r="X275" s="67">
        <v>1</v>
      </c>
      <c r="Y275" s="67"/>
      <c r="Z275" s="67"/>
      <c r="AA275" s="70">
        <f>IF(F275&lt;Settings!$H$3,"",ROUND((J275*Settings!$C$3+K275*Settings!$C$4+N275*Settings!$C$5+P275*Settings!$C$6+R275*Settings!$C$7+S275*Settings!$C$8+U275*Settings!$C$9+L275*Settings!$C$10+V275*Settings!$C$11*0.5)/F275*16,0))</f>
        <v>93</v>
      </c>
      <c r="AB275" s="70">
        <f>IF(F275&lt;Settings!$H$3,"",AA275*Settings!$F$5)</f>
        <v>209.25</v>
      </c>
      <c r="AC275" s="67"/>
      <c r="AD275" s="67"/>
      <c r="AE275" s="67"/>
      <c r="AF275" s="67">
        <f>IF(F275&lt;Settings!$H$3,"",RANK(AA275,$AA$206:$AA$305,0)+COUNTIF($AA$206:AA275,AA275)-1)</f>
        <v>81</v>
      </c>
      <c r="AG275" s="68"/>
    </row>
    <row r="276" spans="1:33" ht="15" thickBot="1" x14ac:dyDescent="0.4">
      <c r="A276" s="66"/>
      <c r="B276" s="2" t="s">
        <v>373</v>
      </c>
      <c r="C276" s="2" t="s">
        <v>24</v>
      </c>
      <c r="D276" s="67" t="s">
        <v>180</v>
      </c>
      <c r="E276" s="67">
        <v>28</v>
      </c>
      <c r="F276" s="67">
        <v>16</v>
      </c>
      <c r="G276" s="67">
        <v>14</v>
      </c>
      <c r="H276" s="67">
        <v>0</v>
      </c>
      <c r="I276" s="67">
        <v>0</v>
      </c>
      <c r="J276" s="67">
        <v>0</v>
      </c>
      <c r="K276" s="67">
        <v>0</v>
      </c>
      <c r="L276" s="67">
        <v>0</v>
      </c>
      <c r="M276" s="67">
        <v>2</v>
      </c>
      <c r="N276" s="67">
        <v>15</v>
      </c>
      <c r="O276" s="67">
        <v>7.5</v>
      </c>
      <c r="P276" s="67">
        <v>0</v>
      </c>
      <c r="Q276" s="67">
        <v>78</v>
      </c>
      <c r="R276" s="67">
        <v>53</v>
      </c>
      <c r="S276" s="67">
        <v>568</v>
      </c>
      <c r="T276" s="67">
        <v>10.72</v>
      </c>
      <c r="U276" s="67">
        <v>0</v>
      </c>
      <c r="V276" s="67">
        <v>0</v>
      </c>
      <c r="W276" s="67">
        <v>0</v>
      </c>
      <c r="X276" s="67">
        <v>0</v>
      </c>
      <c r="Y276" s="67"/>
      <c r="Z276" s="67"/>
      <c r="AA276" s="70">
        <f>IF(F276&lt;Settings!$H$3,"",ROUND((J276*Settings!$C$3+K276*Settings!$C$4+N276*Settings!$C$5+P276*Settings!$C$6+R276*Settings!$C$7+S276*Settings!$C$8+U276*Settings!$C$9+L276*Settings!$C$10+V276*Settings!$C$11*0.5)/F276*16,0))</f>
        <v>111</v>
      </c>
      <c r="AB276" s="70">
        <f>IF(F276&lt;Settings!$H$3,"",AA276*Settings!$F$5)</f>
        <v>249.75</v>
      </c>
      <c r="AC276" s="67"/>
      <c r="AD276" s="67"/>
      <c r="AE276" s="67"/>
      <c r="AF276" s="67">
        <f>IF(F276&lt;Settings!$H$3,"",RANK(AA276,$AA$206:$AA$305,0)+COUNTIF($AA$206:AA276,AA276)-1)</f>
        <v>71</v>
      </c>
      <c r="AG276" s="68"/>
    </row>
    <row r="277" spans="1:33" ht="15" thickBot="1" x14ac:dyDescent="0.4">
      <c r="A277" s="66"/>
      <c r="B277" s="2" t="s">
        <v>384</v>
      </c>
      <c r="C277" s="2" t="s">
        <v>24</v>
      </c>
      <c r="D277" s="67" t="s">
        <v>180</v>
      </c>
      <c r="E277" s="67">
        <v>28</v>
      </c>
      <c r="F277" s="67">
        <v>15</v>
      </c>
      <c r="G277" s="67">
        <v>4</v>
      </c>
      <c r="H277" s="67">
        <v>0</v>
      </c>
      <c r="I277" s="67">
        <v>0</v>
      </c>
      <c r="J277" s="67">
        <v>0</v>
      </c>
      <c r="K277" s="67">
        <v>0</v>
      </c>
      <c r="L277" s="67">
        <v>0</v>
      </c>
      <c r="M277" s="67">
        <v>0</v>
      </c>
      <c r="N277" s="67">
        <v>0</v>
      </c>
      <c r="O277" s="67"/>
      <c r="P277" s="67">
        <v>0</v>
      </c>
      <c r="Q277" s="67">
        <v>63</v>
      </c>
      <c r="R277" s="67">
        <v>36</v>
      </c>
      <c r="S277" s="67">
        <v>314</v>
      </c>
      <c r="T277" s="67">
        <v>8.7200000000000006</v>
      </c>
      <c r="U277" s="67">
        <v>4</v>
      </c>
      <c r="V277" s="67">
        <v>0</v>
      </c>
      <c r="W277" s="67">
        <v>0</v>
      </c>
      <c r="X277" s="67">
        <v>4</v>
      </c>
      <c r="Y277" s="67"/>
      <c r="Z277" s="67"/>
      <c r="AA277" s="70">
        <f>IF(F277&lt;Settings!$H$3,"",ROUND((J277*Settings!$C$3+K277*Settings!$C$4+N277*Settings!$C$5+P277*Settings!$C$6+R277*Settings!$C$7+S277*Settings!$C$8+U277*Settings!$C$9+L277*Settings!$C$10+V277*Settings!$C$11*0.5)/F277*16,0))</f>
        <v>97</v>
      </c>
      <c r="AB277" s="70">
        <f>IF(F277&lt;Settings!$H$3,"",AA277*Settings!$F$5)</f>
        <v>218.25</v>
      </c>
      <c r="AC277" s="67"/>
      <c r="AD277" s="67"/>
      <c r="AE277" s="67"/>
      <c r="AF277" s="67">
        <f>IF(F277&lt;Settings!$H$3,"",RANK(AA277,$AA$206:$AA$305,0)+COUNTIF($AA$206:AA277,AA277)-1)</f>
        <v>78</v>
      </c>
      <c r="AG277" s="68"/>
    </row>
    <row r="278" spans="1:33" ht="15" thickBot="1" x14ac:dyDescent="0.4">
      <c r="A278" s="66"/>
      <c r="B278" s="2" t="s">
        <v>275</v>
      </c>
      <c r="C278" s="2" t="s">
        <v>53</v>
      </c>
      <c r="D278" s="67" t="s">
        <v>180</v>
      </c>
      <c r="E278" s="67">
        <v>26</v>
      </c>
      <c r="F278" s="67">
        <v>16</v>
      </c>
      <c r="G278" s="67">
        <v>2</v>
      </c>
      <c r="H278" s="67">
        <v>0</v>
      </c>
      <c r="I278" s="67">
        <v>0</v>
      </c>
      <c r="J278" s="67">
        <v>0</v>
      </c>
      <c r="K278" s="67">
        <v>0</v>
      </c>
      <c r="L278" s="67">
        <v>0</v>
      </c>
      <c r="M278" s="67">
        <v>13</v>
      </c>
      <c r="N278" s="67">
        <v>121</v>
      </c>
      <c r="O278" s="67">
        <v>9.31</v>
      </c>
      <c r="P278" s="67">
        <v>2</v>
      </c>
      <c r="Q278" s="67">
        <v>42</v>
      </c>
      <c r="R278" s="67">
        <v>31</v>
      </c>
      <c r="S278" s="67">
        <v>309</v>
      </c>
      <c r="T278" s="67">
        <v>9.9700000000000006</v>
      </c>
      <c r="U278" s="67">
        <v>0</v>
      </c>
      <c r="V278" s="67">
        <v>3</v>
      </c>
      <c r="W278" s="67">
        <v>0</v>
      </c>
      <c r="X278" s="67">
        <v>2</v>
      </c>
      <c r="Y278" s="67"/>
      <c r="Z278" s="67"/>
      <c r="AA278" s="70">
        <f>IF(F278&lt;Settings!$H$3,"",ROUND((J278*Settings!$C$3+K278*Settings!$C$4+N278*Settings!$C$5+P278*Settings!$C$6+R278*Settings!$C$7+S278*Settings!$C$8+U278*Settings!$C$9+L278*Settings!$C$10+V278*Settings!$C$11*0.5)/F278*16,0))</f>
        <v>83</v>
      </c>
      <c r="AB278" s="70">
        <f>IF(F278&lt;Settings!$H$3,"",AA278*Settings!$F$5)</f>
        <v>186.75</v>
      </c>
      <c r="AC278" s="67"/>
      <c r="AD278" s="67"/>
      <c r="AE278" s="67"/>
      <c r="AF278" s="67">
        <f>IF(F278&lt;Settings!$H$3,"",RANK(AA278,$AA$206:$AA$305,0)+COUNTIF($AA$206:AA278,AA278)-1)</f>
        <v>86</v>
      </c>
      <c r="AG278" s="68"/>
    </row>
    <row r="279" spans="1:33" ht="15" thickBot="1" x14ac:dyDescent="0.4">
      <c r="A279" s="66"/>
      <c r="B279" s="2" t="s">
        <v>378</v>
      </c>
      <c r="C279" s="2" t="s">
        <v>20</v>
      </c>
      <c r="D279" s="67" t="s">
        <v>180</v>
      </c>
      <c r="E279" s="67">
        <v>28</v>
      </c>
      <c r="F279" s="67">
        <v>16</v>
      </c>
      <c r="G279" s="67">
        <v>14</v>
      </c>
      <c r="H279" s="67">
        <v>0</v>
      </c>
      <c r="I279" s="67">
        <v>0</v>
      </c>
      <c r="J279" s="67">
        <v>0</v>
      </c>
      <c r="K279" s="67">
        <v>0</v>
      </c>
      <c r="L279" s="67">
        <v>0</v>
      </c>
      <c r="M279" s="67">
        <v>1</v>
      </c>
      <c r="N279" s="67">
        <v>-3</v>
      </c>
      <c r="O279" s="67">
        <v>-3</v>
      </c>
      <c r="P279" s="67">
        <v>0</v>
      </c>
      <c r="Q279" s="67">
        <v>67</v>
      </c>
      <c r="R279" s="67">
        <v>36</v>
      </c>
      <c r="S279" s="67">
        <v>430</v>
      </c>
      <c r="T279" s="67">
        <v>11.94</v>
      </c>
      <c r="U279" s="67">
        <v>2</v>
      </c>
      <c r="V279" s="67">
        <v>0</v>
      </c>
      <c r="W279" s="67">
        <v>0</v>
      </c>
      <c r="X279" s="67">
        <v>2</v>
      </c>
      <c r="Y279" s="67"/>
      <c r="Z279" s="67"/>
      <c r="AA279" s="70">
        <f>IF(F279&lt;Settings!$H$3,"",ROUND((J279*Settings!$C$3+K279*Settings!$C$4+N279*Settings!$C$5+P279*Settings!$C$6+R279*Settings!$C$7+S279*Settings!$C$8+U279*Settings!$C$9+L279*Settings!$C$10+V279*Settings!$C$11*0.5)/F279*16,0))</f>
        <v>91</v>
      </c>
      <c r="AB279" s="70">
        <f>IF(F279&lt;Settings!$H$3,"",AA279*Settings!$F$5)</f>
        <v>204.75</v>
      </c>
      <c r="AC279" s="67"/>
      <c r="AD279" s="67"/>
      <c r="AE279" s="67"/>
      <c r="AF279" s="67">
        <f>IF(F279&lt;Settings!$H$3,"",RANK(AA279,$AA$206:$AA$305,0)+COUNTIF($AA$206:AA279,AA279)-1)</f>
        <v>82</v>
      </c>
      <c r="AG279" s="68"/>
    </row>
    <row r="280" spans="1:33" ht="15" thickBot="1" x14ac:dyDescent="0.4">
      <c r="A280" s="66"/>
      <c r="B280" s="2" t="s">
        <v>464</v>
      </c>
      <c r="C280" s="2" t="s">
        <v>111</v>
      </c>
      <c r="D280" s="67" t="s">
        <v>180</v>
      </c>
      <c r="E280" s="67">
        <v>24</v>
      </c>
      <c r="F280" s="67">
        <v>15</v>
      </c>
      <c r="G280" s="67">
        <v>8</v>
      </c>
      <c r="H280" s="67">
        <v>0</v>
      </c>
      <c r="I280" s="67">
        <v>0</v>
      </c>
      <c r="J280" s="67">
        <v>0</v>
      </c>
      <c r="K280" s="67">
        <v>0</v>
      </c>
      <c r="L280" s="67">
        <v>0</v>
      </c>
      <c r="M280" s="67">
        <v>0</v>
      </c>
      <c r="N280" s="67">
        <v>0</v>
      </c>
      <c r="O280" s="67"/>
      <c r="P280" s="67">
        <v>0</v>
      </c>
      <c r="Q280" s="67">
        <v>72</v>
      </c>
      <c r="R280" s="67">
        <v>36</v>
      </c>
      <c r="S280" s="67">
        <v>416</v>
      </c>
      <c r="T280" s="67">
        <v>11.56</v>
      </c>
      <c r="U280" s="67">
        <v>2</v>
      </c>
      <c r="V280" s="67">
        <v>0</v>
      </c>
      <c r="W280" s="67">
        <v>0</v>
      </c>
      <c r="X280" s="67">
        <v>2</v>
      </c>
      <c r="Y280" s="67"/>
      <c r="Z280" s="67"/>
      <c r="AA280" s="70">
        <f>IF(F280&lt;Settings!$H$3,"",ROUND((J280*Settings!$C$3+K280*Settings!$C$4+N280*Settings!$C$5+P280*Settings!$C$6+R280*Settings!$C$7+S280*Settings!$C$8+U280*Settings!$C$9+L280*Settings!$C$10+V280*Settings!$C$11*0.5)/F280*16,0))</f>
        <v>96</v>
      </c>
      <c r="AB280" s="70">
        <f>IF(F280&lt;Settings!$H$3,"",AA280*Settings!$F$5)</f>
        <v>216</v>
      </c>
      <c r="AC280" s="67"/>
      <c r="AD280" s="67"/>
      <c r="AE280" s="67"/>
      <c r="AF280" s="67">
        <f>IF(F280&lt;Settings!$H$3,"",RANK(AA280,$AA$206:$AA$305,0)+COUNTIF($AA$206:AA280,AA280)-1)</f>
        <v>79</v>
      </c>
      <c r="AG280" s="68"/>
    </row>
    <row r="281" spans="1:33" ht="15" thickBot="1" x14ac:dyDescent="0.4">
      <c r="A281" s="66"/>
      <c r="B281" s="2" t="s">
        <v>287</v>
      </c>
      <c r="C281" s="2" t="s">
        <v>41</v>
      </c>
      <c r="D281" s="67" t="s">
        <v>180</v>
      </c>
      <c r="E281" s="67">
        <v>26</v>
      </c>
      <c r="F281" s="67">
        <v>16</v>
      </c>
      <c r="G281" s="67">
        <v>4</v>
      </c>
      <c r="H281" s="67">
        <v>0</v>
      </c>
      <c r="I281" s="67">
        <v>0</v>
      </c>
      <c r="J281" s="67">
        <v>0</v>
      </c>
      <c r="K281" s="67">
        <v>0</v>
      </c>
      <c r="L281" s="67">
        <v>0</v>
      </c>
      <c r="M281" s="67">
        <v>0</v>
      </c>
      <c r="N281" s="67">
        <v>0</v>
      </c>
      <c r="O281" s="67"/>
      <c r="P281" s="67">
        <v>0</v>
      </c>
      <c r="Q281" s="67">
        <v>56</v>
      </c>
      <c r="R281" s="67">
        <v>29</v>
      </c>
      <c r="S281" s="67">
        <v>350</v>
      </c>
      <c r="T281" s="67">
        <v>12.07</v>
      </c>
      <c r="U281" s="67">
        <v>3</v>
      </c>
      <c r="V281" s="67">
        <v>1</v>
      </c>
      <c r="W281" s="67">
        <v>0</v>
      </c>
      <c r="X281" s="67">
        <v>3</v>
      </c>
      <c r="Y281" s="67"/>
      <c r="Z281" s="67"/>
      <c r="AA281" s="70">
        <f>IF(F281&lt;Settings!$H$3,"",ROUND((J281*Settings!$C$3+K281*Settings!$C$4+N281*Settings!$C$5+P281*Settings!$C$6+R281*Settings!$C$7+S281*Settings!$C$8+U281*Settings!$C$9+L281*Settings!$C$10+V281*Settings!$C$11*0.5)/F281*16,0))</f>
        <v>81</v>
      </c>
      <c r="AB281" s="70">
        <f>IF(F281&lt;Settings!$H$3,"",AA281*Settings!$F$5)</f>
        <v>182.25</v>
      </c>
      <c r="AC281" s="67"/>
      <c r="AD281" s="67"/>
      <c r="AE281" s="67"/>
      <c r="AF281" s="67">
        <f>IF(F281&lt;Settings!$H$3,"",RANK(AA281,$AA$206:$AA$305,0)+COUNTIF($AA$206:AA281,AA281)-1)</f>
        <v>88</v>
      </c>
      <c r="AG281" s="68"/>
    </row>
    <row r="282" spans="1:33" ht="15" thickBot="1" x14ac:dyDescent="0.4">
      <c r="A282" s="66"/>
      <c r="B282" s="2" t="s">
        <v>284</v>
      </c>
      <c r="C282" s="2" t="s">
        <v>103</v>
      </c>
      <c r="D282" s="67" t="s">
        <v>180</v>
      </c>
      <c r="E282" s="67">
        <v>23</v>
      </c>
      <c r="F282" s="67">
        <v>15</v>
      </c>
      <c r="G282" s="67">
        <v>1</v>
      </c>
      <c r="H282" s="67">
        <v>0</v>
      </c>
      <c r="I282" s="67">
        <v>0</v>
      </c>
      <c r="J282" s="67">
        <v>0</v>
      </c>
      <c r="K282" s="67">
        <v>0</v>
      </c>
      <c r="L282" s="67">
        <v>0</v>
      </c>
      <c r="M282" s="67">
        <v>0</v>
      </c>
      <c r="N282" s="67">
        <v>0</v>
      </c>
      <c r="O282" s="67"/>
      <c r="P282" s="67">
        <v>0</v>
      </c>
      <c r="Q282" s="67">
        <v>60</v>
      </c>
      <c r="R282" s="67">
        <v>43</v>
      </c>
      <c r="S282" s="67">
        <v>430</v>
      </c>
      <c r="T282" s="67">
        <v>10</v>
      </c>
      <c r="U282" s="67">
        <v>2</v>
      </c>
      <c r="V282" s="67">
        <v>1</v>
      </c>
      <c r="W282" s="67">
        <v>1</v>
      </c>
      <c r="X282" s="67">
        <v>2</v>
      </c>
      <c r="Y282" s="67"/>
      <c r="Z282" s="67"/>
      <c r="AA282" s="70">
        <f>IF(F282&lt;Settings!$H$3,"",ROUND((J282*Settings!$C$3+K282*Settings!$C$4+N282*Settings!$C$5+P282*Settings!$C$6+R282*Settings!$C$7+S282*Settings!$C$8+U282*Settings!$C$9+L282*Settings!$C$10+V282*Settings!$C$11*0.5)/F282*16,0))</f>
        <v>103</v>
      </c>
      <c r="AB282" s="70">
        <f>IF(F282&lt;Settings!$H$3,"",AA282*Settings!$F$5)</f>
        <v>231.75</v>
      </c>
      <c r="AC282" s="67"/>
      <c r="AD282" s="67"/>
      <c r="AE282" s="67"/>
      <c r="AF282" s="67">
        <f>IF(F282&lt;Settings!$H$3,"",RANK(AA282,$AA$206:$AA$305,0)+COUNTIF($AA$206:AA282,AA282)-1)</f>
        <v>75</v>
      </c>
      <c r="AG282" s="68"/>
    </row>
    <row r="283" spans="1:33" ht="15" thickBot="1" x14ac:dyDescent="0.4">
      <c r="A283" s="66"/>
      <c r="B283" s="2" t="s">
        <v>274</v>
      </c>
      <c r="C283" s="2" t="s">
        <v>94</v>
      </c>
      <c r="D283" s="67" t="s">
        <v>180</v>
      </c>
      <c r="E283" s="67">
        <v>24</v>
      </c>
      <c r="F283" s="67">
        <v>12</v>
      </c>
      <c r="G283" s="67">
        <v>8</v>
      </c>
      <c r="H283" s="67">
        <v>0</v>
      </c>
      <c r="I283" s="67">
        <v>0</v>
      </c>
      <c r="J283" s="67">
        <v>0</v>
      </c>
      <c r="K283" s="67">
        <v>0</v>
      </c>
      <c r="L283" s="67">
        <v>0</v>
      </c>
      <c r="M283" s="67">
        <v>0</v>
      </c>
      <c r="N283" s="67">
        <v>0</v>
      </c>
      <c r="O283" s="67"/>
      <c r="P283" s="67">
        <v>0</v>
      </c>
      <c r="Q283" s="67">
        <v>47</v>
      </c>
      <c r="R283" s="67">
        <v>26</v>
      </c>
      <c r="S283" s="67">
        <v>391</v>
      </c>
      <c r="T283" s="67">
        <v>15.04</v>
      </c>
      <c r="U283" s="67">
        <v>2</v>
      </c>
      <c r="V283" s="67">
        <v>0</v>
      </c>
      <c r="W283" s="67">
        <v>0</v>
      </c>
      <c r="X283" s="67">
        <v>2</v>
      </c>
      <c r="Y283" s="67"/>
      <c r="Z283" s="67"/>
      <c r="AA283" s="70">
        <f>IF(F283&lt;Settings!$H$3,"",ROUND((J283*Settings!$C$3+K283*Settings!$C$4+N283*Settings!$C$5+P283*Settings!$C$6+R283*Settings!$C$7+S283*Settings!$C$8+U283*Settings!$C$9+L283*Settings!$C$10+V283*Settings!$C$11*0.5)/F283*16,0))</f>
        <v>103</v>
      </c>
      <c r="AB283" s="70">
        <f>IF(F283&lt;Settings!$H$3,"",AA283*Settings!$F$5)</f>
        <v>231.75</v>
      </c>
      <c r="AC283" s="67"/>
      <c r="AD283" s="67"/>
      <c r="AE283" s="67"/>
      <c r="AF283" s="67">
        <f>IF(F283&lt;Settings!$H$3,"",RANK(AA283,$AA$206:$AA$305,0)+COUNTIF($AA$206:AA283,AA283)-1)</f>
        <v>76</v>
      </c>
      <c r="AG283" s="68"/>
    </row>
    <row r="284" spans="1:33" ht="15" thickBot="1" x14ac:dyDescent="0.4">
      <c r="A284" s="66"/>
      <c r="B284" s="2" t="s">
        <v>465</v>
      </c>
      <c r="C284" s="2" t="s">
        <v>24</v>
      </c>
      <c r="D284" s="67" t="s">
        <v>180</v>
      </c>
      <c r="E284" s="67">
        <v>27</v>
      </c>
      <c r="F284" s="67">
        <v>13</v>
      </c>
      <c r="G284" s="67">
        <v>0</v>
      </c>
      <c r="H284" s="67">
        <v>0</v>
      </c>
      <c r="I284" s="67">
        <v>0</v>
      </c>
      <c r="J284" s="67">
        <v>0</v>
      </c>
      <c r="K284" s="67">
        <v>0</v>
      </c>
      <c r="L284" s="67">
        <v>0</v>
      </c>
      <c r="M284" s="67">
        <v>0</v>
      </c>
      <c r="N284" s="67">
        <v>0</v>
      </c>
      <c r="O284" s="67"/>
      <c r="P284" s="67">
        <v>0</v>
      </c>
      <c r="Q284" s="67">
        <v>23</v>
      </c>
      <c r="R284" s="67">
        <v>15</v>
      </c>
      <c r="S284" s="67">
        <v>317</v>
      </c>
      <c r="T284" s="67">
        <v>21.13</v>
      </c>
      <c r="U284" s="67">
        <v>3</v>
      </c>
      <c r="V284" s="67">
        <v>0</v>
      </c>
      <c r="W284" s="67">
        <v>0</v>
      </c>
      <c r="X284" s="67">
        <v>3</v>
      </c>
      <c r="Y284" s="67"/>
      <c r="Z284" s="67"/>
      <c r="AA284" s="70">
        <f>IF(F284&lt;Settings!$H$3,"",ROUND((J284*Settings!$C$3+K284*Settings!$C$4+N284*Settings!$C$5+P284*Settings!$C$6+R284*Settings!$C$7+S284*Settings!$C$8+U284*Settings!$C$9+L284*Settings!$C$10+V284*Settings!$C$11*0.5)/F284*16,0))</f>
        <v>80</v>
      </c>
      <c r="AB284" s="70">
        <f>IF(F284&lt;Settings!$H$3,"",AA284*Settings!$F$5)</f>
        <v>180</v>
      </c>
      <c r="AC284" s="67"/>
      <c r="AD284" s="67"/>
      <c r="AE284" s="67"/>
      <c r="AF284" s="67">
        <f>IF(F284&lt;Settings!$H$3,"",RANK(AA284,$AA$206:$AA$305,0)+COUNTIF($AA$206:AA284,AA284)-1)</f>
        <v>89</v>
      </c>
      <c r="AG284" s="68"/>
    </row>
    <row r="285" spans="1:33" ht="15" thickBot="1" x14ac:dyDescent="0.4">
      <c r="A285" s="66"/>
      <c r="B285" s="2" t="s">
        <v>409</v>
      </c>
      <c r="C285" s="2" t="s">
        <v>16</v>
      </c>
      <c r="D285" s="67" t="s">
        <v>180</v>
      </c>
      <c r="E285" s="67">
        <v>25</v>
      </c>
      <c r="F285" s="67">
        <v>16</v>
      </c>
      <c r="G285" s="67">
        <v>6</v>
      </c>
      <c r="H285" s="67">
        <v>0</v>
      </c>
      <c r="I285" s="67">
        <v>0</v>
      </c>
      <c r="J285" s="67">
        <v>0</v>
      </c>
      <c r="K285" s="67">
        <v>0</v>
      </c>
      <c r="L285" s="67">
        <v>0</v>
      </c>
      <c r="M285" s="67">
        <v>0</v>
      </c>
      <c r="N285" s="67">
        <v>0</v>
      </c>
      <c r="O285" s="67"/>
      <c r="P285" s="67">
        <v>0</v>
      </c>
      <c r="Q285" s="67">
        <v>37</v>
      </c>
      <c r="R285" s="67">
        <v>23</v>
      </c>
      <c r="S285" s="67">
        <v>364</v>
      </c>
      <c r="T285" s="67">
        <v>15.83</v>
      </c>
      <c r="U285" s="67">
        <v>3</v>
      </c>
      <c r="V285" s="67">
        <v>2</v>
      </c>
      <c r="W285" s="67">
        <v>2</v>
      </c>
      <c r="X285" s="67">
        <v>3</v>
      </c>
      <c r="Y285" s="67"/>
      <c r="Z285" s="67"/>
      <c r="AA285" s="70">
        <f>IF(F285&lt;Settings!$H$3,"",ROUND((J285*Settings!$C$3+K285*Settings!$C$4+N285*Settings!$C$5+P285*Settings!$C$6+R285*Settings!$C$7+S285*Settings!$C$8+U285*Settings!$C$9+L285*Settings!$C$10+V285*Settings!$C$11*0.5)/F285*16,0))</f>
        <v>75</v>
      </c>
      <c r="AB285" s="70">
        <f>IF(F285&lt;Settings!$H$3,"",AA285*Settings!$F$5)</f>
        <v>168.75</v>
      </c>
      <c r="AC285" s="67"/>
      <c r="AD285" s="67"/>
      <c r="AE285" s="67"/>
      <c r="AF285" s="67">
        <f>IF(F285&lt;Settings!$H$3,"",RANK(AA285,$AA$206:$AA$305,0)+COUNTIF($AA$206:AA285,AA285)-1)</f>
        <v>91</v>
      </c>
      <c r="AG285" s="68"/>
    </row>
    <row r="286" spans="1:33" ht="15" thickBot="1" x14ac:dyDescent="0.4">
      <c r="A286" s="66"/>
      <c r="B286" s="2" t="s">
        <v>367</v>
      </c>
      <c r="C286" s="2" t="s">
        <v>103</v>
      </c>
      <c r="D286" s="67" t="s">
        <v>180</v>
      </c>
      <c r="E286" s="67">
        <v>31</v>
      </c>
      <c r="F286" s="67">
        <v>8</v>
      </c>
      <c r="G286" s="67">
        <v>8</v>
      </c>
      <c r="H286" s="67">
        <v>0</v>
      </c>
      <c r="I286" s="67">
        <v>0</v>
      </c>
      <c r="J286" s="67">
        <v>0</v>
      </c>
      <c r="K286" s="67">
        <v>0</v>
      </c>
      <c r="L286" s="67">
        <v>0</v>
      </c>
      <c r="M286" s="67">
        <v>0</v>
      </c>
      <c r="N286" s="67">
        <v>0</v>
      </c>
      <c r="O286" s="67"/>
      <c r="P286" s="67">
        <v>0</v>
      </c>
      <c r="Q286" s="67">
        <v>67</v>
      </c>
      <c r="R286" s="67">
        <v>40</v>
      </c>
      <c r="S286" s="67">
        <v>500</v>
      </c>
      <c r="T286" s="67">
        <v>12.5</v>
      </c>
      <c r="U286" s="67">
        <v>0</v>
      </c>
      <c r="V286" s="67">
        <v>0</v>
      </c>
      <c r="W286" s="67">
        <v>0</v>
      </c>
      <c r="X286" s="67">
        <v>0</v>
      </c>
      <c r="Y286" s="67"/>
      <c r="Z286" s="67"/>
      <c r="AA286" s="70">
        <f>IF(F286&lt;Settings!$H$3,"",ROUND((J286*Settings!$C$3+K286*Settings!$C$4+N286*Settings!$C$5+P286*Settings!$C$6+R286*Settings!$C$7+S286*Settings!$C$8+U286*Settings!$C$9+L286*Settings!$C$10+V286*Settings!$C$11*0.5)/F286*16,0))</f>
        <v>180</v>
      </c>
      <c r="AB286" s="70">
        <f>IF(F286&lt;Settings!$H$3,"",AA286*Settings!$F$5)</f>
        <v>405</v>
      </c>
      <c r="AC286" s="67"/>
      <c r="AD286" s="67"/>
      <c r="AE286" s="67"/>
      <c r="AF286" s="67">
        <f>IF(F286&lt;Settings!$H$3,"",RANK(AA286,$AA$206:$AA$305,0)+COUNTIF($AA$206:AA286,AA286)-1)</f>
        <v>34</v>
      </c>
      <c r="AG286" s="68"/>
    </row>
    <row r="287" spans="1:33" ht="15" thickBot="1" x14ac:dyDescent="0.4">
      <c r="A287" s="66"/>
      <c r="B287" s="2" t="s">
        <v>217</v>
      </c>
      <c r="C287" s="2" t="s">
        <v>111</v>
      </c>
      <c r="D287" s="67" t="s">
        <v>180</v>
      </c>
      <c r="E287" s="67">
        <v>25</v>
      </c>
      <c r="F287" s="67">
        <v>4</v>
      </c>
      <c r="G287" s="67">
        <v>2</v>
      </c>
      <c r="H287" s="67">
        <v>0</v>
      </c>
      <c r="I287" s="67">
        <v>0</v>
      </c>
      <c r="J287" s="67">
        <v>0</v>
      </c>
      <c r="K287" s="67">
        <v>0</v>
      </c>
      <c r="L287" s="67">
        <v>0</v>
      </c>
      <c r="M287" s="67">
        <v>1</v>
      </c>
      <c r="N287" s="67">
        <v>8</v>
      </c>
      <c r="O287" s="67">
        <v>8</v>
      </c>
      <c r="P287" s="67">
        <v>0</v>
      </c>
      <c r="Q287" s="67">
        <v>41</v>
      </c>
      <c r="R287" s="67">
        <v>25</v>
      </c>
      <c r="S287" s="67">
        <v>302</v>
      </c>
      <c r="T287" s="67">
        <v>12.08</v>
      </c>
      <c r="U287" s="67">
        <v>3</v>
      </c>
      <c r="V287" s="67">
        <v>0</v>
      </c>
      <c r="W287" s="67">
        <v>0</v>
      </c>
      <c r="X287" s="67">
        <v>3</v>
      </c>
      <c r="Y287" s="67"/>
      <c r="Z287" s="67"/>
      <c r="AA287" s="70" t="str">
        <f>IF(F287&lt;Settings!$H$3,"",ROUND((J287*Settings!$C$3+K287*Settings!$C$4+N287*Settings!$C$5+P287*Settings!$C$6+R287*Settings!$C$7+S287*Settings!$C$8+U287*Settings!$C$9+L287*Settings!$C$10+V287*Settings!$C$11*0.5)/F287*16,0))</f>
        <v/>
      </c>
      <c r="AB287" s="70" t="str">
        <f>IF(F287&lt;Settings!$H$3,"",AA287*Settings!$F$5)</f>
        <v/>
      </c>
      <c r="AC287" s="67"/>
      <c r="AD287" s="67"/>
      <c r="AE287" s="67"/>
      <c r="AF287" s="67" t="str">
        <f>IF(F287&lt;Settings!$H$3,"",RANK(AA287,$AA$206:$AA$305,0)+COUNTIF($AA$206:AA287,AA287)-1)</f>
        <v/>
      </c>
      <c r="AG287" s="68"/>
    </row>
    <row r="288" spans="1:33" ht="15" thickBot="1" x14ac:dyDescent="0.4">
      <c r="A288" s="66"/>
      <c r="B288" s="2" t="s">
        <v>357</v>
      </c>
      <c r="C288" s="2" t="s">
        <v>56</v>
      </c>
      <c r="D288" s="67" t="s">
        <v>180</v>
      </c>
      <c r="E288" s="67">
        <v>27</v>
      </c>
      <c r="F288" s="67">
        <v>10</v>
      </c>
      <c r="G288" s="67">
        <v>5</v>
      </c>
      <c r="H288" s="67">
        <v>0</v>
      </c>
      <c r="I288" s="67">
        <v>0</v>
      </c>
      <c r="J288" s="67">
        <v>0</v>
      </c>
      <c r="K288" s="67">
        <v>0</v>
      </c>
      <c r="L288" s="67">
        <v>0</v>
      </c>
      <c r="M288" s="67">
        <v>1</v>
      </c>
      <c r="N288" s="67">
        <v>10</v>
      </c>
      <c r="O288" s="67">
        <v>10</v>
      </c>
      <c r="P288" s="67">
        <v>0</v>
      </c>
      <c r="Q288" s="67">
        <v>55</v>
      </c>
      <c r="R288" s="67">
        <v>21</v>
      </c>
      <c r="S288" s="67">
        <v>299</v>
      </c>
      <c r="T288" s="67">
        <v>14.24</v>
      </c>
      <c r="U288" s="67">
        <v>3</v>
      </c>
      <c r="V288" s="67">
        <v>0</v>
      </c>
      <c r="W288" s="67">
        <v>0</v>
      </c>
      <c r="X288" s="67">
        <v>3</v>
      </c>
      <c r="Y288" s="67"/>
      <c r="Z288" s="67"/>
      <c r="AA288" s="70">
        <f>IF(F288&lt;Settings!$H$3,"",ROUND((J288*Settings!$C$3+K288*Settings!$C$4+N288*Settings!$C$5+P288*Settings!$C$6+R288*Settings!$C$7+S288*Settings!$C$8+U288*Settings!$C$9+L288*Settings!$C$10+V288*Settings!$C$11*0.5)/F288*16,0))</f>
        <v>112</v>
      </c>
      <c r="AB288" s="70">
        <f>IF(F288&lt;Settings!$H$3,"",AA288*Settings!$F$5)</f>
        <v>252</v>
      </c>
      <c r="AC288" s="67"/>
      <c r="AD288" s="67"/>
      <c r="AE288" s="67"/>
      <c r="AF288" s="67">
        <f>IF(F288&lt;Settings!$H$3,"",RANK(AA288,$AA$206:$AA$305,0)+COUNTIF($AA$206:AA288,AA288)-1)</f>
        <v>70</v>
      </c>
      <c r="AG288" s="68"/>
    </row>
    <row r="289" spans="1:33" ht="15" thickBot="1" x14ac:dyDescent="0.4">
      <c r="A289" s="66"/>
      <c r="B289" s="2" t="s">
        <v>273</v>
      </c>
      <c r="C289" s="2" t="s">
        <v>36</v>
      </c>
      <c r="D289" s="67" t="s">
        <v>180</v>
      </c>
      <c r="E289" s="67">
        <v>26</v>
      </c>
      <c r="F289" s="67">
        <v>16</v>
      </c>
      <c r="G289" s="67">
        <v>4</v>
      </c>
      <c r="H289" s="67">
        <v>0</v>
      </c>
      <c r="I289" s="67">
        <v>0</v>
      </c>
      <c r="J289" s="67">
        <v>0</v>
      </c>
      <c r="K289" s="67">
        <v>0</v>
      </c>
      <c r="L289" s="67">
        <v>0</v>
      </c>
      <c r="M289" s="67">
        <v>8</v>
      </c>
      <c r="N289" s="67">
        <v>49</v>
      </c>
      <c r="O289" s="67">
        <v>6.13</v>
      </c>
      <c r="P289" s="67">
        <v>0</v>
      </c>
      <c r="Q289" s="67">
        <v>51</v>
      </c>
      <c r="R289" s="67">
        <v>33</v>
      </c>
      <c r="S289" s="67">
        <v>378</v>
      </c>
      <c r="T289" s="67">
        <v>11.45</v>
      </c>
      <c r="U289" s="67">
        <v>1</v>
      </c>
      <c r="V289" s="67">
        <v>0</v>
      </c>
      <c r="W289" s="67">
        <v>0</v>
      </c>
      <c r="X289" s="67">
        <v>1</v>
      </c>
      <c r="Y289" s="67"/>
      <c r="Z289" s="67"/>
      <c r="AA289" s="70">
        <f>IF(F289&lt;Settings!$H$3,"",ROUND((J289*Settings!$C$3+K289*Settings!$C$4+N289*Settings!$C$5+P289*Settings!$C$6+R289*Settings!$C$7+S289*Settings!$C$8+U289*Settings!$C$9+L289*Settings!$C$10+V289*Settings!$C$11*0.5)/F289*16,0))</f>
        <v>82</v>
      </c>
      <c r="AB289" s="70">
        <f>IF(F289&lt;Settings!$H$3,"",AA289*Settings!$F$5)</f>
        <v>184.5</v>
      </c>
      <c r="AC289" s="67"/>
      <c r="AD289" s="67"/>
      <c r="AE289" s="67"/>
      <c r="AF289" s="67">
        <f>IF(F289&lt;Settings!$H$3,"",RANK(AA289,$AA$206:$AA$305,0)+COUNTIF($AA$206:AA289,AA289)-1)</f>
        <v>87</v>
      </c>
      <c r="AG289" s="68"/>
    </row>
    <row r="290" spans="1:33" ht="15" thickBot="1" x14ac:dyDescent="0.4">
      <c r="A290" s="66"/>
      <c r="B290" s="2" t="s">
        <v>466</v>
      </c>
      <c r="C290" s="2" t="s">
        <v>26</v>
      </c>
      <c r="D290" s="67" t="s">
        <v>180</v>
      </c>
      <c r="E290" s="67">
        <v>25</v>
      </c>
      <c r="F290" s="67">
        <v>14</v>
      </c>
      <c r="G290" s="67">
        <v>6</v>
      </c>
      <c r="H290" s="67">
        <v>0</v>
      </c>
      <c r="I290" s="67">
        <v>0</v>
      </c>
      <c r="J290" s="67">
        <v>0</v>
      </c>
      <c r="K290" s="67">
        <v>0</v>
      </c>
      <c r="L290" s="67">
        <v>0</v>
      </c>
      <c r="M290" s="67">
        <v>0</v>
      </c>
      <c r="N290" s="67">
        <v>0</v>
      </c>
      <c r="O290" s="67"/>
      <c r="P290" s="67">
        <v>0</v>
      </c>
      <c r="Q290" s="67">
        <v>49</v>
      </c>
      <c r="R290" s="67">
        <v>30</v>
      </c>
      <c r="S290" s="67">
        <v>399</v>
      </c>
      <c r="T290" s="67">
        <v>13.3</v>
      </c>
      <c r="U290" s="67">
        <v>1</v>
      </c>
      <c r="V290" s="67">
        <v>1</v>
      </c>
      <c r="W290" s="67">
        <v>0</v>
      </c>
      <c r="X290" s="67">
        <v>1</v>
      </c>
      <c r="Y290" s="67">
        <v>1</v>
      </c>
      <c r="Z290" s="67"/>
      <c r="AA290" s="70">
        <f>IF(F290&lt;Settings!$H$3,"",ROUND((J290*Settings!$C$3+K290*Settings!$C$4+N290*Settings!$C$5+P290*Settings!$C$6+R290*Settings!$C$7+S290*Settings!$C$8+U290*Settings!$C$9+L290*Settings!$C$10+V290*Settings!$C$11*0.5)/F290*16,0))</f>
        <v>86</v>
      </c>
      <c r="AB290" s="70">
        <f>IF(F290&lt;Settings!$H$3,"",AA290*Settings!$F$5)</f>
        <v>193.5</v>
      </c>
      <c r="AC290" s="67"/>
      <c r="AD290" s="67"/>
      <c r="AE290" s="67"/>
      <c r="AF290" s="67">
        <f>IF(F290&lt;Settings!$H$3,"",RANK(AA290,$AA$206:$AA$305,0)+COUNTIF($AA$206:AA290,AA290)-1)</f>
        <v>84</v>
      </c>
      <c r="AG290" s="68"/>
    </row>
    <row r="291" spans="1:33" ht="15" thickBot="1" x14ac:dyDescent="0.4">
      <c r="A291" s="66"/>
      <c r="B291" s="2" t="s">
        <v>385</v>
      </c>
      <c r="C291" s="2" t="s">
        <v>53</v>
      </c>
      <c r="D291" s="67" t="s">
        <v>180</v>
      </c>
      <c r="E291" s="67">
        <v>26</v>
      </c>
      <c r="F291" s="67">
        <v>15</v>
      </c>
      <c r="G291" s="67">
        <v>7</v>
      </c>
      <c r="H291" s="67">
        <v>0</v>
      </c>
      <c r="I291" s="67">
        <v>0</v>
      </c>
      <c r="J291" s="67">
        <v>0</v>
      </c>
      <c r="K291" s="67">
        <v>0</v>
      </c>
      <c r="L291" s="67">
        <v>0</v>
      </c>
      <c r="M291" s="67">
        <v>0</v>
      </c>
      <c r="N291" s="67">
        <v>0</v>
      </c>
      <c r="O291" s="67"/>
      <c r="P291" s="67">
        <v>0</v>
      </c>
      <c r="Q291" s="67">
        <v>65</v>
      </c>
      <c r="R291" s="67">
        <v>43</v>
      </c>
      <c r="S291" s="67">
        <v>455</v>
      </c>
      <c r="T291" s="67">
        <v>10.58</v>
      </c>
      <c r="U291" s="67">
        <v>1</v>
      </c>
      <c r="V291" s="67">
        <v>2</v>
      </c>
      <c r="W291" s="67">
        <v>2</v>
      </c>
      <c r="X291" s="67">
        <v>1</v>
      </c>
      <c r="Y291" s="67"/>
      <c r="Z291" s="67"/>
      <c r="AA291" s="70">
        <f>IF(F291&lt;Settings!$H$3,"",ROUND((J291*Settings!$C$3+K291*Settings!$C$4+N291*Settings!$C$5+P291*Settings!$C$6+R291*Settings!$C$7+S291*Settings!$C$8+U291*Settings!$C$9+L291*Settings!$C$10+V291*Settings!$C$11*0.5)/F291*16,0))</f>
        <v>99</v>
      </c>
      <c r="AB291" s="70">
        <f>IF(F291&lt;Settings!$H$3,"",AA291*Settings!$F$5)</f>
        <v>222.75</v>
      </c>
      <c r="AC291" s="67"/>
      <c r="AD291" s="67"/>
      <c r="AE291" s="67"/>
      <c r="AF291" s="67">
        <f>IF(F291&lt;Settings!$H$3,"",RANK(AA291,$AA$206:$AA$305,0)+COUNTIF($AA$206:AA291,AA291)-1)</f>
        <v>77</v>
      </c>
      <c r="AG291" s="68"/>
    </row>
    <row r="292" spans="1:33" ht="15" thickBot="1" x14ac:dyDescent="0.4">
      <c r="A292" s="66"/>
      <c r="B292" s="2" t="s">
        <v>285</v>
      </c>
      <c r="C292" s="2" t="s">
        <v>97</v>
      </c>
      <c r="D292" s="67" t="s">
        <v>180</v>
      </c>
      <c r="E292" s="67">
        <v>26</v>
      </c>
      <c r="F292" s="67">
        <v>11</v>
      </c>
      <c r="G292" s="67">
        <v>6</v>
      </c>
      <c r="H292" s="67">
        <v>0</v>
      </c>
      <c r="I292" s="67">
        <v>0</v>
      </c>
      <c r="J292" s="67">
        <v>0</v>
      </c>
      <c r="K292" s="67">
        <v>0</v>
      </c>
      <c r="L292" s="67">
        <v>0</v>
      </c>
      <c r="M292" s="67">
        <v>3</v>
      </c>
      <c r="N292" s="67">
        <v>17</v>
      </c>
      <c r="O292" s="67">
        <v>5.67</v>
      </c>
      <c r="P292" s="67">
        <v>0</v>
      </c>
      <c r="Q292" s="67">
        <v>57</v>
      </c>
      <c r="R292" s="67">
        <v>29</v>
      </c>
      <c r="S292" s="67">
        <v>330</v>
      </c>
      <c r="T292" s="67">
        <v>11.38</v>
      </c>
      <c r="U292" s="67">
        <v>2</v>
      </c>
      <c r="V292" s="67">
        <v>1</v>
      </c>
      <c r="W292" s="67">
        <v>0</v>
      </c>
      <c r="X292" s="67">
        <v>2</v>
      </c>
      <c r="Y292" s="67"/>
      <c r="Z292" s="67"/>
      <c r="AA292" s="70">
        <f>IF(F292&lt;Settings!$H$3,"",ROUND((J292*Settings!$C$3+K292*Settings!$C$4+N292*Settings!$C$5+P292*Settings!$C$6+R292*Settings!$C$7+S292*Settings!$C$8+U292*Settings!$C$9+L292*Settings!$C$10+V292*Settings!$C$11*0.5)/F292*16,0))</f>
        <v>109</v>
      </c>
      <c r="AB292" s="70">
        <f>IF(F292&lt;Settings!$H$3,"",AA292*Settings!$F$5)</f>
        <v>245.25</v>
      </c>
      <c r="AC292" s="67"/>
      <c r="AD292" s="67"/>
      <c r="AE292" s="67"/>
      <c r="AF292" s="67">
        <f>IF(F292&lt;Settings!$H$3,"",RANK(AA292,$AA$206:$AA$305,0)+COUNTIF($AA$206:AA292,AA292)-1)</f>
        <v>72</v>
      </c>
      <c r="AG292" s="68"/>
    </row>
    <row r="293" spans="1:33" ht="15" thickBot="1" x14ac:dyDescent="0.4">
      <c r="A293" s="66"/>
      <c r="B293" s="2" t="s">
        <v>467</v>
      </c>
      <c r="C293" s="2" t="s">
        <v>34</v>
      </c>
      <c r="D293" s="67" t="s">
        <v>180</v>
      </c>
      <c r="E293" s="67">
        <v>28</v>
      </c>
      <c r="F293" s="67">
        <v>15</v>
      </c>
      <c r="G293" s="67">
        <v>7</v>
      </c>
      <c r="H293" s="67">
        <v>0</v>
      </c>
      <c r="I293" s="67">
        <v>0</v>
      </c>
      <c r="J293" s="67">
        <v>0</v>
      </c>
      <c r="K293" s="67">
        <v>0</v>
      </c>
      <c r="L293" s="67">
        <v>0</v>
      </c>
      <c r="M293" s="67">
        <v>1</v>
      </c>
      <c r="N293" s="67">
        <v>6</v>
      </c>
      <c r="O293" s="67">
        <v>6</v>
      </c>
      <c r="P293" s="67">
        <v>0</v>
      </c>
      <c r="Q293" s="67">
        <v>46</v>
      </c>
      <c r="R293" s="67">
        <v>24</v>
      </c>
      <c r="S293" s="67">
        <v>376</v>
      </c>
      <c r="T293" s="67">
        <v>15.67</v>
      </c>
      <c r="U293" s="67">
        <v>1</v>
      </c>
      <c r="V293" s="67">
        <v>0</v>
      </c>
      <c r="W293" s="67">
        <v>0</v>
      </c>
      <c r="X293" s="67">
        <v>1</v>
      </c>
      <c r="Y293" s="67"/>
      <c r="Z293" s="67"/>
      <c r="AA293" s="70">
        <f>IF(F293&lt;Settings!$H$3,"",ROUND((J293*Settings!$C$3+K293*Settings!$C$4+N293*Settings!$C$5+P293*Settings!$C$6+R293*Settings!$C$7+S293*Settings!$C$8+U293*Settings!$C$9+L293*Settings!$C$10+V293*Settings!$C$11*0.5)/F293*16,0))</f>
        <v>73</v>
      </c>
      <c r="AB293" s="70">
        <f>IF(F293&lt;Settings!$H$3,"",AA293*Settings!$F$5)</f>
        <v>164.25</v>
      </c>
      <c r="AC293" s="67"/>
      <c r="AD293" s="67"/>
      <c r="AE293" s="67"/>
      <c r="AF293" s="67">
        <f>IF(F293&lt;Settings!$H$3,"",RANK(AA293,$AA$206:$AA$305,0)+COUNTIF($AA$206:AA293,AA293)-1)</f>
        <v>95</v>
      </c>
      <c r="AG293" s="68"/>
    </row>
    <row r="294" spans="1:33" ht="15" thickBot="1" x14ac:dyDescent="0.4">
      <c r="A294" s="66"/>
      <c r="B294" s="2" t="s">
        <v>265</v>
      </c>
      <c r="C294" s="2" t="s">
        <v>38</v>
      </c>
      <c r="D294" s="67" t="s">
        <v>180</v>
      </c>
      <c r="E294" s="67">
        <v>22</v>
      </c>
      <c r="F294" s="67">
        <v>15</v>
      </c>
      <c r="G294" s="67">
        <v>10</v>
      </c>
      <c r="H294" s="67">
        <v>0</v>
      </c>
      <c r="I294" s="67">
        <v>0</v>
      </c>
      <c r="J294" s="67">
        <v>0</v>
      </c>
      <c r="K294" s="67">
        <v>0</v>
      </c>
      <c r="L294" s="67">
        <v>0</v>
      </c>
      <c r="M294" s="67">
        <v>0</v>
      </c>
      <c r="N294" s="67">
        <v>0</v>
      </c>
      <c r="O294" s="67"/>
      <c r="P294" s="67">
        <v>0</v>
      </c>
      <c r="Q294" s="67">
        <v>74</v>
      </c>
      <c r="R294" s="67">
        <v>27</v>
      </c>
      <c r="S294" s="67">
        <v>316</v>
      </c>
      <c r="T294" s="67">
        <v>11.7</v>
      </c>
      <c r="U294" s="67">
        <v>2</v>
      </c>
      <c r="V294" s="67">
        <v>0</v>
      </c>
      <c r="W294" s="67">
        <v>0</v>
      </c>
      <c r="X294" s="67">
        <v>2</v>
      </c>
      <c r="Y294" s="67"/>
      <c r="Z294" s="67"/>
      <c r="AA294" s="70">
        <f>IF(F294&lt;Settings!$H$3,"",ROUND((J294*Settings!$C$3+K294*Settings!$C$4+N294*Settings!$C$5+P294*Settings!$C$6+R294*Settings!$C$7+S294*Settings!$C$8+U294*Settings!$C$9+L294*Settings!$C$10+V294*Settings!$C$11*0.5)/F294*16,0))</f>
        <v>75</v>
      </c>
      <c r="AB294" s="70">
        <f>IF(F294&lt;Settings!$H$3,"",AA294*Settings!$F$5)</f>
        <v>168.75</v>
      </c>
      <c r="AC294" s="67"/>
      <c r="AD294" s="67"/>
      <c r="AE294" s="67"/>
      <c r="AF294" s="67">
        <f>IF(F294&lt;Settings!$H$3,"",RANK(AA294,$AA$206:$AA$305,0)+COUNTIF($AA$206:AA294,AA294)-1)</f>
        <v>92</v>
      </c>
      <c r="AG294" s="68"/>
    </row>
    <row r="295" spans="1:33" ht="15" thickBot="1" x14ac:dyDescent="0.4">
      <c r="A295" s="66"/>
      <c r="B295" s="2" t="s">
        <v>447</v>
      </c>
      <c r="C295" s="2" t="s">
        <v>4</v>
      </c>
      <c r="D295" s="67" t="s">
        <v>180</v>
      </c>
      <c r="E295" s="67">
        <v>23</v>
      </c>
      <c r="F295" s="67">
        <v>9</v>
      </c>
      <c r="G295" s="67">
        <v>8</v>
      </c>
      <c r="H295" s="67">
        <v>0</v>
      </c>
      <c r="I295" s="67">
        <v>0</v>
      </c>
      <c r="J295" s="67">
        <v>0</v>
      </c>
      <c r="K295" s="67">
        <v>0</v>
      </c>
      <c r="L295" s="67">
        <v>0</v>
      </c>
      <c r="M295" s="67">
        <v>0</v>
      </c>
      <c r="N295" s="67">
        <v>0</v>
      </c>
      <c r="O295" s="67"/>
      <c r="P295" s="67">
        <v>0</v>
      </c>
      <c r="Q295" s="67">
        <v>58</v>
      </c>
      <c r="R295" s="67">
        <v>23</v>
      </c>
      <c r="S295" s="67">
        <v>305</v>
      </c>
      <c r="T295" s="67">
        <v>13.26</v>
      </c>
      <c r="U295" s="67">
        <v>2</v>
      </c>
      <c r="V295" s="67">
        <v>0</v>
      </c>
      <c r="W295" s="67">
        <v>0</v>
      </c>
      <c r="X295" s="67">
        <v>2</v>
      </c>
      <c r="Y295" s="67"/>
      <c r="Z295" s="67"/>
      <c r="AA295" s="70">
        <f>IF(F295&lt;Settings!$H$3,"",ROUND((J295*Settings!$C$3+K295*Settings!$C$4+N295*Settings!$C$5+P295*Settings!$C$6+R295*Settings!$C$7+S295*Settings!$C$8+U295*Settings!$C$9+L295*Settings!$C$10+V295*Settings!$C$11*0.5)/F295*16,0))</f>
        <v>116</v>
      </c>
      <c r="AB295" s="70">
        <f>IF(F295&lt;Settings!$H$3,"",AA295*Settings!$F$5)</f>
        <v>261</v>
      </c>
      <c r="AC295" s="67"/>
      <c r="AD295" s="67"/>
      <c r="AE295" s="67"/>
      <c r="AF295" s="67">
        <f>IF(F295&lt;Settings!$H$3,"",RANK(AA295,$AA$206:$AA$305,0)+COUNTIF($AA$206:AA295,AA295)-1)</f>
        <v>69</v>
      </c>
      <c r="AG295" s="68"/>
    </row>
    <row r="296" spans="1:33" s="20" customFormat="1" ht="15" thickBot="1" x14ac:dyDescent="0.4">
      <c r="A296" s="26"/>
      <c r="B296" s="13" t="s">
        <v>468</v>
      </c>
      <c r="C296" s="13" t="s">
        <v>41</v>
      </c>
      <c r="D296" s="27" t="s">
        <v>180</v>
      </c>
      <c r="E296" s="27">
        <v>25</v>
      </c>
      <c r="F296" s="27">
        <v>11</v>
      </c>
      <c r="G296" s="27">
        <v>1</v>
      </c>
      <c r="H296" s="27">
        <v>0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0</v>
      </c>
      <c r="O296" s="27"/>
      <c r="P296" s="27">
        <v>0</v>
      </c>
      <c r="Q296" s="27">
        <v>31</v>
      </c>
      <c r="R296" s="27">
        <v>19</v>
      </c>
      <c r="S296" s="27">
        <v>287</v>
      </c>
      <c r="T296" s="27">
        <v>15.11</v>
      </c>
      <c r="U296" s="27">
        <v>2</v>
      </c>
      <c r="V296" s="27">
        <v>1</v>
      </c>
      <c r="W296" s="27">
        <v>0</v>
      </c>
      <c r="X296" s="27">
        <v>2</v>
      </c>
      <c r="Y296" s="27">
        <v>1</v>
      </c>
      <c r="Z296" s="27"/>
      <c r="AA296" s="70">
        <f>IF(F296&lt;Settings!$H$3,"",ROUND((J296*Settings!$C$3+K296*Settings!$C$4+N296*Settings!$C$5+P296*Settings!$C$6+R296*Settings!$C$7+S296*Settings!$C$8+U296*Settings!$C$9+L296*Settings!$C$10+V296*Settings!$C$11*0.5)/F296*16,0))</f>
        <v>85</v>
      </c>
      <c r="AB296" s="70">
        <f>IF(F296&lt;Settings!$H$3,"",AA296*Settings!$F$5)</f>
        <v>191.25</v>
      </c>
      <c r="AC296" s="27"/>
      <c r="AD296" s="27"/>
      <c r="AE296" s="27"/>
      <c r="AF296" s="67">
        <f>IF(F296&lt;Settings!$H$3,"",RANK(AA296,$AA$206:$AA$305,0)+COUNTIF($AA$206:AA296,AA296)-1)</f>
        <v>85</v>
      </c>
      <c r="AG296" s="28"/>
    </row>
    <row r="297" spans="1:33" ht="15" thickBot="1" x14ac:dyDescent="0.4">
      <c r="A297" s="66"/>
      <c r="B297" s="2" t="s">
        <v>225</v>
      </c>
      <c r="C297" s="2" t="s">
        <v>4</v>
      </c>
      <c r="D297" s="67" t="s">
        <v>180</v>
      </c>
      <c r="E297" s="67">
        <v>23</v>
      </c>
      <c r="F297" s="67">
        <v>15</v>
      </c>
      <c r="G297" s="67">
        <v>4</v>
      </c>
      <c r="H297" s="67">
        <v>0</v>
      </c>
      <c r="I297" s="67">
        <v>0</v>
      </c>
      <c r="J297" s="67">
        <v>0</v>
      </c>
      <c r="K297" s="67">
        <v>0</v>
      </c>
      <c r="L297" s="67">
        <v>0</v>
      </c>
      <c r="M297" s="67">
        <v>1</v>
      </c>
      <c r="N297" s="67">
        <v>4</v>
      </c>
      <c r="O297" s="67">
        <v>4</v>
      </c>
      <c r="P297" s="67">
        <v>0</v>
      </c>
      <c r="Q297" s="67">
        <v>50</v>
      </c>
      <c r="R297" s="67">
        <v>27</v>
      </c>
      <c r="S297" s="67">
        <v>312</v>
      </c>
      <c r="T297" s="67">
        <v>11.56</v>
      </c>
      <c r="U297" s="67">
        <v>2</v>
      </c>
      <c r="V297" s="67">
        <v>1</v>
      </c>
      <c r="W297" s="67">
        <v>1</v>
      </c>
      <c r="X297" s="67">
        <v>2</v>
      </c>
      <c r="Y297" s="67"/>
      <c r="Z297" s="67"/>
      <c r="AA297" s="70">
        <f>IF(F297&lt;Settings!$H$3,"",ROUND((J297*Settings!$C$3+K297*Settings!$C$4+N297*Settings!$C$5+P297*Settings!$C$6+R297*Settings!$C$7+S297*Settings!$C$8+U297*Settings!$C$9+L297*Settings!$C$10+V297*Settings!$C$11*0.5)/F297*16,0))</f>
        <v>74</v>
      </c>
      <c r="AB297" s="70">
        <f>IF(F297&lt;Settings!$H$3,"",AA297*Settings!$F$5)</f>
        <v>166.5</v>
      </c>
      <c r="AC297" s="67"/>
      <c r="AD297" s="67"/>
      <c r="AE297" s="67"/>
      <c r="AF297" s="67">
        <f>IF(F297&lt;Settings!$H$3,"",RANK(AA297,$AA$206:$AA$305,0)+COUNTIF($AA$206:AA297,AA297)-1)</f>
        <v>93</v>
      </c>
      <c r="AG297" s="68"/>
    </row>
    <row r="298" spans="1:33" ht="15" thickBot="1" x14ac:dyDescent="0.4">
      <c r="A298" s="66"/>
      <c r="B298" s="2" t="s">
        <v>469</v>
      </c>
      <c r="C298" s="2" t="s">
        <v>111</v>
      </c>
      <c r="D298" s="67" t="s">
        <v>180</v>
      </c>
      <c r="E298" s="67">
        <v>27</v>
      </c>
      <c r="F298" s="67">
        <v>8</v>
      </c>
      <c r="G298" s="67">
        <v>3</v>
      </c>
      <c r="H298" s="67">
        <v>0</v>
      </c>
      <c r="I298" s="67">
        <v>0</v>
      </c>
      <c r="J298" s="67">
        <v>0</v>
      </c>
      <c r="K298" s="67">
        <v>0</v>
      </c>
      <c r="L298" s="67">
        <v>0</v>
      </c>
      <c r="M298" s="67">
        <v>2</v>
      </c>
      <c r="N298" s="67">
        <v>3</v>
      </c>
      <c r="O298" s="67">
        <v>1.5</v>
      </c>
      <c r="P298" s="67">
        <v>0</v>
      </c>
      <c r="Q298" s="67">
        <v>37</v>
      </c>
      <c r="R298" s="67">
        <v>18</v>
      </c>
      <c r="S298" s="67">
        <v>240</v>
      </c>
      <c r="T298" s="67">
        <v>13.33</v>
      </c>
      <c r="U298" s="67">
        <v>3</v>
      </c>
      <c r="V298" s="67">
        <v>0</v>
      </c>
      <c r="W298" s="67">
        <v>0</v>
      </c>
      <c r="X298" s="67">
        <v>3</v>
      </c>
      <c r="Y298" s="67"/>
      <c r="Z298" s="67"/>
      <c r="AA298" s="70">
        <f>IF(F298&lt;Settings!$H$3,"",ROUND((J298*Settings!$C$3+K298*Settings!$C$4+N298*Settings!$C$5+P298*Settings!$C$6+R298*Settings!$C$7+S298*Settings!$C$8+U298*Settings!$C$9+L298*Settings!$C$10+V298*Settings!$C$11*0.5)/F298*16,0))</f>
        <v>121</v>
      </c>
      <c r="AB298" s="70">
        <f>IF(F298&lt;Settings!$H$3,"",AA298*Settings!$F$5)</f>
        <v>272.25</v>
      </c>
      <c r="AC298" s="67"/>
      <c r="AD298" s="67"/>
      <c r="AE298" s="67"/>
      <c r="AF298" s="67">
        <f>IF(F298&lt;Settings!$H$3,"",RANK(AA298,$AA$206:$AA$305,0)+COUNTIF($AA$206:AA298,AA298)-1)</f>
        <v>65</v>
      </c>
      <c r="AG298" s="68"/>
    </row>
    <row r="299" spans="1:33" ht="15" thickBot="1" x14ac:dyDescent="0.4">
      <c r="A299" s="66"/>
      <c r="B299" s="2" t="s">
        <v>470</v>
      </c>
      <c r="C299" s="2" t="s">
        <v>45</v>
      </c>
      <c r="D299" s="67" t="s">
        <v>180</v>
      </c>
      <c r="E299" s="67">
        <v>24</v>
      </c>
      <c r="F299" s="67">
        <v>13</v>
      </c>
      <c r="G299" s="67">
        <v>4</v>
      </c>
      <c r="H299" s="67">
        <v>0</v>
      </c>
      <c r="I299" s="67">
        <v>0</v>
      </c>
      <c r="J299" s="67">
        <v>0</v>
      </c>
      <c r="K299" s="67">
        <v>0</v>
      </c>
      <c r="L299" s="67">
        <v>0</v>
      </c>
      <c r="M299" s="67">
        <v>2</v>
      </c>
      <c r="N299" s="67">
        <v>-9</v>
      </c>
      <c r="O299" s="67">
        <v>-4.5</v>
      </c>
      <c r="P299" s="67">
        <v>0</v>
      </c>
      <c r="Q299" s="67">
        <v>38</v>
      </c>
      <c r="R299" s="67">
        <v>18</v>
      </c>
      <c r="S299" s="67">
        <v>248</v>
      </c>
      <c r="T299" s="67">
        <v>13.78</v>
      </c>
      <c r="U299" s="67">
        <v>3</v>
      </c>
      <c r="V299" s="67">
        <v>0</v>
      </c>
      <c r="W299" s="67">
        <v>0</v>
      </c>
      <c r="X299" s="67">
        <v>4</v>
      </c>
      <c r="Y299" s="67"/>
      <c r="Z299" s="67"/>
      <c r="AA299" s="70">
        <f>IF(F299&lt;Settings!$H$3,"",ROUND((J299*Settings!$C$3+K299*Settings!$C$4+N299*Settings!$C$5+P299*Settings!$C$6+R299*Settings!$C$7+S299*Settings!$C$8+U299*Settings!$C$9+L299*Settings!$C$10+V299*Settings!$C$11*0.5)/F299*16,0))</f>
        <v>74</v>
      </c>
      <c r="AB299" s="70">
        <f>IF(F299&lt;Settings!$H$3,"",AA299*Settings!$F$5)</f>
        <v>166.5</v>
      </c>
      <c r="AC299" s="67"/>
      <c r="AD299" s="67"/>
      <c r="AE299" s="67"/>
      <c r="AF299" s="67">
        <f>IF(F299&lt;Settings!$H$3,"",RANK(AA299,$AA$206:$AA$305,0)+COUNTIF($AA$206:AA299,AA299)-1)</f>
        <v>94</v>
      </c>
      <c r="AG299" s="68"/>
    </row>
    <row r="300" spans="1:33" ht="15" thickBot="1" x14ac:dyDescent="0.4">
      <c r="A300" s="66"/>
      <c r="B300" s="2" t="s">
        <v>471</v>
      </c>
      <c r="C300" s="2" t="s">
        <v>4</v>
      </c>
      <c r="D300" s="67" t="s">
        <v>180</v>
      </c>
      <c r="E300" s="67">
        <v>26</v>
      </c>
      <c r="F300" s="67">
        <v>5</v>
      </c>
      <c r="G300" s="67">
        <v>5</v>
      </c>
      <c r="H300" s="67">
        <v>0</v>
      </c>
      <c r="I300" s="67">
        <v>0</v>
      </c>
      <c r="J300" s="67">
        <v>0</v>
      </c>
      <c r="K300" s="67">
        <v>0</v>
      </c>
      <c r="L300" s="67">
        <v>0</v>
      </c>
      <c r="M300" s="67">
        <v>0</v>
      </c>
      <c r="N300" s="67">
        <v>0</v>
      </c>
      <c r="O300" s="67"/>
      <c r="P300" s="67">
        <v>0</v>
      </c>
      <c r="Q300" s="67">
        <v>42</v>
      </c>
      <c r="R300" s="67">
        <v>18</v>
      </c>
      <c r="S300" s="67">
        <v>335</v>
      </c>
      <c r="T300" s="67">
        <v>18.61</v>
      </c>
      <c r="U300" s="67">
        <v>1</v>
      </c>
      <c r="V300" s="67">
        <v>0</v>
      </c>
      <c r="W300" s="67">
        <v>0</v>
      </c>
      <c r="X300" s="67">
        <v>1</v>
      </c>
      <c r="Y300" s="67"/>
      <c r="Z300" s="67"/>
      <c r="AA300" s="70" t="str">
        <f>IF(F300&lt;Settings!$H$3,"",ROUND((J300*Settings!$C$3+K300*Settings!$C$4+N300*Settings!$C$5+P300*Settings!$C$6+R300*Settings!$C$7+S300*Settings!$C$8+U300*Settings!$C$9+L300*Settings!$C$10+V300*Settings!$C$11*0.5)/F300*16,0))</f>
        <v/>
      </c>
      <c r="AB300" s="70" t="str">
        <f>IF(F300&lt;Settings!$H$3,"",AA300*Settings!$F$5)</f>
        <v/>
      </c>
      <c r="AC300" s="67"/>
      <c r="AD300" s="67"/>
      <c r="AE300" s="67"/>
      <c r="AF300" s="67" t="str">
        <f>IF(F300&lt;Settings!$H$3,"",RANK(AA300,$AA$206:$AA$305,0)+COUNTIF($AA$206:AA300,AA300)-1)</f>
        <v/>
      </c>
      <c r="AG300" s="68"/>
    </row>
    <row r="301" spans="1:33" ht="15" thickBot="1" x14ac:dyDescent="0.4">
      <c r="A301" s="66"/>
      <c r="B301" s="2" t="s">
        <v>288</v>
      </c>
      <c r="C301" s="2" t="s">
        <v>36</v>
      </c>
      <c r="D301" s="67" t="s">
        <v>180</v>
      </c>
      <c r="E301" s="67">
        <v>26</v>
      </c>
      <c r="F301" s="67">
        <v>16</v>
      </c>
      <c r="G301" s="67">
        <v>1</v>
      </c>
      <c r="H301" s="67">
        <v>0</v>
      </c>
      <c r="I301" s="67">
        <v>0</v>
      </c>
      <c r="J301" s="67">
        <v>0</v>
      </c>
      <c r="K301" s="67">
        <v>0</v>
      </c>
      <c r="L301" s="67">
        <v>0</v>
      </c>
      <c r="M301" s="67">
        <v>0</v>
      </c>
      <c r="N301" s="67">
        <v>0</v>
      </c>
      <c r="O301" s="67"/>
      <c r="P301" s="67">
        <v>0</v>
      </c>
      <c r="Q301" s="67">
        <v>29</v>
      </c>
      <c r="R301" s="67">
        <v>20</v>
      </c>
      <c r="S301" s="67">
        <v>221</v>
      </c>
      <c r="T301" s="67">
        <v>11.05</v>
      </c>
      <c r="U301" s="67">
        <v>3</v>
      </c>
      <c r="V301" s="67">
        <v>1</v>
      </c>
      <c r="W301" s="67">
        <v>0</v>
      </c>
      <c r="X301" s="67">
        <v>3</v>
      </c>
      <c r="Y301" s="67"/>
      <c r="Z301" s="67"/>
      <c r="AA301" s="70">
        <f>IF(F301&lt;Settings!$H$3,"",ROUND((J301*Settings!$C$3+K301*Settings!$C$4+N301*Settings!$C$5+P301*Settings!$C$6+R301*Settings!$C$7+S301*Settings!$C$8+U301*Settings!$C$9+L301*Settings!$C$10+V301*Settings!$C$11*0.5)/F301*16,0))</f>
        <v>59</v>
      </c>
      <c r="AB301" s="70">
        <f>IF(F301&lt;Settings!$H$3,"",AA301*Settings!$F$5)</f>
        <v>132.75</v>
      </c>
      <c r="AC301" s="67"/>
      <c r="AD301" s="67"/>
      <c r="AE301" s="67"/>
      <c r="AF301" s="67">
        <f>IF(F301&lt;Settings!$H$3,"",RANK(AA301,$AA$206:$AA$305,0)+COUNTIF($AA$206:AA301,AA301)-1)</f>
        <v>96</v>
      </c>
      <c r="AG301" s="68"/>
    </row>
    <row r="302" spans="1:33" ht="15" thickBot="1" x14ac:dyDescent="0.4">
      <c r="A302" s="66"/>
      <c r="B302" s="2" t="s">
        <v>399</v>
      </c>
      <c r="C302" s="69" t="s">
        <v>179</v>
      </c>
      <c r="D302" s="67" t="s">
        <v>180</v>
      </c>
      <c r="E302" s="67">
        <v>28</v>
      </c>
      <c r="F302" s="67">
        <v>12</v>
      </c>
      <c r="G302" s="67">
        <v>7</v>
      </c>
      <c r="H302" s="67">
        <v>0</v>
      </c>
      <c r="I302" s="67">
        <v>0</v>
      </c>
      <c r="J302" s="67">
        <v>0</v>
      </c>
      <c r="K302" s="67">
        <v>0</v>
      </c>
      <c r="L302" s="67">
        <v>0</v>
      </c>
      <c r="M302" s="67">
        <v>0</v>
      </c>
      <c r="N302" s="67">
        <v>0</v>
      </c>
      <c r="O302" s="67"/>
      <c r="P302" s="67">
        <v>0</v>
      </c>
      <c r="Q302" s="67">
        <v>44</v>
      </c>
      <c r="R302" s="67">
        <v>25</v>
      </c>
      <c r="S302" s="67">
        <v>343</v>
      </c>
      <c r="T302" s="67">
        <v>13.72</v>
      </c>
      <c r="U302" s="67">
        <v>1</v>
      </c>
      <c r="V302" s="67">
        <v>0</v>
      </c>
      <c r="W302" s="67">
        <v>0</v>
      </c>
      <c r="X302" s="67">
        <v>1</v>
      </c>
      <c r="Y302" s="67"/>
      <c r="Z302" s="67"/>
      <c r="AA302" s="70">
        <f>IF(F302&lt;Settings!$H$3,"",ROUND((J302*Settings!$C$3+K302*Settings!$C$4+N302*Settings!$C$5+P302*Settings!$C$6+R302*Settings!$C$7+S302*Settings!$C$8+U302*Settings!$C$9+L302*Settings!$C$10+V302*Settings!$C$11*0.5)/F302*16,0))</f>
        <v>87</v>
      </c>
      <c r="AB302" s="70">
        <f>IF(F302&lt;Settings!$H$3,"",AA302*Settings!$F$5)</f>
        <v>195.75</v>
      </c>
      <c r="AC302" s="67"/>
      <c r="AD302" s="67"/>
      <c r="AE302" s="67"/>
      <c r="AF302" s="67">
        <f>IF(F302&lt;Settings!$H$3,"",RANK(AA302,$AA$206:$AA$305,0)+COUNTIF($AA$206:AA302,AA302)-1)</f>
        <v>83</v>
      </c>
      <c r="AG302" s="68"/>
    </row>
    <row r="303" spans="1:33" ht="15" thickBot="1" x14ac:dyDescent="0.4">
      <c r="A303" s="66"/>
      <c r="B303" s="2" t="s">
        <v>198</v>
      </c>
      <c r="C303" s="2" t="s">
        <v>30</v>
      </c>
      <c r="D303" s="67" t="s">
        <v>180</v>
      </c>
      <c r="E303" s="67">
        <v>24</v>
      </c>
      <c r="F303" s="67">
        <v>7</v>
      </c>
      <c r="G303" s="67">
        <v>5</v>
      </c>
      <c r="H303" s="67">
        <v>0</v>
      </c>
      <c r="I303" s="67">
        <v>0</v>
      </c>
      <c r="J303" s="67">
        <v>0</v>
      </c>
      <c r="K303" s="67">
        <v>0</v>
      </c>
      <c r="L303" s="67">
        <v>0</v>
      </c>
      <c r="M303" s="67">
        <v>0</v>
      </c>
      <c r="N303" s="67">
        <v>0</v>
      </c>
      <c r="O303" s="67"/>
      <c r="P303" s="67">
        <v>0</v>
      </c>
      <c r="Q303" s="67">
        <v>51</v>
      </c>
      <c r="R303" s="67">
        <v>27</v>
      </c>
      <c r="S303" s="67">
        <v>339</v>
      </c>
      <c r="T303" s="67">
        <v>12.56</v>
      </c>
      <c r="U303" s="67">
        <v>1</v>
      </c>
      <c r="V303" s="67">
        <v>1</v>
      </c>
      <c r="W303" s="67">
        <v>0</v>
      </c>
      <c r="X303" s="67">
        <v>1</v>
      </c>
      <c r="Y303" s="67"/>
      <c r="Z303" s="67"/>
      <c r="AA303" s="70" t="str">
        <f>IF(F303&lt;Settings!$H$3,"",ROUND((J303*Settings!$C$3+K303*Settings!$C$4+N303*Settings!$C$5+P303*Settings!$C$6+R303*Settings!$C$7+S303*Settings!$C$8+U303*Settings!$C$9+L303*Settings!$C$10+V303*Settings!$C$11*0.5)/F303*16,0))</f>
        <v/>
      </c>
      <c r="AB303" s="70" t="str">
        <f>IF(F303&lt;Settings!$H$3,"",AA303*Settings!$F$5)</f>
        <v/>
      </c>
      <c r="AC303" s="67"/>
      <c r="AD303" s="67"/>
      <c r="AE303" s="67"/>
      <c r="AF303" s="67" t="str">
        <f>IF(F303&lt;Settings!$H$3,"",RANK(AA303,$AA$206:$AA$305,0)+COUNTIF($AA$206:AA303,AA303)-1)</f>
        <v/>
      </c>
      <c r="AG303" s="68"/>
    </row>
    <row r="304" spans="1:33" ht="15" thickBot="1" x14ac:dyDescent="0.4">
      <c r="A304" s="66"/>
      <c r="B304" s="2" t="s">
        <v>381</v>
      </c>
      <c r="C304" s="69" t="s">
        <v>179</v>
      </c>
      <c r="D304" s="67" t="s">
        <v>180</v>
      </c>
      <c r="E304" s="67">
        <v>29</v>
      </c>
      <c r="F304" s="67">
        <v>12</v>
      </c>
      <c r="G304" s="67">
        <v>4</v>
      </c>
      <c r="H304" s="67">
        <v>0</v>
      </c>
      <c r="I304" s="67">
        <v>0</v>
      </c>
      <c r="J304" s="67">
        <v>0</v>
      </c>
      <c r="K304" s="67">
        <v>0</v>
      </c>
      <c r="L304" s="67">
        <v>0</v>
      </c>
      <c r="M304" s="67">
        <v>0</v>
      </c>
      <c r="N304" s="67">
        <v>0</v>
      </c>
      <c r="O304" s="67"/>
      <c r="P304" s="67">
        <v>0</v>
      </c>
      <c r="Q304" s="67">
        <v>43</v>
      </c>
      <c r="R304" s="67">
        <v>20</v>
      </c>
      <c r="S304" s="67">
        <v>256</v>
      </c>
      <c r="T304" s="67">
        <v>12.8</v>
      </c>
      <c r="U304" s="67">
        <v>2</v>
      </c>
      <c r="V304" s="67">
        <v>0</v>
      </c>
      <c r="W304" s="67">
        <v>0</v>
      </c>
      <c r="X304" s="67">
        <v>2</v>
      </c>
      <c r="Y304" s="67"/>
      <c r="Z304" s="67"/>
      <c r="AA304" s="70">
        <f>IF(F304&lt;Settings!$H$3,"",ROUND((J304*Settings!$C$3+K304*Settings!$C$4+N304*Settings!$C$5+P304*Settings!$C$6+R304*Settings!$C$7+S304*Settings!$C$8+U304*Settings!$C$9+L304*Settings!$C$10+V304*Settings!$C$11*0.5)/F304*16,0))</f>
        <v>77</v>
      </c>
      <c r="AB304" s="70">
        <f>IF(F304&lt;Settings!$H$3,"",AA304*Settings!$F$5)</f>
        <v>173.25</v>
      </c>
      <c r="AC304" s="67"/>
      <c r="AD304" s="67"/>
      <c r="AE304" s="67"/>
      <c r="AF304" s="67">
        <f>IF(F304&lt;Settings!$H$3,"",RANK(AA304,$AA$206:$AA$305,0)+COUNTIF($AA$206:AA304,AA304)-1)</f>
        <v>90</v>
      </c>
      <c r="AG304" s="68"/>
    </row>
    <row r="305" spans="1:33" ht="15" thickBot="1" x14ac:dyDescent="0.4">
      <c r="A305" s="7"/>
      <c r="B305" s="3" t="s">
        <v>452</v>
      </c>
      <c r="C305" s="3" t="s">
        <v>103</v>
      </c>
      <c r="D305" s="8" t="s">
        <v>180</v>
      </c>
      <c r="E305" s="8">
        <v>29</v>
      </c>
      <c r="F305" s="8">
        <v>16</v>
      </c>
      <c r="G305" s="8">
        <v>1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/>
      <c r="P305" s="8">
        <v>0</v>
      </c>
      <c r="Q305" s="8">
        <v>48</v>
      </c>
      <c r="R305" s="8">
        <v>19</v>
      </c>
      <c r="S305" s="8">
        <v>260</v>
      </c>
      <c r="T305" s="8">
        <v>13.68</v>
      </c>
      <c r="U305" s="8">
        <v>2</v>
      </c>
      <c r="V305" s="8">
        <v>0</v>
      </c>
      <c r="W305" s="8">
        <v>0</v>
      </c>
      <c r="X305" s="8">
        <v>2</v>
      </c>
      <c r="Y305" s="8"/>
      <c r="Z305" s="8"/>
      <c r="AA305" s="70">
        <f>IF(F305&lt;Settings!$H$3,"",ROUND((J305*Settings!$C$3+K305*Settings!$C$4+N305*Settings!$C$5+P305*Settings!$C$6+R305*Settings!$C$7+S305*Settings!$C$8+U305*Settings!$C$9+L305*Settings!$C$10+V305*Settings!$C$11*0.5)/F305*16,0))</f>
        <v>57</v>
      </c>
      <c r="AB305" s="70">
        <f>IF(F305&lt;Settings!$H$3,"",AA305*Settings!$F$5)</f>
        <v>128.25</v>
      </c>
      <c r="AC305" s="8"/>
      <c r="AD305" s="8"/>
      <c r="AE305" s="8"/>
      <c r="AF305" s="67">
        <f>IF(F305&lt;Settings!$H$3,"",RANK(AA305,$AA$206:$AA$305,0)+COUNTIF($AA$206:AA305,AA305)-1)</f>
        <v>97</v>
      </c>
      <c r="AG305" s="65"/>
    </row>
    <row r="306" spans="1:33" ht="15" thickBot="1" x14ac:dyDescent="0.4">
      <c r="A306" s="120">
        <v>2018</v>
      </c>
      <c r="B306" s="121"/>
      <c r="C306" s="122"/>
      <c r="AA306" s="70" t="str">
        <f>IF(F306&lt;Settings!$H$3,"",ROUND((J306*Settings!$C$3+K306*Settings!$C$4+N306*Settings!$C$5+P306*Settings!$C$6+R306*Settings!$C$7+S306*Settings!$C$8+U306*Settings!$C$9+L306*Settings!$C$10+V306*Settings!$C$11*0.5)/F306*16,0))</f>
        <v/>
      </c>
      <c r="AB306" s="54"/>
    </row>
    <row r="307" spans="1:33" ht="15" thickBot="1" x14ac:dyDescent="0.4">
      <c r="A307" s="66"/>
      <c r="B307" s="2" t="s">
        <v>428</v>
      </c>
      <c r="C307" s="2" t="s">
        <v>14</v>
      </c>
      <c r="D307" s="67" t="s">
        <v>180</v>
      </c>
      <c r="E307" s="67">
        <v>24</v>
      </c>
      <c r="F307" s="67">
        <v>16</v>
      </c>
      <c r="G307" s="67">
        <v>16</v>
      </c>
      <c r="H307" s="67">
        <v>0</v>
      </c>
      <c r="I307" s="67">
        <v>0</v>
      </c>
      <c r="J307" s="67">
        <v>0</v>
      </c>
      <c r="K307" s="67">
        <v>0</v>
      </c>
      <c r="L307" s="67">
        <v>0</v>
      </c>
      <c r="M307" s="67">
        <v>22</v>
      </c>
      <c r="N307" s="67">
        <v>151</v>
      </c>
      <c r="O307" s="67">
        <v>6.86</v>
      </c>
      <c r="P307" s="67">
        <v>1</v>
      </c>
      <c r="Q307" s="67">
        <v>137</v>
      </c>
      <c r="R307" s="67">
        <v>87</v>
      </c>
      <c r="S307" s="67">
        <v>1479</v>
      </c>
      <c r="T307" s="67">
        <v>17</v>
      </c>
      <c r="U307" s="67">
        <v>12</v>
      </c>
      <c r="V307" s="67">
        <v>0</v>
      </c>
      <c r="W307" s="67">
        <v>0</v>
      </c>
      <c r="X307" s="67">
        <v>14</v>
      </c>
      <c r="Y307" s="67"/>
      <c r="Z307" s="67"/>
      <c r="AA307" s="70">
        <f>IF(F307&lt;Settings!$H$3,"",ROUND((J307*Settings!$C$3+K307*Settings!$C$4+N307*Settings!$C$5+P307*Settings!$C$6+R307*Settings!$C$7+S307*Settings!$C$8+U307*Settings!$C$9+L307*Settings!$C$10+V307*Settings!$C$11*0.5)/F307*16,0))</f>
        <v>328</v>
      </c>
      <c r="AB307" s="70">
        <f>IF(F307&lt;Settings!$H$3,"",AA307*Settings!$F$4)</f>
        <v>1107</v>
      </c>
      <c r="AC307" s="67"/>
      <c r="AD307" s="67"/>
      <c r="AE307" s="67"/>
      <c r="AF307" s="67">
        <f>IF(F307&lt;Settings!$H$3,"",RANK(AA307,$AA$307:$AA$405,0)+COUNTIF($AA$307:AA307,AA307)-1)</f>
        <v>4</v>
      </c>
      <c r="AG307" s="68"/>
    </row>
    <row r="308" spans="1:33" ht="15" thickBot="1" x14ac:dyDescent="0.4">
      <c r="A308" s="66"/>
      <c r="B308" s="2" t="s">
        <v>472</v>
      </c>
      <c r="C308" s="2" t="s">
        <v>43</v>
      </c>
      <c r="D308" s="67" t="s">
        <v>180</v>
      </c>
      <c r="E308" s="67">
        <v>30</v>
      </c>
      <c r="F308" s="67">
        <v>15</v>
      </c>
      <c r="G308" s="67">
        <v>15</v>
      </c>
      <c r="H308" s="67">
        <v>0</v>
      </c>
      <c r="I308" s="67">
        <v>1</v>
      </c>
      <c r="J308" s="67">
        <v>0</v>
      </c>
      <c r="K308" s="67">
        <v>0</v>
      </c>
      <c r="L308" s="67">
        <v>0</v>
      </c>
      <c r="M308" s="67">
        <v>0</v>
      </c>
      <c r="N308" s="67">
        <v>0</v>
      </c>
      <c r="O308" s="67"/>
      <c r="P308" s="67">
        <v>0</v>
      </c>
      <c r="Q308" s="67">
        <v>168</v>
      </c>
      <c r="R308" s="67">
        <v>104</v>
      </c>
      <c r="S308" s="67">
        <v>1297</v>
      </c>
      <c r="T308" s="67">
        <v>12.47</v>
      </c>
      <c r="U308" s="67">
        <v>15</v>
      </c>
      <c r="V308" s="67">
        <v>0</v>
      </c>
      <c r="W308" s="67">
        <v>0</v>
      </c>
      <c r="X308" s="67">
        <v>15</v>
      </c>
      <c r="Y308" s="67"/>
      <c r="Z308" s="67"/>
      <c r="AA308" s="70">
        <f>IF(F308&lt;Settings!$H$3,"",ROUND((J308*Settings!$C$3+K308*Settings!$C$4+N308*Settings!$C$5+P308*Settings!$C$6+R308*Settings!$C$7+S308*Settings!$C$8+U308*Settings!$C$9+L308*Settings!$C$10+V308*Settings!$C$11*0.5)/F308*16,0))</f>
        <v>345</v>
      </c>
      <c r="AB308" s="70">
        <f>IF(F308&lt;Settings!$H$3,"",AA308*Settings!$F$4)</f>
        <v>1164.375</v>
      </c>
      <c r="AC308" s="67"/>
      <c r="AD308" s="67"/>
      <c r="AE308" s="67"/>
      <c r="AF308" s="67">
        <f>IF(F308&lt;Settings!$H$3,"",RANK(AA308,$AA$307:$AA$405,0)+COUNTIF($AA$307:AA308,AA308)-1)</f>
        <v>2</v>
      </c>
      <c r="AG308" s="68"/>
    </row>
    <row r="309" spans="1:33" ht="15" thickBot="1" x14ac:dyDescent="0.4">
      <c r="A309" s="66"/>
      <c r="B309" s="2" t="s">
        <v>212</v>
      </c>
      <c r="C309" s="2" t="s">
        <v>97</v>
      </c>
      <c r="D309" s="67" t="s">
        <v>180</v>
      </c>
      <c r="E309" s="67">
        <v>26</v>
      </c>
      <c r="F309" s="67">
        <v>16</v>
      </c>
      <c r="G309" s="67">
        <v>16</v>
      </c>
      <c r="H309" s="67">
        <v>0</v>
      </c>
      <c r="I309" s="67">
        <v>1</v>
      </c>
      <c r="J309" s="67">
        <v>0</v>
      </c>
      <c r="K309" s="67">
        <v>0</v>
      </c>
      <c r="L309" s="67">
        <v>0</v>
      </c>
      <c r="M309" s="67">
        <v>1</v>
      </c>
      <c r="N309" s="67">
        <v>-7</v>
      </c>
      <c r="O309" s="67">
        <v>-7</v>
      </c>
      <c r="P309" s="67">
        <v>0</v>
      </c>
      <c r="Q309" s="67">
        <v>163</v>
      </c>
      <c r="R309" s="67">
        <v>115</v>
      </c>
      <c r="S309" s="67">
        <v>1572</v>
      </c>
      <c r="T309" s="67">
        <v>13.67</v>
      </c>
      <c r="U309" s="67">
        <v>11</v>
      </c>
      <c r="V309" s="67">
        <v>2</v>
      </c>
      <c r="W309" s="67">
        <v>2</v>
      </c>
      <c r="X309" s="67">
        <v>11</v>
      </c>
      <c r="Y309" s="67"/>
      <c r="Z309" s="67"/>
      <c r="AA309" s="70">
        <f>IF(F309&lt;Settings!$H$3,"",ROUND((J309*Settings!$C$3+K309*Settings!$C$4+N309*Settings!$C$5+P309*Settings!$C$6+R309*Settings!$C$7+S309*Settings!$C$8+U309*Settings!$C$9+L309*Settings!$C$10+V309*Settings!$C$11*0.5)/F309*16,0))</f>
        <v>336</v>
      </c>
      <c r="AB309" s="70">
        <f>IF(F309&lt;Settings!$H$3,"",AA309*Settings!$F$4)</f>
        <v>1134</v>
      </c>
      <c r="AC309" s="67"/>
      <c r="AD309" s="67"/>
      <c r="AE309" s="67"/>
      <c r="AF309" s="67">
        <f>IF(F309&lt;Settings!$H$3,"",RANK(AA309,$AA$307:$AA$405,0)+COUNTIF($AA$307:AA309,AA309)-1)</f>
        <v>3</v>
      </c>
      <c r="AG309" s="68"/>
    </row>
    <row r="310" spans="1:33" ht="15" thickBot="1" x14ac:dyDescent="0.4">
      <c r="A310" s="66"/>
      <c r="B310" s="2" t="s">
        <v>455</v>
      </c>
      <c r="C310" s="2" t="s">
        <v>18</v>
      </c>
      <c r="D310" s="67" t="s">
        <v>180</v>
      </c>
      <c r="E310" s="67">
        <v>26</v>
      </c>
      <c r="F310" s="67">
        <v>15</v>
      </c>
      <c r="G310" s="67">
        <v>15</v>
      </c>
      <c r="H310" s="67">
        <v>0</v>
      </c>
      <c r="I310" s="67">
        <v>0</v>
      </c>
      <c r="J310" s="67">
        <v>0</v>
      </c>
      <c r="K310" s="67">
        <v>0</v>
      </c>
      <c r="L310" s="67">
        <v>0</v>
      </c>
      <c r="M310" s="67">
        <v>0</v>
      </c>
      <c r="N310" s="67">
        <v>0</v>
      </c>
      <c r="O310" s="67"/>
      <c r="P310" s="67">
        <v>0</v>
      </c>
      <c r="Q310" s="67">
        <v>169</v>
      </c>
      <c r="R310" s="67">
        <v>111</v>
      </c>
      <c r="S310" s="67">
        <v>1386</v>
      </c>
      <c r="T310" s="67">
        <v>12.49</v>
      </c>
      <c r="U310" s="67">
        <v>13</v>
      </c>
      <c r="V310" s="67">
        <v>0</v>
      </c>
      <c r="W310" s="67">
        <v>0</v>
      </c>
      <c r="X310" s="67">
        <v>13</v>
      </c>
      <c r="Y310" s="67">
        <v>1</v>
      </c>
      <c r="Z310" s="67"/>
      <c r="AA310" s="70">
        <f>IF(F310&lt;Settings!$H$3,"",ROUND((J310*Settings!$C$3+K310*Settings!$C$4+N310*Settings!$C$5+P310*Settings!$C$6+R310*Settings!$C$7+S310*Settings!$C$8+U310*Settings!$C$9+L310*Settings!$C$10+V310*Settings!$C$11*0.5)/F310*16,0))</f>
        <v>349</v>
      </c>
      <c r="AB310" s="70">
        <f>IF(F310&lt;Settings!$H$3,"",AA310*Settings!$F$4)</f>
        <v>1177.875</v>
      </c>
      <c r="AC310" s="67"/>
      <c r="AD310" s="67"/>
      <c r="AE310" s="67"/>
      <c r="AF310" s="67">
        <f>IF(F310&lt;Settings!$H$3,"",RANK(AA310,$AA$307:$AA$405,0)+COUNTIF($AA$307:AA310,AA310)-1)</f>
        <v>1</v>
      </c>
      <c r="AG310" s="68"/>
    </row>
    <row r="311" spans="1:33" ht="15" thickBot="1" x14ac:dyDescent="0.4">
      <c r="A311" s="66"/>
      <c r="B311" s="2" t="s">
        <v>213</v>
      </c>
      <c r="C311" s="2" t="s">
        <v>36</v>
      </c>
      <c r="D311" s="67" t="s">
        <v>180</v>
      </c>
      <c r="E311" s="67">
        <v>29</v>
      </c>
      <c r="F311" s="67">
        <v>16</v>
      </c>
      <c r="G311" s="67">
        <v>16</v>
      </c>
      <c r="H311" s="67">
        <v>0</v>
      </c>
      <c r="I311" s="67">
        <v>0</v>
      </c>
      <c r="J311" s="67">
        <v>0</v>
      </c>
      <c r="K311" s="67">
        <v>0</v>
      </c>
      <c r="L311" s="67">
        <v>0</v>
      </c>
      <c r="M311" s="67">
        <v>2</v>
      </c>
      <c r="N311" s="67">
        <v>12</v>
      </c>
      <c r="O311" s="67">
        <v>6</v>
      </c>
      <c r="P311" s="67">
        <v>0</v>
      </c>
      <c r="Q311" s="67">
        <v>170</v>
      </c>
      <c r="R311" s="67">
        <v>113</v>
      </c>
      <c r="S311" s="67">
        <v>1677</v>
      </c>
      <c r="T311" s="67">
        <v>14.84</v>
      </c>
      <c r="U311" s="67">
        <v>8</v>
      </c>
      <c r="V311" s="67">
        <v>2</v>
      </c>
      <c r="W311" s="67">
        <v>2</v>
      </c>
      <c r="X311" s="67">
        <v>8</v>
      </c>
      <c r="Y311" s="67"/>
      <c r="Z311" s="67"/>
      <c r="AA311" s="70">
        <f>IF(F311&lt;Settings!$H$3,"",ROUND((J311*Settings!$C$3+K311*Settings!$C$4+N311*Settings!$C$5+P311*Settings!$C$6+R311*Settings!$C$7+S311*Settings!$C$8+U311*Settings!$C$9+L311*Settings!$C$10+V311*Settings!$C$11*0.5)/F311*16,0))</f>
        <v>328</v>
      </c>
      <c r="AB311" s="70">
        <f>IF(F311&lt;Settings!$H$3,"",AA311*Settings!$F$4)</f>
        <v>1107</v>
      </c>
      <c r="AC311" s="67"/>
      <c r="AD311" s="67"/>
      <c r="AE311" s="67"/>
      <c r="AF311" s="67">
        <f>IF(F311&lt;Settings!$H$3,"",RANK(AA311,$AA$307:$AA$405,0)+COUNTIF($AA$307:AA311,AA311)-1)</f>
        <v>5</v>
      </c>
      <c r="AG311" s="68"/>
    </row>
    <row r="312" spans="1:33" ht="15" thickBot="1" x14ac:dyDescent="0.4">
      <c r="A312" s="66"/>
      <c r="B312" s="2" t="s">
        <v>214</v>
      </c>
      <c r="C312" s="2" t="s">
        <v>49</v>
      </c>
      <c r="D312" s="67" t="s">
        <v>180</v>
      </c>
      <c r="E312" s="67">
        <v>25</v>
      </c>
      <c r="F312" s="67">
        <v>16</v>
      </c>
      <c r="G312" s="67">
        <v>16</v>
      </c>
      <c r="H312" s="67">
        <v>0</v>
      </c>
      <c r="I312" s="67">
        <v>0</v>
      </c>
      <c r="J312" s="67">
        <v>0</v>
      </c>
      <c r="K312" s="67">
        <v>0</v>
      </c>
      <c r="L312" s="67">
        <v>0</v>
      </c>
      <c r="M312" s="67">
        <v>0</v>
      </c>
      <c r="N312" s="67">
        <v>0</v>
      </c>
      <c r="O312" s="67"/>
      <c r="P312" s="67">
        <v>0</v>
      </c>
      <c r="Q312" s="67">
        <v>138</v>
      </c>
      <c r="R312" s="67">
        <v>86</v>
      </c>
      <c r="S312" s="67">
        <v>1524</v>
      </c>
      <c r="T312" s="67">
        <v>17.72</v>
      </c>
      <c r="U312" s="67">
        <v>8</v>
      </c>
      <c r="V312" s="67">
        <v>2</v>
      </c>
      <c r="W312" s="67">
        <v>1</v>
      </c>
      <c r="X312" s="67">
        <v>9</v>
      </c>
      <c r="Y312" s="67"/>
      <c r="Z312" s="67"/>
      <c r="AA312" s="70">
        <f>IF(F312&lt;Settings!$H$3,"",ROUND((J312*Settings!$C$3+K312*Settings!$C$4+N312*Settings!$C$5+P312*Settings!$C$6+R312*Settings!$C$7+S312*Settings!$C$8+U312*Settings!$C$9+L312*Settings!$C$10+V312*Settings!$C$11*0.5)/F312*16,0))</f>
        <v>284</v>
      </c>
      <c r="AB312" s="70">
        <f>IF(F312&lt;Settings!$H$3,"",AA312*Settings!$F$4)</f>
        <v>958.5</v>
      </c>
      <c r="AC312" s="67"/>
      <c r="AD312" s="67"/>
      <c r="AE312" s="67"/>
      <c r="AF312" s="67">
        <f>IF(F312&lt;Settings!$H$3,"",RANK(AA312,$AA$307:$AA$405,0)+COUNTIF($AA$307:AA312,AA312)-1)</f>
        <v>10</v>
      </c>
      <c r="AG312" s="68"/>
    </row>
    <row r="313" spans="1:33" ht="15" thickBot="1" x14ac:dyDescent="0.4">
      <c r="A313" s="66"/>
      <c r="B313" s="2" t="s">
        <v>255</v>
      </c>
      <c r="C313" s="2" t="s">
        <v>28</v>
      </c>
      <c r="D313" s="67" t="s">
        <v>180</v>
      </c>
      <c r="E313" s="67">
        <v>28</v>
      </c>
      <c r="F313" s="67">
        <v>16</v>
      </c>
      <c r="G313" s="67">
        <v>16</v>
      </c>
      <c r="H313" s="67">
        <v>0</v>
      </c>
      <c r="I313" s="67">
        <v>0</v>
      </c>
      <c r="J313" s="67">
        <v>0</v>
      </c>
      <c r="K313" s="67">
        <v>0</v>
      </c>
      <c r="L313" s="67">
        <v>0</v>
      </c>
      <c r="M313" s="67">
        <v>5</v>
      </c>
      <c r="N313" s="67">
        <v>30</v>
      </c>
      <c r="O313" s="67">
        <v>6</v>
      </c>
      <c r="P313" s="67">
        <v>0</v>
      </c>
      <c r="Q313" s="67">
        <v>153</v>
      </c>
      <c r="R313" s="67">
        <v>113</v>
      </c>
      <c r="S313" s="67">
        <v>1373</v>
      </c>
      <c r="T313" s="67">
        <v>12.15</v>
      </c>
      <c r="U313" s="67">
        <v>9</v>
      </c>
      <c r="V313" s="67">
        <v>1</v>
      </c>
      <c r="W313" s="67">
        <v>1</v>
      </c>
      <c r="X313" s="67">
        <v>9</v>
      </c>
      <c r="Y313" s="67">
        <v>1</v>
      </c>
      <c r="Z313" s="67"/>
      <c r="AA313" s="70">
        <f>IF(F313&lt;Settings!$H$3,"",ROUND((J313*Settings!$C$3+K313*Settings!$C$4+N313*Settings!$C$5+P313*Settings!$C$6+R313*Settings!$C$7+S313*Settings!$C$8+U313*Settings!$C$9+L313*Settings!$C$10+V313*Settings!$C$11*0.5)/F313*16,0))</f>
        <v>306</v>
      </c>
      <c r="AB313" s="70">
        <f>IF(F313&lt;Settings!$H$3,"",AA313*Settings!$F$4)</f>
        <v>1032.75</v>
      </c>
      <c r="AC313" s="67"/>
      <c r="AD313" s="67"/>
      <c r="AE313" s="67"/>
      <c r="AF313" s="67">
        <f>IF(F313&lt;Settings!$H$3,"",RANK(AA313,$AA$307:$AA$405,0)+COUNTIF($AA$307:AA313,AA313)-1)</f>
        <v>8</v>
      </c>
      <c r="AG313" s="68"/>
    </row>
    <row r="314" spans="1:33" ht="15" thickBot="1" x14ac:dyDescent="0.4">
      <c r="A314" s="66"/>
      <c r="B314" s="2" t="s">
        <v>215</v>
      </c>
      <c r="C314" s="2" t="s">
        <v>16</v>
      </c>
      <c r="D314" s="67" t="s">
        <v>180</v>
      </c>
      <c r="E314" s="67">
        <v>25</v>
      </c>
      <c r="F314" s="67">
        <v>16</v>
      </c>
      <c r="G314" s="67">
        <v>16</v>
      </c>
      <c r="H314" s="67">
        <v>0</v>
      </c>
      <c r="I314" s="67">
        <v>0</v>
      </c>
      <c r="J314" s="67">
        <v>0</v>
      </c>
      <c r="K314" s="67">
        <v>0</v>
      </c>
      <c r="L314" s="67">
        <v>0</v>
      </c>
      <c r="M314" s="67">
        <v>0</v>
      </c>
      <c r="N314" s="67">
        <v>0</v>
      </c>
      <c r="O314" s="67"/>
      <c r="P314" s="67">
        <v>0</v>
      </c>
      <c r="Q314" s="67">
        <v>147</v>
      </c>
      <c r="R314" s="67">
        <v>125</v>
      </c>
      <c r="S314" s="67">
        <v>1405</v>
      </c>
      <c r="T314" s="67">
        <v>11.24</v>
      </c>
      <c r="U314" s="67">
        <v>9</v>
      </c>
      <c r="V314" s="67">
        <v>2</v>
      </c>
      <c r="W314" s="67">
        <v>2</v>
      </c>
      <c r="X314" s="67">
        <v>9</v>
      </c>
      <c r="Y314" s="67"/>
      <c r="Z314" s="67"/>
      <c r="AA314" s="70">
        <f>IF(F314&lt;Settings!$H$3,"",ROUND((J314*Settings!$C$3+K314*Settings!$C$4+N314*Settings!$C$5+P314*Settings!$C$6+R314*Settings!$C$7+S314*Settings!$C$8+U314*Settings!$C$9+L314*Settings!$C$10+V314*Settings!$C$11*0.5)/F314*16,0))</f>
        <v>318</v>
      </c>
      <c r="AB314" s="70">
        <f>IF(F314&lt;Settings!$H$3,"",AA314*Settings!$F$4)</f>
        <v>1073.25</v>
      </c>
      <c r="AC314" s="67"/>
      <c r="AD314" s="67"/>
      <c r="AE314" s="67"/>
      <c r="AF314" s="67">
        <f>IF(F314&lt;Settings!$H$3,"",RANK(AA314,$AA$307:$AA$405,0)+COUNTIF($AA$307:AA314,AA314)-1)</f>
        <v>6</v>
      </c>
      <c r="AG314" s="68"/>
    </row>
    <row r="315" spans="1:33" ht="15" thickBot="1" x14ac:dyDescent="0.4">
      <c r="A315" s="66"/>
      <c r="B315" s="2" t="s">
        <v>256</v>
      </c>
      <c r="C315" s="2" t="s">
        <v>43</v>
      </c>
      <c r="D315" s="67" t="s">
        <v>180</v>
      </c>
      <c r="E315" s="67">
        <v>22</v>
      </c>
      <c r="F315" s="67">
        <v>16</v>
      </c>
      <c r="G315" s="67">
        <v>13</v>
      </c>
      <c r="H315" s="67">
        <v>0</v>
      </c>
      <c r="I315" s="67">
        <v>0</v>
      </c>
      <c r="J315" s="67">
        <v>0</v>
      </c>
      <c r="K315" s="67">
        <v>0</v>
      </c>
      <c r="L315" s="67">
        <v>0</v>
      </c>
      <c r="M315" s="67">
        <v>1</v>
      </c>
      <c r="N315" s="67">
        <v>13</v>
      </c>
      <c r="O315" s="67">
        <v>13</v>
      </c>
      <c r="P315" s="67">
        <v>0</v>
      </c>
      <c r="Q315" s="67">
        <v>166</v>
      </c>
      <c r="R315" s="67">
        <v>111</v>
      </c>
      <c r="S315" s="67">
        <v>1426</v>
      </c>
      <c r="T315" s="67">
        <v>12.85</v>
      </c>
      <c r="U315" s="67">
        <v>7</v>
      </c>
      <c r="V315" s="67">
        <v>1</v>
      </c>
      <c r="W315" s="67">
        <v>1</v>
      </c>
      <c r="X315" s="67">
        <v>7</v>
      </c>
      <c r="Y315" s="67">
        <v>1</v>
      </c>
      <c r="Z315" s="67"/>
      <c r="AA315" s="70">
        <f>IF(F315&lt;Settings!$H$3,"",ROUND((J315*Settings!$C$3+K315*Settings!$C$4+N315*Settings!$C$5+P315*Settings!$C$6+R315*Settings!$C$7+S315*Settings!$C$8+U315*Settings!$C$9+L315*Settings!$C$10+V315*Settings!$C$11*0.5)/F315*16,0))</f>
        <v>296</v>
      </c>
      <c r="AB315" s="70">
        <f>IF(F315&lt;Settings!$H$3,"",AA315*Settings!$F$4)</f>
        <v>999</v>
      </c>
      <c r="AC315" s="67"/>
      <c r="AD315" s="67"/>
      <c r="AE315" s="67"/>
      <c r="AF315" s="67">
        <f>IF(F315&lt;Settings!$H$3,"",RANK(AA315,$AA$307:$AA$405,0)+COUNTIF($AA$307:AA315,AA315)-1)</f>
        <v>9</v>
      </c>
      <c r="AG315" s="68"/>
    </row>
    <row r="316" spans="1:33" ht="15" thickBot="1" x14ac:dyDescent="0.4">
      <c r="A316" s="66"/>
      <c r="B316" s="2" t="s">
        <v>394</v>
      </c>
      <c r="C316" s="2" t="s">
        <v>105</v>
      </c>
      <c r="D316" s="67" t="s">
        <v>180</v>
      </c>
      <c r="E316" s="67">
        <v>26</v>
      </c>
      <c r="F316" s="67">
        <v>16</v>
      </c>
      <c r="G316" s="67">
        <v>16</v>
      </c>
      <c r="H316" s="67">
        <v>0</v>
      </c>
      <c r="I316" s="67">
        <v>0</v>
      </c>
      <c r="J316" s="67">
        <v>0</v>
      </c>
      <c r="K316" s="67">
        <v>0</v>
      </c>
      <c r="L316" s="67">
        <v>0</v>
      </c>
      <c r="M316" s="67">
        <v>19</v>
      </c>
      <c r="N316" s="67">
        <v>157</v>
      </c>
      <c r="O316" s="67">
        <v>8.26</v>
      </c>
      <c r="P316" s="67">
        <v>1</v>
      </c>
      <c r="Q316" s="67">
        <v>130</v>
      </c>
      <c r="R316" s="67">
        <v>86</v>
      </c>
      <c r="S316" s="67">
        <v>1219</v>
      </c>
      <c r="T316" s="67">
        <v>14.17</v>
      </c>
      <c r="U316" s="67">
        <v>6</v>
      </c>
      <c r="V316" s="67">
        <v>0</v>
      </c>
      <c r="W316" s="67">
        <v>0</v>
      </c>
      <c r="X316" s="67">
        <v>7</v>
      </c>
      <c r="Y316" s="67"/>
      <c r="Z316" s="67"/>
      <c r="AA316" s="70">
        <f>IF(F316&lt;Settings!$H$3,"",ROUND((J316*Settings!$C$3+K316*Settings!$C$4+N316*Settings!$C$5+P316*Settings!$C$6+R316*Settings!$C$7+S316*Settings!$C$8+U316*Settings!$C$9+L316*Settings!$C$10+V316*Settings!$C$11*0.5)/F316*16,0))</f>
        <v>266</v>
      </c>
      <c r="AB316" s="70">
        <f>IF(F316&lt;Settings!$H$3,"",AA316*Settings!$F$4)</f>
        <v>897.75</v>
      </c>
      <c r="AC316" s="67"/>
      <c r="AD316" s="67"/>
      <c r="AE316" s="67"/>
      <c r="AF316" s="67">
        <f>IF(F316&lt;Settings!$H$3,"",RANK(AA316,$AA$307:$AA$405,0)+COUNTIF($AA$307:AA316,AA316)-1)</f>
        <v>15</v>
      </c>
      <c r="AG316" s="68"/>
    </row>
    <row r="317" spans="1:33" ht="15" thickBot="1" x14ac:dyDescent="0.4">
      <c r="A317" s="66"/>
      <c r="B317" s="2" t="s">
        <v>216</v>
      </c>
      <c r="C317" s="2" t="s">
        <v>32</v>
      </c>
      <c r="D317" s="67" t="s">
        <v>180</v>
      </c>
      <c r="E317" s="67">
        <v>26</v>
      </c>
      <c r="F317" s="67">
        <v>16</v>
      </c>
      <c r="G317" s="67">
        <v>14</v>
      </c>
      <c r="H317" s="67">
        <v>0</v>
      </c>
      <c r="I317" s="67">
        <v>0</v>
      </c>
      <c r="J317" s="67">
        <v>0</v>
      </c>
      <c r="K317" s="67">
        <v>0</v>
      </c>
      <c r="L317" s="67">
        <v>0</v>
      </c>
      <c r="M317" s="67">
        <v>13</v>
      </c>
      <c r="N317" s="67">
        <v>69</v>
      </c>
      <c r="O317" s="67">
        <v>5.31</v>
      </c>
      <c r="P317" s="67">
        <v>0</v>
      </c>
      <c r="Q317" s="67">
        <v>70</v>
      </c>
      <c r="R317" s="67">
        <v>57</v>
      </c>
      <c r="S317" s="67">
        <v>965</v>
      </c>
      <c r="T317" s="67">
        <v>16.93</v>
      </c>
      <c r="U317" s="67">
        <v>10</v>
      </c>
      <c r="V317" s="67">
        <v>2</v>
      </c>
      <c r="W317" s="67">
        <v>0</v>
      </c>
      <c r="X317" s="67">
        <v>10</v>
      </c>
      <c r="Y317" s="67">
        <v>1</v>
      </c>
      <c r="Z317" s="67"/>
      <c r="AA317" s="70">
        <f>IF(F317&lt;Settings!$H$3,"",ROUND((J317*Settings!$C$3+K317*Settings!$C$4+N317*Settings!$C$5+P317*Settings!$C$6+R317*Settings!$C$7+S317*Settings!$C$8+U317*Settings!$C$9+L317*Settings!$C$10+V317*Settings!$C$11*0.5)/F317*16,0))</f>
        <v>218</v>
      </c>
      <c r="AB317" s="70">
        <f>IF(F317&lt;Settings!$H$3,"",AA317*Settings!$F$4)</f>
        <v>735.75</v>
      </c>
      <c r="AC317" s="67"/>
      <c r="AD317" s="67"/>
      <c r="AE317" s="67"/>
      <c r="AF317" s="67">
        <f>IF(F317&lt;Settings!$H$3,"",RANK(AA317,$AA$307:$AA$405,0)+COUNTIF($AA$307:AA317,AA317)-1)</f>
        <v>24</v>
      </c>
      <c r="AG317" s="68"/>
    </row>
    <row r="318" spans="1:33" ht="15" thickBot="1" x14ac:dyDescent="0.4">
      <c r="A318" s="66"/>
      <c r="B318" s="2" t="s">
        <v>376</v>
      </c>
      <c r="C318" s="2" t="s">
        <v>28</v>
      </c>
      <c r="D318" s="67" t="s">
        <v>180</v>
      </c>
      <c r="E318" s="67">
        <v>25</v>
      </c>
      <c r="F318" s="67">
        <v>15</v>
      </c>
      <c r="G318" s="67">
        <v>14</v>
      </c>
      <c r="H318" s="67">
        <v>0</v>
      </c>
      <c r="I318" s="67">
        <v>0</v>
      </c>
      <c r="J318" s="67">
        <v>0</v>
      </c>
      <c r="K318" s="67">
        <v>0</v>
      </c>
      <c r="L318" s="67">
        <v>0</v>
      </c>
      <c r="M318" s="67">
        <v>10</v>
      </c>
      <c r="N318" s="67">
        <v>62</v>
      </c>
      <c r="O318" s="67">
        <v>6.2</v>
      </c>
      <c r="P318" s="67">
        <v>0</v>
      </c>
      <c r="Q318" s="67">
        <v>149</v>
      </c>
      <c r="R318" s="67">
        <v>102</v>
      </c>
      <c r="S318" s="67">
        <v>1021</v>
      </c>
      <c r="T318" s="67">
        <v>10.01</v>
      </c>
      <c r="U318" s="67">
        <v>9</v>
      </c>
      <c r="V318" s="67">
        <v>0</v>
      </c>
      <c r="W318" s="67">
        <v>0</v>
      </c>
      <c r="X318" s="67">
        <v>9</v>
      </c>
      <c r="Y318" s="67">
        <v>1</v>
      </c>
      <c r="Z318" s="67"/>
      <c r="AA318" s="70">
        <f>IF(F318&lt;Settings!$H$3,"",ROUND((J318*Settings!$C$3+K318*Settings!$C$4+N318*Settings!$C$5+P318*Settings!$C$6+R318*Settings!$C$7+S318*Settings!$C$8+U318*Settings!$C$9+L318*Settings!$C$10+V318*Settings!$C$11*0.5)/F318*16,0))</f>
        <v>282</v>
      </c>
      <c r="AB318" s="70">
        <f>IF(F318&lt;Settings!$H$3,"",AA318*Settings!$F$4)</f>
        <v>951.75</v>
      </c>
      <c r="AC318" s="67"/>
      <c r="AD318" s="67"/>
      <c r="AE318" s="67"/>
      <c r="AF318" s="67">
        <f>IF(F318&lt;Settings!$H$3,"",RANK(AA318,$AA$307:$AA$405,0)+COUNTIF($AA$307:AA318,AA318)-1)</f>
        <v>11</v>
      </c>
      <c r="AG318" s="68"/>
    </row>
    <row r="319" spans="1:33" ht="15" thickBot="1" x14ac:dyDescent="0.4">
      <c r="A319" s="66"/>
      <c r="B319" s="2" t="s">
        <v>197</v>
      </c>
      <c r="C319" s="2" t="s">
        <v>116</v>
      </c>
      <c r="D319" s="67" t="s">
        <v>180</v>
      </c>
      <c r="E319" s="67">
        <v>26</v>
      </c>
      <c r="F319" s="67">
        <v>16</v>
      </c>
      <c r="G319" s="67">
        <v>14</v>
      </c>
      <c r="H319" s="67">
        <v>0</v>
      </c>
      <c r="I319" s="67">
        <v>0</v>
      </c>
      <c r="J319" s="67">
        <v>0</v>
      </c>
      <c r="K319" s="67">
        <v>0</v>
      </c>
      <c r="L319" s="67">
        <v>0</v>
      </c>
      <c r="M319" s="67">
        <v>9</v>
      </c>
      <c r="N319" s="67">
        <v>75</v>
      </c>
      <c r="O319" s="67">
        <v>8.33</v>
      </c>
      <c r="P319" s="67">
        <v>0</v>
      </c>
      <c r="Q319" s="67">
        <v>136</v>
      </c>
      <c r="R319" s="67">
        <v>97</v>
      </c>
      <c r="S319" s="67">
        <v>1196</v>
      </c>
      <c r="T319" s="67">
        <v>12.33</v>
      </c>
      <c r="U319" s="67">
        <v>6</v>
      </c>
      <c r="V319" s="67">
        <v>3</v>
      </c>
      <c r="W319" s="67">
        <v>1</v>
      </c>
      <c r="X319" s="67">
        <v>6</v>
      </c>
      <c r="Y319" s="67">
        <v>1</v>
      </c>
      <c r="Z319" s="67"/>
      <c r="AA319" s="70">
        <f>IF(F319&lt;Settings!$H$3,"",ROUND((J319*Settings!$C$3+K319*Settings!$C$4+N319*Settings!$C$5+P319*Settings!$C$6+R319*Settings!$C$7+S319*Settings!$C$8+U319*Settings!$C$9+L319*Settings!$C$10+V319*Settings!$C$11*0.5)/F319*16,0))</f>
        <v>257</v>
      </c>
      <c r="AB319" s="70">
        <f>IF(F319&lt;Settings!$H$3,"",AA319*Settings!$F$4)</f>
        <v>867.375</v>
      </c>
      <c r="AC319" s="67"/>
      <c r="AD319" s="67"/>
      <c r="AE319" s="67"/>
      <c r="AF319" s="67">
        <f>IF(F319&lt;Settings!$H$3,"",RANK(AA319,$AA$307:$AA$405,0)+COUNTIF($AA$307:AA319,AA319)-1)</f>
        <v>18</v>
      </c>
      <c r="AG319" s="68"/>
    </row>
    <row r="320" spans="1:33" ht="15" thickBot="1" x14ac:dyDescent="0.4">
      <c r="A320" s="66"/>
      <c r="B320" s="2" t="s">
        <v>257</v>
      </c>
      <c r="C320" s="2" t="s">
        <v>105</v>
      </c>
      <c r="D320" s="67" t="s">
        <v>180</v>
      </c>
      <c r="E320" s="67">
        <v>25</v>
      </c>
      <c r="F320" s="67">
        <v>16</v>
      </c>
      <c r="G320" s="67">
        <v>16</v>
      </c>
      <c r="H320" s="67">
        <v>0</v>
      </c>
      <c r="I320" s="67">
        <v>0</v>
      </c>
      <c r="J320" s="67">
        <v>0</v>
      </c>
      <c r="K320" s="67">
        <v>0</v>
      </c>
      <c r="L320" s="67">
        <v>0</v>
      </c>
      <c r="M320" s="67">
        <v>10</v>
      </c>
      <c r="N320" s="67">
        <v>68</v>
      </c>
      <c r="O320" s="67">
        <v>6.8</v>
      </c>
      <c r="P320" s="67">
        <v>1</v>
      </c>
      <c r="Q320" s="67">
        <v>117</v>
      </c>
      <c r="R320" s="67">
        <v>80</v>
      </c>
      <c r="S320" s="67">
        <v>1204</v>
      </c>
      <c r="T320" s="67">
        <v>15.05</v>
      </c>
      <c r="U320" s="67">
        <v>5</v>
      </c>
      <c r="V320" s="67">
        <v>1</v>
      </c>
      <c r="W320" s="67">
        <v>0</v>
      </c>
      <c r="X320" s="67">
        <v>6</v>
      </c>
      <c r="Y320" s="67"/>
      <c r="Z320" s="67"/>
      <c r="AA320" s="70">
        <f>IF(F320&lt;Settings!$H$3,"",ROUND((J320*Settings!$C$3+K320*Settings!$C$4+N320*Settings!$C$5+P320*Settings!$C$6+R320*Settings!$C$7+S320*Settings!$C$8+U320*Settings!$C$9+L320*Settings!$C$10+V320*Settings!$C$11*0.5)/F320*16,0))</f>
        <v>242</v>
      </c>
      <c r="AB320" s="70">
        <f>IF(F320&lt;Settings!$H$3,"",AA320*Settings!$F$4)</f>
        <v>816.75</v>
      </c>
      <c r="AC320" s="67"/>
      <c r="AD320" s="67"/>
      <c r="AE320" s="67"/>
      <c r="AF320" s="67">
        <f>IF(F320&lt;Settings!$H$3,"",RANK(AA320,$AA$307:$AA$405,0)+COUNTIF($AA$307:AA320,AA320)-1)</f>
        <v>20</v>
      </c>
      <c r="AG320" s="68"/>
    </row>
    <row r="321" spans="1:33" ht="15" thickBot="1" x14ac:dyDescent="0.4">
      <c r="A321" s="66"/>
      <c r="B321" s="2" t="s">
        <v>473</v>
      </c>
      <c r="C321" s="2" t="s">
        <v>94</v>
      </c>
      <c r="D321" s="67" t="s">
        <v>180</v>
      </c>
      <c r="E321" s="67">
        <v>29</v>
      </c>
      <c r="F321" s="67">
        <v>14</v>
      </c>
      <c r="G321" s="67">
        <v>14</v>
      </c>
      <c r="H321" s="67">
        <v>0</v>
      </c>
      <c r="I321" s="67">
        <v>0</v>
      </c>
      <c r="J321" s="67">
        <v>0</v>
      </c>
      <c r="K321" s="67">
        <v>0</v>
      </c>
      <c r="L321" s="67">
        <v>0</v>
      </c>
      <c r="M321" s="67">
        <v>0</v>
      </c>
      <c r="N321" s="67">
        <v>0</v>
      </c>
      <c r="O321" s="67"/>
      <c r="P321" s="67">
        <v>0</v>
      </c>
      <c r="Q321" s="67">
        <v>120</v>
      </c>
      <c r="R321" s="67">
        <v>76</v>
      </c>
      <c r="S321" s="67">
        <v>1270</v>
      </c>
      <c r="T321" s="67">
        <v>16.71</v>
      </c>
      <c r="U321" s="67">
        <v>6</v>
      </c>
      <c r="V321" s="67">
        <v>0</v>
      </c>
      <c r="W321" s="67">
        <v>0</v>
      </c>
      <c r="X321" s="67">
        <v>6</v>
      </c>
      <c r="Y321" s="67"/>
      <c r="Z321" s="67"/>
      <c r="AA321" s="70">
        <f>IF(F321&lt;Settings!$H$3,"",ROUND((J321*Settings!$C$3+K321*Settings!$C$4+N321*Settings!$C$5+P321*Settings!$C$6+R321*Settings!$C$7+S321*Settings!$C$8+U321*Settings!$C$9+L321*Settings!$C$10+V321*Settings!$C$11*0.5)/F321*16,0))</f>
        <v>273</v>
      </c>
      <c r="AB321" s="70">
        <f>IF(F321&lt;Settings!$H$3,"",AA321*Settings!$F$4)</f>
        <v>921.375</v>
      </c>
      <c r="AC321" s="67"/>
      <c r="AD321" s="67"/>
      <c r="AE321" s="67"/>
      <c r="AF321" s="67">
        <f>IF(F321&lt;Settings!$H$3,"",RANK(AA321,$AA$307:$AA$405,0)+COUNTIF($AA$307:AA321,AA321)-1)</f>
        <v>13</v>
      </c>
      <c r="AG321" s="68"/>
    </row>
    <row r="322" spans="1:33" ht="15" thickBot="1" x14ac:dyDescent="0.4">
      <c r="A322" s="66"/>
      <c r="B322" s="2" t="s">
        <v>217</v>
      </c>
      <c r="C322" s="2" t="s">
        <v>111</v>
      </c>
      <c r="D322" s="67" t="s">
        <v>180</v>
      </c>
      <c r="E322" s="67">
        <v>26</v>
      </c>
      <c r="F322" s="67">
        <v>12</v>
      </c>
      <c r="G322" s="67">
        <v>12</v>
      </c>
      <c r="H322" s="67">
        <v>2</v>
      </c>
      <c r="I322" s="67">
        <v>2</v>
      </c>
      <c r="J322" s="67">
        <v>106</v>
      </c>
      <c r="K322" s="67">
        <v>2</v>
      </c>
      <c r="L322" s="67">
        <v>0</v>
      </c>
      <c r="M322" s="67">
        <v>5</v>
      </c>
      <c r="N322" s="67">
        <v>19</v>
      </c>
      <c r="O322" s="67">
        <v>3.8</v>
      </c>
      <c r="P322" s="67">
        <v>0</v>
      </c>
      <c r="Q322" s="67">
        <v>124</v>
      </c>
      <c r="R322" s="67">
        <v>77</v>
      </c>
      <c r="S322" s="67">
        <v>1052</v>
      </c>
      <c r="T322" s="67">
        <v>13.66</v>
      </c>
      <c r="U322" s="67">
        <v>6</v>
      </c>
      <c r="V322" s="67">
        <v>2</v>
      </c>
      <c r="W322" s="67">
        <v>1</v>
      </c>
      <c r="X322" s="67">
        <v>6</v>
      </c>
      <c r="Y322" s="67"/>
      <c r="Z322" s="67"/>
      <c r="AA322" s="70">
        <f>IF(F322&lt;Settings!$H$3,"",ROUND((J322*Settings!$C$3+K322*Settings!$C$4+N322*Settings!$C$5+P322*Settings!$C$6+R322*Settings!$C$7+S322*Settings!$C$8+U322*Settings!$C$9+L322*Settings!$C$10+V322*Settings!$C$11*0.5)/F322*16,0))</f>
        <v>307</v>
      </c>
      <c r="AB322" s="70">
        <f>IF(F322&lt;Settings!$H$3,"",AA322*Settings!$F$4)</f>
        <v>1036.125</v>
      </c>
      <c r="AC322" s="67"/>
      <c r="AD322" s="67"/>
      <c r="AE322" s="67"/>
      <c r="AF322" s="67">
        <f>IF(F322&lt;Settings!$H$3,"",RANK(AA322,$AA$307:$AA$405,0)+COUNTIF($AA$307:AA322,AA322)-1)</f>
        <v>7</v>
      </c>
      <c r="AG322" s="68"/>
    </row>
    <row r="323" spans="1:33" ht="15" thickBot="1" x14ac:dyDescent="0.4">
      <c r="A323" s="66"/>
      <c r="B323" s="2" t="s">
        <v>441</v>
      </c>
      <c r="C323" s="2" t="s">
        <v>12</v>
      </c>
      <c r="D323" s="67" t="s">
        <v>180</v>
      </c>
      <c r="E323" s="67">
        <v>24</v>
      </c>
      <c r="F323" s="67">
        <v>14</v>
      </c>
      <c r="G323" s="67">
        <v>14</v>
      </c>
      <c r="H323" s="67">
        <v>0</v>
      </c>
      <c r="I323" s="67">
        <v>1</v>
      </c>
      <c r="J323" s="67">
        <v>0</v>
      </c>
      <c r="K323" s="67">
        <v>0</v>
      </c>
      <c r="L323" s="67">
        <v>0</v>
      </c>
      <c r="M323" s="67">
        <v>2</v>
      </c>
      <c r="N323" s="67">
        <v>3</v>
      </c>
      <c r="O323" s="67">
        <v>1.5</v>
      </c>
      <c r="P323" s="67">
        <v>0</v>
      </c>
      <c r="Q323" s="67">
        <v>108</v>
      </c>
      <c r="R323" s="67">
        <v>76</v>
      </c>
      <c r="S323" s="67">
        <v>1028</v>
      </c>
      <c r="T323" s="67">
        <v>13.53</v>
      </c>
      <c r="U323" s="67">
        <v>7</v>
      </c>
      <c r="V323" s="67">
        <v>0</v>
      </c>
      <c r="W323" s="67">
        <v>0</v>
      </c>
      <c r="X323" s="67">
        <v>7</v>
      </c>
      <c r="Y323" s="67"/>
      <c r="Z323" s="67"/>
      <c r="AA323" s="70">
        <f>IF(F323&lt;Settings!$H$3,"",ROUND((J323*Settings!$C$3+K323*Settings!$C$4+N323*Settings!$C$5+P323*Settings!$C$6+R323*Settings!$C$7+S323*Settings!$C$8+U323*Settings!$C$9+L323*Settings!$C$10+V323*Settings!$C$11*0.5)/F323*16,0))</f>
        <v>253</v>
      </c>
      <c r="AB323" s="70">
        <f>IF(F323&lt;Settings!$H$3,"",AA323*Settings!$F$4)</f>
        <v>853.875</v>
      </c>
      <c r="AC323" s="67"/>
      <c r="AD323" s="67"/>
      <c r="AE323" s="67"/>
      <c r="AF323" s="67">
        <f>IF(F323&lt;Settings!$H$3,"",RANK(AA323,$AA$307:$AA$405,0)+COUNTIF($AA$307:AA323,AA323)-1)</f>
        <v>19</v>
      </c>
      <c r="AG323" s="68"/>
    </row>
    <row r="324" spans="1:33" ht="15" thickBot="1" x14ac:dyDescent="0.4">
      <c r="A324" s="66"/>
      <c r="B324" s="2" t="s">
        <v>218</v>
      </c>
      <c r="C324" s="2" t="s">
        <v>36</v>
      </c>
      <c r="D324" s="67" t="s">
        <v>180</v>
      </c>
      <c r="E324" s="67">
        <v>24</v>
      </c>
      <c r="F324" s="67">
        <v>16</v>
      </c>
      <c r="G324" s="67">
        <v>5</v>
      </c>
      <c r="H324" s="67">
        <v>0</v>
      </c>
      <c r="I324" s="67">
        <v>0</v>
      </c>
      <c r="J324" s="67">
        <v>0</v>
      </c>
      <c r="K324" s="67">
        <v>0</v>
      </c>
      <c r="L324" s="67">
        <v>0</v>
      </c>
      <c r="M324" s="67">
        <v>6</v>
      </c>
      <c r="N324" s="67">
        <v>27</v>
      </c>
      <c r="O324" s="67">
        <v>4.5</v>
      </c>
      <c r="P324" s="67">
        <v>0</v>
      </c>
      <c r="Q324" s="67">
        <v>92</v>
      </c>
      <c r="R324" s="67">
        <v>64</v>
      </c>
      <c r="S324" s="67">
        <v>821</v>
      </c>
      <c r="T324" s="67">
        <v>12.83</v>
      </c>
      <c r="U324" s="67">
        <v>10</v>
      </c>
      <c r="V324" s="67">
        <v>2</v>
      </c>
      <c r="W324" s="67">
        <v>1</v>
      </c>
      <c r="X324" s="67">
        <v>10</v>
      </c>
      <c r="Y324" s="67"/>
      <c r="Z324" s="67"/>
      <c r="AA324" s="70">
        <f>IF(F324&lt;Settings!$H$3,"",ROUND((J324*Settings!$C$3+K324*Settings!$C$4+N324*Settings!$C$5+P324*Settings!$C$6+R324*Settings!$C$7+S324*Settings!$C$8+U324*Settings!$C$9+L324*Settings!$C$10+V324*Settings!$C$11*0.5)/F324*16,0))</f>
        <v>207</v>
      </c>
      <c r="AB324" s="70">
        <f>IF(F324&lt;Settings!$H$3,"",AA324*Settings!$F$4)</f>
        <v>698.625</v>
      </c>
      <c r="AC324" s="67"/>
      <c r="AD324" s="67"/>
      <c r="AE324" s="67"/>
      <c r="AF324" s="67">
        <f>IF(F324&lt;Settings!$H$3,"",RANK(AA324,$AA$307:$AA$405,0)+COUNTIF($AA$307:AA324,AA324)-1)</f>
        <v>26</v>
      </c>
      <c r="AG324" s="68"/>
    </row>
    <row r="325" spans="1:33" ht="15" thickBot="1" x14ac:dyDescent="0.4">
      <c r="A325" s="66"/>
      <c r="B325" s="2" t="s">
        <v>219</v>
      </c>
      <c r="C325" s="69" t="s">
        <v>179</v>
      </c>
      <c r="D325" s="67" t="s">
        <v>180</v>
      </c>
      <c r="E325" s="67">
        <v>24</v>
      </c>
      <c r="F325" s="67">
        <v>15</v>
      </c>
      <c r="G325" s="67">
        <v>15</v>
      </c>
      <c r="H325" s="67">
        <v>0</v>
      </c>
      <c r="I325" s="67">
        <v>0</v>
      </c>
      <c r="J325" s="67">
        <v>0</v>
      </c>
      <c r="K325" s="67">
        <v>0</v>
      </c>
      <c r="L325" s="67">
        <v>0</v>
      </c>
      <c r="M325" s="67">
        <v>2</v>
      </c>
      <c r="N325" s="67">
        <v>20</v>
      </c>
      <c r="O325" s="67">
        <v>10</v>
      </c>
      <c r="P325" s="67">
        <v>0</v>
      </c>
      <c r="Q325" s="67">
        <v>107</v>
      </c>
      <c r="R325" s="67">
        <v>75</v>
      </c>
      <c r="S325" s="67">
        <v>1005</v>
      </c>
      <c r="T325" s="67">
        <v>13.4</v>
      </c>
      <c r="U325" s="67">
        <v>7</v>
      </c>
      <c r="V325" s="67">
        <v>2</v>
      </c>
      <c r="W325" s="67">
        <v>2</v>
      </c>
      <c r="X325" s="67">
        <v>7</v>
      </c>
      <c r="Y325" s="67"/>
      <c r="Z325" s="67"/>
      <c r="AA325" s="70">
        <f>IF(F325&lt;Settings!$H$3,"",ROUND((J325*Settings!$C$3+K325*Settings!$C$4+N325*Settings!$C$5+P325*Settings!$C$6+R325*Settings!$C$7+S325*Settings!$C$8+U325*Settings!$C$9+L325*Settings!$C$10+V325*Settings!$C$11*0.5)/F325*16,0))</f>
        <v>232</v>
      </c>
      <c r="AB325" s="70">
        <f>IF(F325&lt;Settings!$H$3,"",AA325*Settings!$F$4)</f>
        <v>783</v>
      </c>
      <c r="AC325" s="67"/>
      <c r="AD325" s="67"/>
      <c r="AE325" s="67"/>
      <c r="AF325" s="67">
        <f>IF(F325&lt;Settings!$H$3,"",RANK(AA325,$AA$307:$AA$405,0)+COUNTIF($AA$307:AA325,AA325)-1)</f>
        <v>21</v>
      </c>
      <c r="AG325" s="68"/>
    </row>
    <row r="326" spans="1:33" ht="15" thickBot="1" x14ac:dyDescent="0.4">
      <c r="A326" s="66"/>
      <c r="B326" s="2" t="s">
        <v>258</v>
      </c>
      <c r="C326" s="2" t="s">
        <v>26</v>
      </c>
      <c r="D326" s="67" t="s">
        <v>180</v>
      </c>
      <c r="E326" s="67">
        <v>25</v>
      </c>
      <c r="F326" s="67">
        <v>15</v>
      </c>
      <c r="G326" s="67">
        <v>13</v>
      </c>
      <c r="H326" s="67">
        <v>0</v>
      </c>
      <c r="I326" s="67">
        <v>0</v>
      </c>
      <c r="J326" s="67">
        <v>0</v>
      </c>
      <c r="K326" s="67">
        <v>0</v>
      </c>
      <c r="L326" s="67">
        <v>0</v>
      </c>
      <c r="M326" s="67">
        <v>1</v>
      </c>
      <c r="N326" s="67">
        <v>8</v>
      </c>
      <c r="O326" s="67">
        <v>8</v>
      </c>
      <c r="P326" s="67">
        <v>0</v>
      </c>
      <c r="Q326" s="67">
        <v>119</v>
      </c>
      <c r="R326" s="67">
        <v>70</v>
      </c>
      <c r="S326" s="67">
        <v>1063</v>
      </c>
      <c r="T326" s="67">
        <v>15.19</v>
      </c>
      <c r="U326" s="67">
        <v>5</v>
      </c>
      <c r="V326" s="67">
        <v>1</v>
      </c>
      <c r="W326" s="67">
        <v>0</v>
      </c>
      <c r="X326" s="67">
        <v>5</v>
      </c>
      <c r="Y326" s="67"/>
      <c r="Z326" s="67"/>
      <c r="AA326" s="70">
        <f>IF(F326&lt;Settings!$H$3,"",ROUND((J326*Settings!$C$3+K326*Settings!$C$4+N326*Settings!$C$5+P326*Settings!$C$6+R326*Settings!$C$7+S326*Settings!$C$8+U326*Settings!$C$9+L326*Settings!$C$10+V326*Settings!$C$11*0.5)/F326*16,0))</f>
        <v>220</v>
      </c>
      <c r="AB326" s="70">
        <f>IF(F326&lt;Settings!$H$3,"",AA326*Settings!$F$4)</f>
        <v>742.5</v>
      </c>
      <c r="AC326" s="67"/>
      <c r="AD326" s="67"/>
      <c r="AE326" s="67"/>
      <c r="AF326" s="67">
        <f>IF(F326&lt;Settings!$H$3,"",RANK(AA326,$AA$307:$AA$405,0)+COUNTIF($AA$307:AA326,AA326)-1)</f>
        <v>23</v>
      </c>
      <c r="AG326" s="68"/>
    </row>
    <row r="327" spans="1:33" ht="15" thickBot="1" x14ac:dyDescent="0.4">
      <c r="A327" s="66"/>
      <c r="B327" s="2" t="s">
        <v>474</v>
      </c>
      <c r="C327" s="2" t="s">
        <v>116</v>
      </c>
      <c r="D327" s="67" t="s">
        <v>180</v>
      </c>
      <c r="E327" s="67">
        <v>24</v>
      </c>
      <c r="F327" s="67">
        <v>16</v>
      </c>
      <c r="G327" s="67">
        <v>5</v>
      </c>
      <c r="H327" s="67">
        <v>0</v>
      </c>
      <c r="I327" s="67">
        <v>0</v>
      </c>
      <c r="J327" s="67">
        <v>0</v>
      </c>
      <c r="K327" s="67">
        <v>0</v>
      </c>
      <c r="L327" s="67">
        <v>0</v>
      </c>
      <c r="M327" s="67">
        <v>7</v>
      </c>
      <c r="N327" s="67">
        <v>28</v>
      </c>
      <c r="O327" s="67">
        <v>4</v>
      </c>
      <c r="P327" s="67">
        <v>1</v>
      </c>
      <c r="Q327" s="67">
        <v>66</v>
      </c>
      <c r="R327" s="67">
        <v>43</v>
      </c>
      <c r="S327" s="67">
        <v>664</v>
      </c>
      <c r="T327" s="67">
        <v>15.44</v>
      </c>
      <c r="U327" s="67">
        <v>10</v>
      </c>
      <c r="V327" s="67">
        <v>0</v>
      </c>
      <c r="W327" s="67">
        <v>0</v>
      </c>
      <c r="X327" s="67">
        <v>11</v>
      </c>
      <c r="Y327" s="67">
        <v>1</v>
      </c>
      <c r="Z327" s="67"/>
      <c r="AA327" s="70">
        <f>IF(F327&lt;Settings!$H$3,"",ROUND((J327*Settings!$C$3+K327*Settings!$C$4+N327*Settings!$C$5+P327*Settings!$C$6+R327*Settings!$C$7+S327*Settings!$C$8+U327*Settings!$C$9+L327*Settings!$C$10+V327*Settings!$C$11*0.5)/F327*16,0))</f>
        <v>178</v>
      </c>
      <c r="AB327" s="70">
        <f>IF(F327&lt;Settings!$H$3,"",AA327*Settings!$F$4)</f>
        <v>600.75</v>
      </c>
      <c r="AC327" s="67"/>
      <c r="AD327" s="67"/>
      <c r="AE327" s="67"/>
      <c r="AF327" s="67">
        <f>IF(F327&lt;Settings!$H$3,"",RANK(AA327,$AA$307:$AA$405,0)+COUNTIF($AA$307:AA327,AA327)-1)</f>
        <v>40</v>
      </c>
      <c r="AG327" s="68"/>
    </row>
    <row r="328" spans="1:33" ht="15" thickBot="1" x14ac:dyDescent="0.4">
      <c r="A328" s="66"/>
      <c r="B328" s="2" t="s">
        <v>259</v>
      </c>
      <c r="C328" s="2" t="s">
        <v>4</v>
      </c>
      <c r="D328" s="67" t="s">
        <v>180</v>
      </c>
      <c r="E328" s="67">
        <v>26</v>
      </c>
      <c r="F328" s="67">
        <v>16</v>
      </c>
      <c r="G328" s="67">
        <v>14</v>
      </c>
      <c r="H328" s="67">
        <v>1</v>
      </c>
      <c r="I328" s="67">
        <v>2</v>
      </c>
      <c r="J328" s="67">
        <v>63</v>
      </c>
      <c r="K328" s="67">
        <v>0</v>
      </c>
      <c r="L328" s="67">
        <v>0</v>
      </c>
      <c r="M328" s="67">
        <v>3</v>
      </c>
      <c r="N328" s="67">
        <v>60</v>
      </c>
      <c r="O328" s="67">
        <v>20</v>
      </c>
      <c r="P328" s="67">
        <v>1</v>
      </c>
      <c r="Q328" s="67">
        <v>149</v>
      </c>
      <c r="R328" s="67">
        <v>81</v>
      </c>
      <c r="S328" s="67">
        <v>976</v>
      </c>
      <c r="T328" s="67">
        <v>12.05</v>
      </c>
      <c r="U328" s="67">
        <v>4</v>
      </c>
      <c r="V328" s="67">
        <v>1</v>
      </c>
      <c r="W328" s="67">
        <v>1</v>
      </c>
      <c r="X328" s="67">
        <v>5</v>
      </c>
      <c r="Y328" s="67"/>
      <c r="Z328" s="67">
        <v>1</v>
      </c>
      <c r="AA328" s="70">
        <f>IF(F328&lt;Settings!$H$3,"",ROUND((J328*Settings!$C$3+K328*Settings!$C$4+N328*Settings!$C$5+P328*Settings!$C$6+R328*Settings!$C$7+S328*Settings!$C$8+U328*Settings!$C$9+L328*Settings!$C$10+V328*Settings!$C$11*0.5)/F328*16,0))</f>
        <v>216</v>
      </c>
      <c r="AB328" s="70">
        <f>IF(F328&lt;Settings!$H$3,"",AA328*Settings!$F$4)</f>
        <v>729</v>
      </c>
      <c r="AC328" s="67"/>
      <c r="AD328" s="67"/>
      <c r="AE328" s="67"/>
      <c r="AF328" s="67">
        <f>IF(F328&lt;Settings!$H$3,"",RANK(AA328,$AA$307:$AA$405,0)+COUNTIF($AA$307:AA328,AA328)-1)</f>
        <v>25</v>
      </c>
      <c r="AG328" s="68"/>
    </row>
    <row r="329" spans="1:33" ht="15" thickBot="1" x14ac:dyDescent="0.4">
      <c r="A329" s="66"/>
      <c r="B329" s="2" t="s">
        <v>260</v>
      </c>
      <c r="C329" s="2" t="s">
        <v>1</v>
      </c>
      <c r="D329" s="67" t="s">
        <v>180</v>
      </c>
      <c r="E329" s="67">
        <v>32</v>
      </c>
      <c r="F329" s="67">
        <v>12</v>
      </c>
      <c r="G329" s="67">
        <v>12</v>
      </c>
      <c r="H329" s="67">
        <v>2</v>
      </c>
      <c r="I329" s="67">
        <v>2</v>
      </c>
      <c r="J329" s="67">
        <v>43</v>
      </c>
      <c r="K329" s="67">
        <v>0</v>
      </c>
      <c r="L329" s="67">
        <v>0</v>
      </c>
      <c r="M329" s="67">
        <v>9</v>
      </c>
      <c r="N329" s="67">
        <v>107</v>
      </c>
      <c r="O329" s="67">
        <v>11.89</v>
      </c>
      <c r="P329" s="67">
        <v>0</v>
      </c>
      <c r="Q329" s="67">
        <v>108</v>
      </c>
      <c r="R329" s="67">
        <v>74</v>
      </c>
      <c r="S329" s="67">
        <v>850</v>
      </c>
      <c r="T329" s="67">
        <v>11.49</v>
      </c>
      <c r="U329" s="67">
        <v>6</v>
      </c>
      <c r="V329" s="67">
        <v>1</v>
      </c>
      <c r="W329" s="67">
        <v>0</v>
      </c>
      <c r="X329" s="67">
        <v>6</v>
      </c>
      <c r="Y329" s="67"/>
      <c r="Z329" s="67"/>
      <c r="AA329" s="70">
        <f>IF(F329&lt;Settings!$H$3,"",ROUND((J329*Settings!$C$3+K329*Settings!$C$4+N329*Settings!$C$5+P329*Settings!$C$6+R329*Settings!$C$7+S329*Settings!$C$8+U329*Settings!$C$9+L329*Settings!$C$10+V329*Settings!$C$11*0.5)/F329*16,0))</f>
        <v>275</v>
      </c>
      <c r="AB329" s="70">
        <f>IF(F329&lt;Settings!$H$3,"",AA329*Settings!$F$4)</f>
        <v>928.125</v>
      </c>
      <c r="AC329" s="67"/>
      <c r="AD329" s="67"/>
      <c r="AE329" s="67"/>
      <c r="AF329" s="67">
        <f>IF(F329&lt;Settings!$H$3,"",RANK(AA329,$AA$307:$AA$405,0)+COUNTIF($AA$307:AA329,AA329)-1)</f>
        <v>12</v>
      </c>
      <c r="AG329" s="68"/>
    </row>
    <row r="330" spans="1:33" ht="15" thickBot="1" x14ac:dyDescent="0.4">
      <c r="A330" s="66"/>
      <c r="B330" s="2" t="s">
        <v>261</v>
      </c>
      <c r="C330" s="2" t="s">
        <v>41</v>
      </c>
      <c r="D330" s="67" t="s">
        <v>180</v>
      </c>
      <c r="E330" s="67">
        <v>31</v>
      </c>
      <c r="F330" s="67">
        <v>12</v>
      </c>
      <c r="G330" s="67">
        <v>12</v>
      </c>
      <c r="H330" s="67">
        <v>1</v>
      </c>
      <c r="I330" s="67">
        <v>1</v>
      </c>
      <c r="J330" s="67">
        <v>28</v>
      </c>
      <c r="K330" s="67">
        <v>1</v>
      </c>
      <c r="L330" s="67">
        <v>0</v>
      </c>
      <c r="M330" s="67">
        <v>4</v>
      </c>
      <c r="N330" s="67">
        <v>53</v>
      </c>
      <c r="O330" s="67">
        <v>13.25</v>
      </c>
      <c r="P330" s="67">
        <v>1</v>
      </c>
      <c r="Q330" s="67">
        <v>98</v>
      </c>
      <c r="R330" s="67">
        <v>71</v>
      </c>
      <c r="S330" s="67">
        <v>868</v>
      </c>
      <c r="T330" s="67">
        <v>12.23</v>
      </c>
      <c r="U330" s="67">
        <v>4</v>
      </c>
      <c r="V330" s="67">
        <v>1</v>
      </c>
      <c r="W330" s="67">
        <v>0</v>
      </c>
      <c r="X330" s="67">
        <v>5</v>
      </c>
      <c r="Y330" s="67"/>
      <c r="Z330" s="67"/>
      <c r="AA330" s="70">
        <f>IF(F330&lt;Settings!$H$3,"",ROUND((J330*Settings!$C$3+K330*Settings!$C$4+N330*Settings!$C$5+P330*Settings!$C$6+R330*Settings!$C$7+S330*Settings!$C$8+U330*Settings!$C$9+L330*Settings!$C$10+V330*Settings!$C$11*0.5)/F330*16,0))</f>
        <v>263</v>
      </c>
      <c r="AB330" s="70">
        <f>IF(F330&lt;Settings!$H$3,"",AA330*Settings!$F$4)</f>
        <v>887.625</v>
      </c>
      <c r="AC330" s="67"/>
      <c r="AD330" s="67"/>
      <c r="AE330" s="67"/>
      <c r="AF330" s="67">
        <f>IF(F330&lt;Settings!$H$3,"",RANK(AA330,$AA$307:$AA$405,0)+COUNTIF($AA$307:AA330,AA330)-1)</f>
        <v>17</v>
      </c>
      <c r="AG330" s="68"/>
    </row>
    <row r="331" spans="1:33" ht="15" thickBot="1" x14ac:dyDescent="0.4">
      <c r="A331" s="66"/>
      <c r="B331" s="2" t="s">
        <v>186</v>
      </c>
      <c r="C331" s="2" t="s">
        <v>49</v>
      </c>
      <c r="D331" s="67" t="s">
        <v>180</v>
      </c>
      <c r="E331" s="67">
        <v>22</v>
      </c>
      <c r="F331" s="67">
        <v>16</v>
      </c>
      <c r="G331" s="67">
        <v>5</v>
      </c>
      <c r="H331" s="67">
        <v>0</v>
      </c>
      <c r="I331" s="67">
        <v>0</v>
      </c>
      <c r="J331" s="67">
        <v>0</v>
      </c>
      <c r="K331" s="67">
        <v>0</v>
      </c>
      <c r="L331" s="67">
        <v>0</v>
      </c>
      <c r="M331" s="67">
        <v>0</v>
      </c>
      <c r="N331" s="67">
        <v>0</v>
      </c>
      <c r="O331" s="67"/>
      <c r="P331" s="67">
        <v>0</v>
      </c>
      <c r="Q331" s="67">
        <v>95</v>
      </c>
      <c r="R331" s="67">
        <v>59</v>
      </c>
      <c r="S331" s="67">
        <v>842</v>
      </c>
      <c r="T331" s="67">
        <v>14.27</v>
      </c>
      <c r="U331" s="67">
        <v>7</v>
      </c>
      <c r="V331" s="67">
        <v>4</v>
      </c>
      <c r="W331" s="67">
        <v>1</v>
      </c>
      <c r="X331" s="67">
        <v>7</v>
      </c>
      <c r="Y331" s="67">
        <v>1</v>
      </c>
      <c r="Z331" s="67"/>
      <c r="AA331" s="70">
        <f>IF(F331&lt;Settings!$H$3,"",ROUND((J331*Settings!$C$3+K331*Settings!$C$4+N331*Settings!$C$5+P331*Settings!$C$6+R331*Settings!$C$7+S331*Settings!$C$8+U331*Settings!$C$9+L331*Settings!$C$10+V331*Settings!$C$11*0.5)/F331*16,0))</f>
        <v>181</v>
      </c>
      <c r="AB331" s="70">
        <f>IF(F331&lt;Settings!$H$3,"",AA331*Settings!$F$4)</f>
        <v>610.875</v>
      </c>
      <c r="AC331" s="67"/>
      <c r="AD331" s="67"/>
      <c r="AE331" s="67"/>
      <c r="AF331" s="67">
        <f>IF(F331&lt;Settings!$H$3,"",RANK(AA331,$AA$307:$AA$405,0)+COUNTIF($AA$307:AA331,AA331)-1)</f>
        <v>36</v>
      </c>
      <c r="AG331" s="68"/>
    </row>
    <row r="332" spans="1:33" ht="15" thickBot="1" x14ac:dyDescent="0.4">
      <c r="A332" s="66"/>
      <c r="B332" s="2" t="s">
        <v>262</v>
      </c>
      <c r="C332" s="2" t="s">
        <v>20</v>
      </c>
      <c r="D332" s="67" t="s">
        <v>180</v>
      </c>
      <c r="E332" s="67">
        <v>28</v>
      </c>
      <c r="F332" s="67">
        <v>13</v>
      </c>
      <c r="G332" s="67">
        <v>13</v>
      </c>
      <c r="H332" s="67">
        <v>0</v>
      </c>
      <c r="I332" s="67">
        <v>0</v>
      </c>
      <c r="J332" s="67">
        <v>0</v>
      </c>
      <c r="K332" s="67">
        <v>0</v>
      </c>
      <c r="L332" s="67">
        <v>0</v>
      </c>
      <c r="M332" s="67">
        <v>0</v>
      </c>
      <c r="N332" s="67">
        <v>0</v>
      </c>
      <c r="O332" s="67"/>
      <c r="P332" s="67">
        <v>0</v>
      </c>
      <c r="Q332" s="67">
        <v>92</v>
      </c>
      <c r="R332" s="67">
        <v>65</v>
      </c>
      <c r="S332" s="67">
        <v>843</v>
      </c>
      <c r="T332" s="67">
        <v>12.97</v>
      </c>
      <c r="U332" s="67">
        <v>6</v>
      </c>
      <c r="V332" s="67">
        <v>1</v>
      </c>
      <c r="W332" s="67">
        <v>0</v>
      </c>
      <c r="X332" s="67">
        <v>6</v>
      </c>
      <c r="Y332" s="67"/>
      <c r="Z332" s="67"/>
      <c r="AA332" s="70">
        <f>IF(F332&lt;Settings!$H$3,"",ROUND((J332*Settings!$C$3+K332*Settings!$C$4+N332*Settings!$C$5+P332*Settings!$C$6+R332*Settings!$C$7+S332*Settings!$C$8+U332*Settings!$C$9+L332*Settings!$C$10+V332*Settings!$C$11*0.5)/F332*16,0))</f>
        <v>227</v>
      </c>
      <c r="AB332" s="70">
        <f>IF(F332&lt;Settings!$H$3,"",AA332*Settings!$F$4)</f>
        <v>766.125</v>
      </c>
      <c r="AC332" s="67"/>
      <c r="AD332" s="67"/>
      <c r="AE332" s="67"/>
      <c r="AF332" s="67">
        <f>IF(F332&lt;Settings!$H$3,"",RANK(AA332,$AA$307:$AA$405,0)+COUNTIF($AA$307:AA332,AA332)-1)</f>
        <v>22</v>
      </c>
      <c r="AG332" s="68"/>
    </row>
    <row r="333" spans="1:33" ht="15" thickBot="1" x14ac:dyDescent="0.4">
      <c r="A333" s="66"/>
      <c r="B333" s="2" t="s">
        <v>263</v>
      </c>
      <c r="C333" s="2" t="s">
        <v>10</v>
      </c>
      <c r="D333" s="67" t="s">
        <v>180</v>
      </c>
      <c r="E333" s="67">
        <v>23</v>
      </c>
      <c r="F333" s="67">
        <v>16</v>
      </c>
      <c r="G333" s="67">
        <v>16</v>
      </c>
      <c r="H333" s="67">
        <v>0</v>
      </c>
      <c r="I333" s="67">
        <v>0</v>
      </c>
      <c r="J333" s="67">
        <v>0</v>
      </c>
      <c r="K333" s="67">
        <v>0</v>
      </c>
      <c r="L333" s="67">
        <v>0</v>
      </c>
      <c r="M333" s="67">
        <v>6</v>
      </c>
      <c r="N333" s="67">
        <v>55</v>
      </c>
      <c r="O333" s="67">
        <v>9.17</v>
      </c>
      <c r="P333" s="67">
        <v>0</v>
      </c>
      <c r="Q333" s="67">
        <v>112</v>
      </c>
      <c r="R333" s="67">
        <v>65</v>
      </c>
      <c r="S333" s="67">
        <v>891</v>
      </c>
      <c r="T333" s="67">
        <v>13.71</v>
      </c>
      <c r="U333" s="67">
        <v>4</v>
      </c>
      <c r="V333" s="67">
        <v>1</v>
      </c>
      <c r="W333" s="67">
        <v>0</v>
      </c>
      <c r="X333" s="67">
        <v>4</v>
      </c>
      <c r="Y333" s="67"/>
      <c r="Z333" s="67"/>
      <c r="AA333" s="70">
        <f>IF(F333&lt;Settings!$H$3,"",ROUND((J333*Settings!$C$3+K333*Settings!$C$4+N333*Settings!$C$5+P333*Settings!$C$6+R333*Settings!$C$7+S333*Settings!$C$8+U333*Settings!$C$9+L333*Settings!$C$10+V333*Settings!$C$11*0.5)/F333*16,0))</f>
        <v>183</v>
      </c>
      <c r="AB333" s="70">
        <f>IF(F333&lt;Settings!$H$3,"",AA333*Settings!$F$4)</f>
        <v>617.625</v>
      </c>
      <c r="AC333" s="67"/>
      <c r="AD333" s="67"/>
      <c r="AE333" s="67"/>
      <c r="AF333" s="67">
        <f>IF(F333&lt;Settings!$H$3,"",RANK(AA333,$AA$307:$AA$405,0)+COUNTIF($AA$307:AA333,AA333)-1)</f>
        <v>34</v>
      </c>
      <c r="AG333" s="68"/>
    </row>
    <row r="334" spans="1:33" ht="15" thickBot="1" x14ac:dyDescent="0.4">
      <c r="A334" s="66"/>
      <c r="B334" s="2" t="s">
        <v>264</v>
      </c>
      <c r="C334" s="2" t="s">
        <v>111</v>
      </c>
      <c r="D334" s="67" t="s">
        <v>180</v>
      </c>
      <c r="E334" s="67">
        <v>25</v>
      </c>
      <c r="F334" s="67">
        <v>16</v>
      </c>
      <c r="G334" s="67">
        <v>16</v>
      </c>
      <c r="H334" s="67">
        <v>0</v>
      </c>
      <c r="I334" s="67">
        <v>0</v>
      </c>
      <c r="J334" s="67">
        <v>0</v>
      </c>
      <c r="K334" s="67">
        <v>0</v>
      </c>
      <c r="L334" s="67">
        <v>0</v>
      </c>
      <c r="M334" s="67">
        <v>3</v>
      </c>
      <c r="N334" s="67">
        <v>33</v>
      </c>
      <c r="O334" s="67">
        <v>11</v>
      </c>
      <c r="P334" s="67">
        <v>0</v>
      </c>
      <c r="Q334" s="67">
        <v>107</v>
      </c>
      <c r="R334" s="67">
        <v>66</v>
      </c>
      <c r="S334" s="67">
        <v>872</v>
      </c>
      <c r="T334" s="67">
        <v>13.21</v>
      </c>
      <c r="U334" s="67">
        <v>4</v>
      </c>
      <c r="V334" s="67">
        <v>1</v>
      </c>
      <c r="W334" s="67">
        <v>0</v>
      </c>
      <c r="X334" s="67">
        <v>4</v>
      </c>
      <c r="Y334" s="67">
        <v>1</v>
      </c>
      <c r="Z334" s="67"/>
      <c r="AA334" s="70">
        <f>IF(F334&lt;Settings!$H$3,"",ROUND((J334*Settings!$C$3+K334*Settings!$C$4+N334*Settings!$C$5+P334*Settings!$C$6+R334*Settings!$C$7+S334*Settings!$C$8+U334*Settings!$C$9+L334*Settings!$C$10+V334*Settings!$C$11*0.5)/F334*16,0))</f>
        <v>180</v>
      </c>
      <c r="AB334" s="70">
        <f>IF(F334&lt;Settings!$H$3,"",AA334*Settings!$F$4)</f>
        <v>607.5</v>
      </c>
      <c r="AC334" s="67"/>
      <c r="AD334" s="67"/>
      <c r="AE334" s="67"/>
      <c r="AF334" s="67">
        <f>IF(F334&lt;Settings!$H$3,"",RANK(AA334,$AA$307:$AA$405,0)+COUNTIF($AA$307:AA334,AA334)-1)</f>
        <v>38</v>
      </c>
      <c r="AG334" s="68"/>
    </row>
    <row r="335" spans="1:33" ht="15" thickBot="1" x14ac:dyDescent="0.4">
      <c r="A335" s="66"/>
      <c r="B335" s="2" t="s">
        <v>475</v>
      </c>
      <c r="C335" s="2" t="s">
        <v>56</v>
      </c>
      <c r="D335" s="67" t="s">
        <v>180</v>
      </c>
      <c r="E335" s="67">
        <v>35</v>
      </c>
      <c r="F335" s="67">
        <v>16</v>
      </c>
      <c r="G335" s="67">
        <v>16</v>
      </c>
      <c r="H335" s="67">
        <v>1</v>
      </c>
      <c r="I335" s="67">
        <v>1</v>
      </c>
      <c r="J335" s="67">
        <v>32</v>
      </c>
      <c r="K335" s="67">
        <v>1</v>
      </c>
      <c r="L335" s="67">
        <v>0</v>
      </c>
      <c r="M335" s="67">
        <v>0</v>
      </c>
      <c r="N335" s="67">
        <v>0</v>
      </c>
      <c r="O335" s="67"/>
      <c r="P335" s="67">
        <v>0</v>
      </c>
      <c r="Q335" s="67">
        <v>112</v>
      </c>
      <c r="R335" s="67">
        <v>69</v>
      </c>
      <c r="S335" s="67">
        <v>734</v>
      </c>
      <c r="T335" s="67">
        <v>10.64</v>
      </c>
      <c r="U335" s="67">
        <v>6</v>
      </c>
      <c r="V335" s="67">
        <v>0</v>
      </c>
      <c r="W335" s="67">
        <v>0</v>
      </c>
      <c r="X335" s="67">
        <v>6</v>
      </c>
      <c r="Y335" s="67">
        <v>1</v>
      </c>
      <c r="Z335" s="67"/>
      <c r="AA335" s="70">
        <f>IF(F335&lt;Settings!$H$3,"",ROUND((J335*Settings!$C$3+K335*Settings!$C$4+N335*Settings!$C$5+P335*Settings!$C$6+R335*Settings!$C$7+S335*Settings!$C$8+U335*Settings!$C$9+L335*Settings!$C$10+V335*Settings!$C$11*0.5)/F335*16,0))</f>
        <v>184</v>
      </c>
      <c r="AB335" s="70">
        <f>IF(F335&lt;Settings!$H$3,"",AA335*Settings!$F$4)</f>
        <v>621</v>
      </c>
      <c r="AC335" s="67"/>
      <c r="AD335" s="67"/>
      <c r="AE335" s="67"/>
      <c r="AF335" s="67">
        <f>IF(F335&lt;Settings!$H$3,"",RANK(AA335,$AA$307:$AA$405,0)+COUNTIF($AA$307:AA335,AA335)-1)</f>
        <v>33</v>
      </c>
      <c r="AG335" s="68"/>
    </row>
    <row r="336" spans="1:33" ht="15" thickBot="1" x14ac:dyDescent="0.4">
      <c r="A336" s="66"/>
      <c r="B336" s="2" t="s">
        <v>220</v>
      </c>
      <c r="C336" s="2" t="s">
        <v>36</v>
      </c>
      <c r="D336" s="67" t="s">
        <v>180</v>
      </c>
      <c r="E336" s="67">
        <v>29</v>
      </c>
      <c r="F336" s="67">
        <v>16</v>
      </c>
      <c r="G336" s="67">
        <v>16</v>
      </c>
      <c r="H336" s="67">
        <v>1</v>
      </c>
      <c r="I336" s="67">
        <v>2</v>
      </c>
      <c r="J336" s="67">
        <v>5</v>
      </c>
      <c r="K336" s="67">
        <v>1</v>
      </c>
      <c r="L336" s="67">
        <v>0</v>
      </c>
      <c r="M336" s="67">
        <v>7</v>
      </c>
      <c r="N336" s="67">
        <v>44</v>
      </c>
      <c r="O336" s="67">
        <v>6.29</v>
      </c>
      <c r="P336" s="67">
        <v>0</v>
      </c>
      <c r="Q336" s="67">
        <v>94</v>
      </c>
      <c r="R336" s="67">
        <v>66</v>
      </c>
      <c r="S336" s="67">
        <v>838</v>
      </c>
      <c r="T336" s="67">
        <v>12.7</v>
      </c>
      <c r="U336" s="67">
        <v>4</v>
      </c>
      <c r="V336" s="67">
        <v>2</v>
      </c>
      <c r="W336" s="67">
        <v>1</v>
      </c>
      <c r="X336" s="67">
        <v>4</v>
      </c>
      <c r="Y336" s="67">
        <v>1</v>
      </c>
      <c r="Z336" s="67"/>
      <c r="AA336" s="70">
        <f>IF(F336&lt;Settings!$H$3,"",ROUND((J336*Settings!$C$3+K336*Settings!$C$4+N336*Settings!$C$5+P336*Settings!$C$6+R336*Settings!$C$7+S336*Settings!$C$8+U336*Settings!$C$9+L336*Settings!$C$10+V336*Settings!$C$11*0.5)/F336*16,0))</f>
        <v>180</v>
      </c>
      <c r="AB336" s="70">
        <f>IF(F336&lt;Settings!$H$3,"",AA336*Settings!$F$4)</f>
        <v>607.5</v>
      </c>
      <c r="AC336" s="67"/>
      <c r="AD336" s="67"/>
      <c r="AE336" s="67"/>
      <c r="AF336" s="67">
        <f>IF(F336&lt;Settings!$H$3,"",RANK(AA336,$AA$307:$AA$405,0)+COUNTIF($AA$307:AA336,AA336)-1)</f>
        <v>39</v>
      </c>
      <c r="AG336" s="68"/>
    </row>
    <row r="337" spans="1:33" ht="15" thickBot="1" x14ac:dyDescent="0.4">
      <c r="A337" s="66"/>
      <c r="B337" s="2" t="s">
        <v>198</v>
      </c>
      <c r="C337" s="2" t="s">
        <v>30</v>
      </c>
      <c r="D337" s="67" t="s">
        <v>180</v>
      </c>
      <c r="E337" s="67">
        <v>25</v>
      </c>
      <c r="F337" s="67">
        <v>16</v>
      </c>
      <c r="G337" s="67">
        <v>9</v>
      </c>
      <c r="H337" s="67">
        <v>0</v>
      </c>
      <c r="I337" s="67">
        <v>1</v>
      </c>
      <c r="J337" s="67">
        <v>0</v>
      </c>
      <c r="K337" s="67">
        <v>0</v>
      </c>
      <c r="L337" s="67">
        <v>0</v>
      </c>
      <c r="M337" s="67">
        <v>9</v>
      </c>
      <c r="N337" s="67">
        <v>98</v>
      </c>
      <c r="O337" s="67">
        <v>10.89</v>
      </c>
      <c r="P337" s="67">
        <v>0</v>
      </c>
      <c r="Q337" s="67">
        <v>101</v>
      </c>
      <c r="R337" s="67">
        <v>66</v>
      </c>
      <c r="S337" s="67">
        <v>717</v>
      </c>
      <c r="T337" s="67">
        <v>10.86</v>
      </c>
      <c r="U337" s="67">
        <v>5</v>
      </c>
      <c r="V337" s="67">
        <v>3</v>
      </c>
      <c r="W337" s="67">
        <v>2</v>
      </c>
      <c r="X337" s="67">
        <v>6</v>
      </c>
      <c r="Y337" s="67"/>
      <c r="Z337" s="67"/>
      <c r="AA337" s="70">
        <f>IF(F337&lt;Settings!$H$3,"",ROUND((J337*Settings!$C$3+K337*Settings!$C$4+N337*Settings!$C$5+P337*Settings!$C$6+R337*Settings!$C$7+S337*Settings!$C$8+U337*Settings!$C$9+L337*Settings!$C$10+V337*Settings!$C$11*0.5)/F337*16,0))</f>
        <v>175</v>
      </c>
      <c r="AB337" s="70">
        <f>IF(F337&lt;Settings!$H$3,"",AA337*Settings!$F$4)</f>
        <v>590.625</v>
      </c>
      <c r="AC337" s="67"/>
      <c r="AD337" s="67"/>
      <c r="AE337" s="67"/>
      <c r="AF337" s="67">
        <f>IF(F337&lt;Settings!$H$3,"",RANK(AA337,$AA$307:$AA$405,0)+COUNTIF($AA$307:AA337,AA337)-1)</f>
        <v>41</v>
      </c>
      <c r="AG337" s="68"/>
    </row>
    <row r="338" spans="1:33" ht="15" thickBot="1" x14ac:dyDescent="0.4">
      <c r="A338" s="66"/>
      <c r="B338" s="2" t="s">
        <v>221</v>
      </c>
      <c r="C338" s="2" t="s">
        <v>49</v>
      </c>
      <c r="D338" s="67" t="s">
        <v>180</v>
      </c>
      <c r="E338" s="67">
        <v>25</v>
      </c>
      <c r="F338" s="67">
        <v>16</v>
      </c>
      <c r="G338" s="67">
        <v>10</v>
      </c>
      <c r="H338" s="67">
        <v>0</v>
      </c>
      <c r="I338" s="67">
        <v>0</v>
      </c>
      <c r="J338" s="67">
        <v>0</v>
      </c>
      <c r="K338" s="67">
        <v>0</v>
      </c>
      <c r="L338" s="67">
        <v>0</v>
      </c>
      <c r="M338" s="67">
        <v>2</v>
      </c>
      <c r="N338" s="67">
        <v>11</v>
      </c>
      <c r="O338" s="67">
        <v>5.5</v>
      </c>
      <c r="P338" s="67">
        <v>0</v>
      </c>
      <c r="Q338" s="67">
        <v>105</v>
      </c>
      <c r="R338" s="67">
        <v>76</v>
      </c>
      <c r="S338" s="67">
        <v>816</v>
      </c>
      <c r="T338" s="67">
        <v>10.74</v>
      </c>
      <c r="U338" s="67">
        <v>5</v>
      </c>
      <c r="V338" s="67">
        <v>2</v>
      </c>
      <c r="W338" s="67">
        <v>0</v>
      </c>
      <c r="X338" s="67">
        <v>5</v>
      </c>
      <c r="Y338" s="67"/>
      <c r="Z338" s="67"/>
      <c r="AA338" s="70">
        <f>IF(F338&lt;Settings!$H$3,"",ROUND((J338*Settings!$C$3+K338*Settings!$C$4+N338*Settings!$C$5+P338*Settings!$C$6+R338*Settings!$C$7+S338*Settings!$C$8+U338*Settings!$C$9+L338*Settings!$C$10+V338*Settings!$C$11*0.5)/F338*16,0))</f>
        <v>187</v>
      </c>
      <c r="AB338" s="70">
        <f>IF(F338&lt;Settings!$H$3,"",AA338*Settings!$F$4)</f>
        <v>631.125</v>
      </c>
      <c r="AC338" s="67"/>
      <c r="AD338" s="67"/>
      <c r="AE338" s="67"/>
      <c r="AF338" s="67">
        <f>IF(F338&lt;Settings!$H$3,"",RANK(AA338,$AA$307:$AA$405,0)+COUNTIF($AA$307:AA338,AA338)-1)</f>
        <v>31</v>
      </c>
      <c r="AG338" s="68"/>
    </row>
    <row r="339" spans="1:33" ht="15" thickBot="1" x14ac:dyDescent="0.4">
      <c r="A339" s="66"/>
      <c r="B339" s="2" t="s">
        <v>390</v>
      </c>
      <c r="C339" s="2" t="s">
        <v>49</v>
      </c>
      <c r="D339" s="67" t="s">
        <v>180</v>
      </c>
      <c r="E339" s="67">
        <v>32</v>
      </c>
      <c r="F339" s="67">
        <v>12</v>
      </c>
      <c r="G339" s="67">
        <v>10</v>
      </c>
      <c r="H339" s="67">
        <v>0</v>
      </c>
      <c r="I339" s="67">
        <v>0</v>
      </c>
      <c r="J339" s="67">
        <v>0</v>
      </c>
      <c r="K339" s="67">
        <v>0</v>
      </c>
      <c r="L339" s="67">
        <v>0</v>
      </c>
      <c r="M339" s="67">
        <v>6</v>
      </c>
      <c r="N339" s="67">
        <v>29</v>
      </c>
      <c r="O339" s="67">
        <v>4.83</v>
      </c>
      <c r="P339" s="67">
        <v>1</v>
      </c>
      <c r="Q339" s="67">
        <v>74</v>
      </c>
      <c r="R339" s="67">
        <v>41</v>
      </c>
      <c r="S339" s="67">
        <v>774</v>
      </c>
      <c r="T339" s="67">
        <v>18.88</v>
      </c>
      <c r="U339" s="67">
        <v>4</v>
      </c>
      <c r="V339" s="67">
        <v>0</v>
      </c>
      <c r="W339" s="67">
        <v>0</v>
      </c>
      <c r="X339" s="67">
        <v>5</v>
      </c>
      <c r="Y339" s="67"/>
      <c r="Z339" s="67"/>
      <c r="AA339" s="70">
        <f>IF(F339&lt;Settings!$H$3,"",ROUND((J339*Settings!$C$3+K339*Settings!$C$4+N339*Settings!$C$5+P339*Settings!$C$6+R339*Settings!$C$7+S339*Settings!$C$8+U339*Settings!$C$9+L339*Settings!$C$10+V339*Settings!$C$11*0.5)/F339*16,0))</f>
        <v>202</v>
      </c>
      <c r="AB339" s="70">
        <f>IF(F339&lt;Settings!$H$3,"",AA339*Settings!$F$4)</f>
        <v>681.75</v>
      </c>
      <c r="AC339" s="67"/>
      <c r="AD339" s="67"/>
      <c r="AE339" s="67"/>
      <c r="AF339" s="67">
        <f>IF(F339&lt;Settings!$H$3,"",RANK(AA339,$AA$307:$AA$405,0)+COUNTIF($AA$307:AA339,AA339)-1)</f>
        <v>28</v>
      </c>
      <c r="AG339" s="68"/>
    </row>
    <row r="340" spans="1:33" ht="15" thickBot="1" x14ac:dyDescent="0.4">
      <c r="A340" s="66"/>
      <c r="B340" s="2" t="s">
        <v>199</v>
      </c>
      <c r="C340" s="69" t="s">
        <v>179</v>
      </c>
      <c r="D340" s="67" t="s">
        <v>180</v>
      </c>
      <c r="E340" s="67">
        <v>30</v>
      </c>
      <c r="F340" s="67">
        <v>15</v>
      </c>
      <c r="G340" s="67">
        <v>8</v>
      </c>
      <c r="H340" s="67">
        <v>0</v>
      </c>
      <c r="I340" s="67">
        <v>0</v>
      </c>
      <c r="J340" s="67">
        <v>0</v>
      </c>
      <c r="K340" s="67">
        <v>0</v>
      </c>
      <c r="L340" s="67">
        <v>0</v>
      </c>
      <c r="M340" s="67">
        <v>4</v>
      </c>
      <c r="N340" s="67">
        <v>34</v>
      </c>
      <c r="O340" s="67">
        <v>8.5</v>
      </c>
      <c r="P340" s="67">
        <v>0</v>
      </c>
      <c r="Q340" s="67">
        <v>113</v>
      </c>
      <c r="R340" s="67">
        <v>74</v>
      </c>
      <c r="S340" s="67">
        <v>795</v>
      </c>
      <c r="T340" s="67">
        <v>10.74</v>
      </c>
      <c r="U340" s="67">
        <v>4</v>
      </c>
      <c r="V340" s="67">
        <v>3</v>
      </c>
      <c r="W340" s="67">
        <v>0</v>
      </c>
      <c r="X340" s="67">
        <v>4</v>
      </c>
      <c r="Y340" s="67">
        <v>1</v>
      </c>
      <c r="Z340" s="67"/>
      <c r="AA340" s="70">
        <f>IF(F340&lt;Settings!$H$3,"",ROUND((J340*Settings!$C$3+K340*Settings!$C$4+N340*Settings!$C$5+P340*Settings!$C$6+R340*Settings!$C$7+S340*Settings!$C$8+U340*Settings!$C$9+L340*Settings!$C$10+V340*Settings!$C$11*0.5)/F340*16,0))</f>
        <v>190</v>
      </c>
      <c r="AB340" s="70">
        <f>IF(F340&lt;Settings!$H$3,"",AA340*Settings!$F$4)</f>
        <v>641.25</v>
      </c>
      <c r="AC340" s="67"/>
      <c r="AD340" s="67"/>
      <c r="AE340" s="67"/>
      <c r="AF340" s="67">
        <f>IF(F340&lt;Settings!$H$3,"",RANK(AA340,$AA$307:$AA$405,0)+COUNTIF($AA$307:AA340,AA340)-1)</f>
        <v>29</v>
      </c>
      <c r="AG340" s="68"/>
    </row>
    <row r="341" spans="1:33" ht="15" thickBot="1" x14ac:dyDescent="0.4">
      <c r="A341" s="66"/>
      <c r="B341" s="2" t="s">
        <v>265</v>
      </c>
      <c r="C341" s="2" t="s">
        <v>38</v>
      </c>
      <c r="D341" s="67" t="s">
        <v>180</v>
      </c>
      <c r="E341" s="67">
        <v>23</v>
      </c>
      <c r="F341" s="67">
        <v>16</v>
      </c>
      <c r="G341" s="67">
        <v>15</v>
      </c>
      <c r="H341" s="67">
        <v>0</v>
      </c>
      <c r="I341" s="67">
        <v>1</v>
      </c>
      <c r="J341" s="67">
        <v>0</v>
      </c>
      <c r="K341" s="67">
        <v>0</v>
      </c>
      <c r="L341" s="67">
        <v>0</v>
      </c>
      <c r="M341" s="67">
        <v>1</v>
      </c>
      <c r="N341" s="67">
        <v>0</v>
      </c>
      <c r="O341" s="67">
        <v>0</v>
      </c>
      <c r="P341" s="67">
        <v>0</v>
      </c>
      <c r="Q341" s="67">
        <v>102</v>
      </c>
      <c r="R341" s="67">
        <v>56</v>
      </c>
      <c r="S341" s="67">
        <v>652</v>
      </c>
      <c r="T341" s="67">
        <v>11.64</v>
      </c>
      <c r="U341" s="67">
        <v>7</v>
      </c>
      <c r="V341" s="67">
        <v>1</v>
      </c>
      <c r="W341" s="67">
        <v>0</v>
      </c>
      <c r="X341" s="67">
        <v>7</v>
      </c>
      <c r="Y341" s="67">
        <v>1</v>
      </c>
      <c r="Z341" s="67"/>
      <c r="AA341" s="70">
        <f>IF(F341&lt;Settings!$H$3,"",ROUND((J341*Settings!$C$3+K341*Settings!$C$4+N341*Settings!$C$5+P341*Settings!$C$6+R341*Settings!$C$7+S341*Settings!$C$8+U341*Settings!$C$9+L341*Settings!$C$10+V341*Settings!$C$11*0.5)/F341*16,0))</f>
        <v>162</v>
      </c>
      <c r="AB341" s="70">
        <f>IF(F341&lt;Settings!$H$3,"",AA341*Settings!$F$4)</f>
        <v>546.75</v>
      </c>
      <c r="AC341" s="67"/>
      <c r="AD341" s="67"/>
      <c r="AE341" s="67"/>
      <c r="AF341" s="67">
        <f>IF(F341&lt;Settings!$H$3,"",RANK(AA341,$AA$307:$AA$405,0)+COUNTIF($AA$307:AA341,AA341)-1)</f>
        <v>48</v>
      </c>
      <c r="AG341" s="68"/>
    </row>
    <row r="342" spans="1:33" ht="15" thickBot="1" x14ac:dyDescent="0.4">
      <c r="A342" s="66"/>
      <c r="B342" s="2" t="s">
        <v>222</v>
      </c>
      <c r="C342" s="2" t="s">
        <v>125</v>
      </c>
      <c r="D342" s="67" t="s">
        <v>180</v>
      </c>
      <c r="E342" s="67">
        <v>25</v>
      </c>
      <c r="F342" s="67">
        <v>14</v>
      </c>
      <c r="G342" s="67">
        <v>9</v>
      </c>
      <c r="H342" s="67">
        <v>0</v>
      </c>
      <c r="I342" s="67">
        <v>0</v>
      </c>
      <c r="J342" s="67">
        <v>0</v>
      </c>
      <c r="K342" s="67">
        <v>0</v>
      </c>
      <c r="L342" s="67">
        <v>0</v>
      </c>
      <c r="M342" s="67">
        <v>2</v>
      </c>
      <c r="N342" s="67">
        <v>-8</v>
      </c>
      <c r="O342" s="67">
        <v>-4</v>
      </c>
      <c r="P342" s="67">
        <v>0</v>
      </c>
      <c r="Q342" s="67">
        <v>94</v>
      </c>
      <c r="R342" s="67">
        <v>50</v>
      </c>
      <c r="S342" s="67">
        <v>752</v>
      </c>
      <c r="T342" s="67">
        <v>15.04</v>
      </c>
      <c r="U342" s="67">
        <v>6</v>
      </c>
      <c r="V342" s="67">
        <v>2</v>
      </c>
      <c r="W342" s="67">
        <v>2</v>
      </c>
      <c r="X342" s="67">
        <v>6</v>
      </c>
      <c r="Y342" s="67"/>
      <c r="Z342" s="67"/>
      <c r="AA342" s="70">
        <f>IF(F342&lt;Settings!$H$3,"",ROUND((J342*Settings!$C$3+K342*Settings!$C$4+N342*Settings!$C$5+P342*Settings!$C$6+R342*Settings!$C$7+S342*Settings!$C$8+U342*Settings!$C$9+L342*Settings!$C$10+V342*Settings!$C$11*0.5)/F342*16,0))</f>
        <v>181</v>
      </c>
      <c r="AB342" s="70">
        <f>IF(F342&lt;Settings!$H$3,"",AA342*Settings!$F$4)</f>
        <v>610.875</v>
      </c>
      <c r="AC342" s="67"/>
      <c r="AD342" s="67"/>
      <c r="AE342" s="67"/>
      <c r="AF342" s="67">
        <f>IF(F342&lt;Settings!$H$3,"",RANK(AA342,$AA$307:$AA$405,0)+COUNTIF($AA$307:AA342,AA342)-1)</f>
        <v>37</v>
      </c>
      <c r="AG342" s="68"/>
    </row>
    <row r="343" spans="1:33" ht="15" thickBot="1" x14ac:dyDescent="0.4">
      <c r="A343" s="66"/>
      <c r="B343" s="2" t="s">
        <v>223</v>
      </c>
      <c r="C343" s="2" t="s">
        <v>12</v>
      </c>
      <c r="D343" s="67" t="s">
        <v>180</v>
      </c>
      <c r="E343" s="67">
        <v>30</v>
      </c>
      <c r="F343" s="67">
        <v>9</v>
      </c>
      <c r="G343" s="67">
        <v>9</v>
      </c>
      <c r="H343" s="67">
        <v>0</v>
      </c>
      <c r="I343" s="67">
        <v>0</v>
      </c>
      <c r="J343" s="67">
        <v>0</v>
      </c>
      <c r="K343" s="67">
        <v>0</v>
      </c>
      <c r="L343" s="67">
        <v>0</v>
      </c>
      <c r="M343" s="67">
        <v>0</v>
      </c>
      <c r="N343" s="67">
        <v>0</v>
      </c>
      <c r="O343" s="67"/>
      <c r="P343" s="67">
        <v>0</v>
      </c>
      <c r="Q343" s="67">
        <v>77</v>
      </c>
      <c r="R343" s="67">
        <v>46</v>
      </c>
      <c r="S343" s="67">
        <v>694</v>
      </c>
      <c r="T343" s="67">
        <v>15.09</v>
      </c>
      <c r="U343" s="67">
        <v>6</v>
      </c>
      <c r="V343" s="67">
        <v>2</v>
      </c>
      <c r="W343" s="67">
        <v>1</v>
      </c>
      <c r="X343" s="67">
        <v>6</v>
      </c>
      <c r="Y343" s="67"/>
      <c r="Z343" s="67"/>
      <c r="AA343" s="70">
        <f>IF(F343&lt;Settings!$H$3,"",ROUND((J343*Settings!$C$3+K343*Settings!$C$4+N343*Settings!$C$5+P343*Settings!$C$6+R343*Settings!$C$7+S343*Settings!$C$8+U343*Settings!$C$9+L343*Settings!$C$10+V343*Settings!$C$11*0.5)/F343*16,0))</f>
        <v>266</v>
      </c>
      <c r="AB343" s="70">
        <f>IF(F343&lt;Settings!$H$3,"",AA343*Settings!$F$4)</f>
        <v>897.75</v>
      </c>
      <c r="AC343" s="67"/>
      <c r="AD343" s="67"/>
      <c r="AE343" s="67"/>
      <c r="AF343" s="67">
        <f>IF(F343&lt;Settings!$H$3,"",RANK(AA343,$AA$307:$AA$405,0)+COUNTIF($AA$307:AA343,AA343)-1)</f>
        <v>16</v>
      </c>
      <c r="AG343" s="68"/>
    </row>
    <row r="344" spans="1:33" ht="15" thickBot="1" x14ac:dyDescent="0.4">
      <c r="A344" s="66"/>
      <c r="B344" s="2" t="s">
        <v>187</v>
      </c>
      <c r="C344" s="2" t="s">
        <v>8</v>
      </c>
      <c r="D344" s="67" t="s">
        <v>180</v>
      </c>
      <c r="E344" s="67">
        <v>21</v>
      </c>
      <c r="F344" s="67">
        <v>16</v>
      </c>
      <c r="G344" s="67">
        <v>10</v>
      </c>
      <c r="H344" s="67">
        <v>0</v>
      </c>
      <c r="I344" s="67">
        <v>0</v>
      </c>
      <c r="J344" s="67">
        <v>0</v>
      </c>
      <c r="K344" s="67">
        <v>0</v>
      </c>
      <c r="L344" s="67">
        <v>0</v>
      </c>
      <c r="M344" s="67">
        <v>13</v>
      </c>
      <c r="N344" s="67">
        <v>172</v>
      </c>
      <c r="O344" s="67">
        <v>13.23</v>
      </c>
      <c r="P344" s="67">
        <v>0</v>
      </c>
      <c r="Q344" s="67">
        <v>82</v>
      </c>
      <c r="R344" s="67">
        <v>55</v>
      </c>
      <c r="S344" s="67">
        <v>788</v>
      </c>
      <c r="T344" s="67">
        <v>14.33</v>
      </c>
      <c r="U344" s="67">
        <v>2</v>
      </c>
      <c r="V344" s="67">
        <v>4</v>
      </c>
      <c r="W344" s="67">
        <v>3</v>
      </c>
      <c r="X344" s="67">
        <v>2</v>
      </c>
      <c r="Y344" s="67"/>
      <c r="Z344" s="67"/>
      <c r="AA344" s="70">
        <f>IF(F344&lt;Settings!$H$3,"",ROUND((J344*Settings!$C$3+K344*Settings!$C$4+N344*Settings!$C$5+P344*Settings!$C$6+R344*Settings!$C$7+S344*Settings!$C$8+U344*Settings!$C$9+L344*Settings!$C$10+V344*Settings!$C$11*0.5)/F344*16,0))</f>
        <v>159</v>
      </c>
      <c r="AB344" s="70">
        <f>IF(F344&lt;Settings!$H$3,"",AA344*Settings!$F$4)</f>
        <v>536.625</v>
      </c>
      <c r="AC344" s="67"/>
      <c r="AD344" s="67"/>
      <c r="AE344" s="67"/>
      <c r="AF344" s="67">
        <f>IF(F344&lt;Settings!$H$3,"",RANK(AA344,$AA$307:$AA$405,0)+COUNTIF($AA$307:AA344,AA344)-1)</f>
        <v>49</v>
      </c>
      <c r="AG344" s="68"/>
    </row>
    <row r="345" spans="1:33" ht="15" thickBot="1" x14ac:dyDescent="0.4">
      <c r="A345" s="66"/>
      <c r="B345" s="2" t="s">
        <v>357</v>
      </c>
      <c r="C345" s="2" t="s">
        <v>45</v>
      </c>
      <c r="D345" s="67" t="s">
        <v>180</v>
      </c>
      <c r="E345" s="67">
        <v>28</v>
      </c>
      <c r="F345" s="67">
        <v>16</v>
      </c>
      <c r="G345" s="67">
        <v>15</v>
      </c>
      <c r="H345" s="67">
        <v>0</v>
      </c>
      <c r="I345" s="67">
        <v>0</v>
      </c>
      <c r="J345" s="67">
        <v>0</v>
      </c>
      <c r="K345" s="67">
        <v>0</v>
      </c>
      <c r="L345" s="67">
        <v>0</v>
      </c>
      <c r="M345" s="67">
        <v>3</v>
      </c>
      <c r="N345" s="67">
        <v>4</v>
      </c>
      <c r="O345" s="67">
        <v>1.33</v>
      </c>
      <c r="P345" s="67">
        <v>0</v>
      </c>
      <c r="Q345" s="67">
        <v>97</v>
      </c>
      <c r="R345" s="67">
        <v>42</v>
      </c>
      <c r="S345" s="67">
        <v>715</v>
      </c>
      <c r="T345" s="67">
        <v>17.02</v>
      </c>
      <c r="U345" s="67">
        <v>5</v>
      </c>
      <c r="V345" s="67">
        <v>0</v>
      </c>
      <c r="W345" s="67">
        <v>0</v>
      </c>
      <c r="X345" s="67">
        <v>5</v>
      </c>
      <c r="Y345" s="67"/>
      <c r="Z345" s="67"/>
      <c r="AA345" s="70">
        <f>IF(F345&lt;Settings!$H$3,"",ROUND((J345*Settings!$C$3+K345*Settings!$C$4+N345*Settings!$C$5+P345*Settings!$C$6+R345*Settings!$C$7+S345*Settings!$C$8+U345*Settings!$C$9+L345*Settings!$C$10+V345*Settings!$C$11*0.5)/F345*16,0))</f>
        <v>144</v>
      </c>
      <c r="AB345" s="70">
        <f>IF(F345&lt;Settings!$H$3,"",AA345*Settings!$F$4)</f>
        <v>486</v>
      </c>
      <c r="AC345" s="67"/>
      <c r="AD345" s="67"/>
      <c r="AE345" s="67"/>
      <c r="AF345" s="67">
        <f>IF(F345&lt;Settings!$H$3,"",RANK(AA345,$AA$307:$AA$405,0)+COUNTIF($AA$307:AA345,AA345)-1)</f>
        <v>55</v>
      </c>
      <c r="AG345" s="68"/>
    </row>
    <row r="346" spans="1:33" ht="15" thickBot="1" x14ac:dyDescent="0.4">
      <c r="A346" s="66"/>
      <c r="B346" s="2" t="s">
        <v>266</v>
      </c>
      <c r="C346" s="2" t="s">
        <v>20</v>
      </c>
      <c r="D346" s="67" t="s">
        <v>180</v>
      </c>
      <c r="E346" s="67">
        <v>25</v>
      </c>
      <c r="F346" s="67">
        <v>16</v>
      </c>
      <c r="G346" s="67">
        <v>16</v>
      </c>
      <c r="H346" s="67">
        <v>1</v>
      </c>
      <c r="I346" s="67">
        <v>1</v>
      </c>
      <c r="J346" s="67">
        <v>15</v>
      </c>
      <c r="K346" s="67">
        <v>0</v>
      </c>
      <c r="L346" s="67">
        <v>0</v>
      </c>
      <c r="M346" s="67">
        <v>3</v>
      </c>
      <c r="N346" s="67">
        <v>32</v>
      </c>
      <c r="O346" s="67">
        <v>10.67</v>
      </c>
      <c r="P346" s="67">
        <v>0</v>
      </c>
      <c r="Q346" s="67">
        <v>97</v>
      </c>
      <c r="R346" s="67">
        <v>64</v>
      </c>
      <c r="S346" s="67">
        <v>736</v>
      </c>
      <c r="T346" s="67">
        <v>11.5</v>
      </c>
      <c r="U346" s="67">
        <v>4</v>
      </c>
      <c r="V346" s="67">
        <v>1</v>
      </c>
      <c r="W346" s="67">
        <v>0</v>
      </c>
      <c r="X346" s="67">
        <v>4</v>
      </c>
      <c r="Y346" s="67"/>
      <c r="Z346" s="67"/>
      <c r="AA346" s="70">
        <f>IF(F346&lt;Settings!$H$3,"",ROUND((J346*Settings!$C$3+K346*Settings!$C$4+N346*Settings!$C$5+P346*Settings!$C$6+R346*Settings!$C$7+S346*Settings!$C$8+U346*Settings!$C$9+L346*Settings!$C$10+V346*Settings!$C$11*0.5)/F346*16,0))</f>
        <v>164</v>
      </c>
      <c r="AB346" s="70">
        <f>IF(F346&lt;Settings!$H$3,"",AA346*Settings!$F$4)</f>
        <v>553.5</v>
      </c>
      <c r="AC346" s="67"/>
      <c r="AD346" s="67"/>
      <c r="AE346" s="67"/>
      <c r="AF346" s="67">
        <f>IF(F346&lt;Settings!$H$3,"",RANK(AA346,$AA$307:$AA$405,0)+COUNTIF($AA$307:AA346,AA346)-1)</f>
        <v>46</v>
      </c>
      <c r="AG346" s="68"/>
    </row>
    <row r="347" spans="1:33" ht="15" thickBot="1" x14ac:dyDescent="0.4">
      <c r="A347" s="66"/>
      <c r="B347" s="2" t="s">
        <v>267</v>
      </c>
      <c r="C347" s="2" t="s">
        <v>34</v>
      </c>
      <c r="D347" s="67" t="s">
        <v>180</v>
      </c>
      <c r="E347" s="67">
        <v>25</v>
      </c>
      <c r="F347" s="67">
        <v>13</v>
      </c>
      <c r="G347" s="67">
        <v>12</v>
      </c>
      <c r="H347" s="67">
        <v>0</v>
      </c>
      <c r="I347" s="67">
        <v>0</v>
      </c>
      <c r="J347" s="67">
        <v>0</v>
      </c>
      <c r="K347" s="67">
        <v>0</v>
      </c>
      <c r="L347" s="67">
        <v>0</v>
      </c>
      <c r="M347" s="67">
        <v>1</v>
      </c>
      <c r="N347" s="67">
        <v>9</v>
      </c>
      <c r="O347" s="67">
        <v>9</v>
      </c>
      <c r="P347" s="67">
        <v>0</v>
      </c>
      <c r="Q347" s="67">
        <v>94</v>
      </c>
      <c r="R347" s="67">
        <v>55</v>
      </c>
      <c r="S347" s="67">
        <v>754</v>
      </c>
      <c r="T347" s="67">
        <v>13.71</v>
      </c>
      <c r="U347" s="67">
        <v>4</v>
      </c>
      <c r="V347" s="67">
        <v>1</v>
      </c>
      <c r="W347" s="67">
        <v>1</v>
      </c>
      <c r="X347" s="67">
        <v>4</v>
      </c>
      <c r="Y347" s="67"/>
      <c r="Z347" s="67"/>
      <c r="AA347" s="70">
        <f>IF(F347&lt;Settings!$H$3,"",ROUND((J347*Settings!$C$3+K347*Settings!$C$4+N347*Settings!$C$5+P347*Settings!$C$6+R347*Settings!$C$7+S347*Settings!$C$8+U347*Settings!$C$9+L347*Settings!$C$10+V347*Settings!$C$11*0.5)/F347*16,0))</f>
        <v>190</v>
      </c>
      <c r="AB347" s="70">
        <f>IF(F347&lt;Settings!$H$3,"",AA347*Settings!$F$4)</f>
        <v>641.25</v>
      </c>
      <c r="AC347" s="67"/>
      <c r="AD347" s="67"/>
      <c r="AE347" s="67"/>
      <c r="AF347" s="67">
        <f>IF(F347&lt;Settings!$H$3,"",RANK(AA347,$AA$307:$AA$405,0)+COUNTIF($AA$307:AA347,AA347)-1)</f>
        <v>30</v>
      </c>
      <c r="AG347" s="68"/>
    </row>
    <row r="348" spans="1:33" ht="15" thickBot="1" x14ac:dyDescent="0.4">
      <c r="A348" s="66"/>
      <c r="B348" s="2" t="s">
        <v>268</v>
      </c>
      <c r="C348" s="2" t="s">
        <v>8</v>
      </c>
      <c r="D348" s="67" t="s">
        <v>180</v>
      </c>
      <c r="E348" s="67">
        <v>22</v>
      </c>
      <c r="F348" s="67">
        <v>13</v>
      </c>
      <c r="G348" s="67">
        <v>8</v>
      </c>
      <c r="H348" s="67">
        <v>0</v>
      </c>
      <c r="I348" s="67">
        <v>0</v>
      </c>
      <c r="J348" s="67">
        <v>0</v>
      </c>
      <c r="K348" s="67">
        <v>0</v>
      </c>
      <c r="L348" s="67">
        <v>0</v>
      </c>
      <c r="M348" s="67">
        <v>8</v>
      </c>
      <c r="N348" s="67">
        <v>84</v>
      </c>
      <c r="O348" s="67">
        <v>10.5</v>
      </c>
      <c r="P348" s="67">
        <v>2</v>
      </c>
      <c r="Q348" s="67">
        <v>65</v>
      </c>
      <c r="R348" s="67">
        <v>39</v>
      </c>
      <c r="S348" s="67">
        <v>494</v>
      </c>
      <c r="T348" s="67">
        <v>12.67</v>
      </c>
      <c r="U348" s="67">
        <v>5</v>
      </c>
      <c r="V348" s="67">
        <v>1</v>
      </c>
      <c r="W348" s="67">
        <v>1</v>
      </c>
      <c r="X348" s="67">
        <v>7</v>
      </c>
      <c r="Y348" s="67"/>
      <c r="Z348" s="67"/>
      <c r="AA348" s="70">
        <f>IF(F348&lt;Settings!$H$3,"",ROUND((J348*Settings!$C$3+K348*Settings!$C$4+N348*Settings!$C$5+P348*Settings!$C$6+R348*Settings!$C$7+S348*Settings!$C$8+U348*Settings!$C$9+L348*Settings!$C$10+V348*Settings!$C$11*0.5)/F348*16,0))</f>
        <v>170</v>
      </c>
      <c r="AB348" s="70">
        <f>IF(F348&lt;Settings!$H$3,"",AA348*Settings!$F$4)</f>
        <v>573.75</v>
      </c>
      <c r="AC348" s="67"/>
      <c r="AD348" s="67"/>
      <c r="AE348" s="67"/>
      <c r="AF348" s="67">
        <f>IF(F348&lt;Settings!$H$3,"",RANK(AA348,$AA$307:$AA$405,0)+COUNTIF($AA$307:AA348,AA348)-1)</f>
        <v>43</v>
      </c>
      <c r="AG348" s="68"/>
    </row>
    <row r="349" spans="1:33" ht="15" thickBot="1" x14ac:dyDescent="0.4">
      <c r="A349" s="66"/>
      <c r="B349" s="2" t="s">
        <v>471</v>
      </c>
      <c r="C349" s="69" t="s">
        <v>179</v>
      </c>
      <c r="D349" s="67" t="s">
        <v>180</v>
      </c>
      <c r="E349" s="67">
        <v>27</v>
      </c>
      <c r="F349" s="67">
        <v>12</v>
      </c>
      <c r="G349" s="67">
        <v>12</v>
      </c>
      <c r="H349" s="67">
        <v>0</v>
      </c>
      <c r="I349" s="67">
        <v>0</v>
      </c>
      <c r="J349" s="67">
        <v>0</v>
      </c>
      <c r="K349" s="67">
        <v>0</v>
      </c>
      <c r="L349" s="67">
        <v>0</v>
      </c>
      <c r="M349" s="67">
        <v>0</v>
      </c>
      <c r="N349" s="67">
        <v>0</v>
      </c>
      <c r="O349" s="67"/>
      <c r="P349" s="67">
        <v>0</v>
      </c>
      <c r="Q349" s="67">
        <v>71</v>
      </c>
      <c r="R349" s="67">
        <v>41</v>
      </c>
      <c r="S349" s="67">
        <v>737</v>
      </c>
      <c r="T349" s="67">
        <v>17.98</v>
      </c>
      <c r="U349" s="67">
        <v>4</v>
      </c>
      <c r="V349" s="67">
        <v>0</v>
      </c>
      <c r="W349" s="67">
        <v>0</v>
      </c>
      <c r="X349" s="67">
        <v>4</v>
      </c>
      <c r="Y349" s="67"/>
      <c r="Z349" s="67"/>
      <c r="AA349" s="70">
        <f>IF(F349&lt;Settings!$H$3,"",ROUND((J349*Settings!$C$3+K349*Settings!$C$4+N349*Settings!$C$5+P349*Settings!$C$6+R349*Settings!$C$7+S349*Settings!$C$8+U349*Settings!$C$9+L349*Settings!$C$10+V349*Settings!$C$11*0.5)/F349*16,0))</f>
        <v>185</v>
      </c>
      <c r="AB349" s="70">
        <f>IF(F349&lt;Settings!$H$3,"",AA349*Settings!$F$4)</f>
        <v>624.375</v>
      </c>
      <c r="AC349" s="67"/>
      <c r="AD349" s="67"/>
      <c r="AE349" s="67"/>
      <c r="AF349" s="67">
        <f>IF(F349&lt;Settings!$H$3,"",RANK(AA349,$AA$307:$AA$405,0)+COUNTIF($AA$307:AA349,AA349)-1)</f>
        <v>32</v>
      </c>
      <c r="AG349" s="68"/>
    </row>
    <row r="350" spans="1:33" ht="15" thickBot="1" x14ac:dyDescent="0.4">
      <c r="A350" s="66"/>
      <c r="B350" s="2" t="s">
        <v>353</v>
      </c>
      <c r="C350" s="69" t="s">
        <v>179</v>
      </c>
      <c r="D350" s="67" t="s">
        <v>180</v>
      </c>
      <c r="E350" s="67">
        <v>31</v>
      </c>
      <c r="F350" s="67">
        <v>15</v>
      </c>
      <c r="G350" s="67">
        <v>15</v>
      </c>
      <c r="H350" s="67">
        <v>0</v>
      </c>
      <c r="I350" s="67">
        <v>0</v>
      </c>
      <c r="J350" s="67">
        <v>0</v>
      </c>
      <c r="K350" s="67">
        <v>0</v>
      </c>
      <c r="L350" s="67">
        <v>0</v>
      </c>
      <c r="M350" s="67">
        <v>0</v>
      </c>
      <c r="N350" s="67">
        <v>0</v>
      </c>
      <c r="O350" s="67"/>
      <c r="P350" s="67">
        <v>0</v>
      </c>
      <c r="Q350" s="67">
        <v>89</v>
      </c>
      <c r="R350" s="67">
        <v>59</v>
      </c>
      <c r="S350" s="67">
        <v>677</v>
      </c>
      <c r="T350" s="67">
        <v>11.47</v>
      </c>
      <c r="U350" s="67">
        <v>5</v>
      </c>
      <c r="V350" s="67">
        <v>0</v>
      </c>
      <c r="W350" s="67">
        <v>0</v>
      </c>
      <c r="X350" s="67">
        <v>5</v>
      </c>
      <c r="Y350" s="67"/>
      <c r="Z350" s="67"/>
      <c r="AA350" s="70">
        <f>IF(F350&lt;Settings!$H$3,"",ROUND((J350*Settings!$C$3+K350*Settings!$C$4+N350*Settings!$C$5+P350*Settings!$C$6+R350*Settings!$C$7+S350*Settings!$C$8+U350*Settings!$C$9+L350*Settings!$C$10+V350*Settings!$C$11*0.5)/F350*16,0))</f>
        <v>167</v>
      </c>
      <c r="AB350" s="70">
        <f>IF(F350&lt;Settings!$H$3,"",AA350*Settings!$F$4)</f>
        <v>563.625</v>
      </c>
      <c r="AC350" s="67"/>
      <c r="AD350" s="67"/>
      <c r="AE350" s="67"/>
      <c r="AF350" s="67">
        <f>IF(F350&lt;Settings!$H$3,"",RANK(AA350,$AA$307:$AA$405,0)+COUNTIF($AA$307:AA350,AA350)-1)</f>
        <v>44</v>
      </c>
      <c r="AG350" s="68"/>
    </row>
    <row r="351" spans="1:33" ht="15" thickBot="1" x14ac:dyDescent="0.4">
      <c r="A351" s="66"/>
      <c r="B351" s="2" t="s">
        <v>224</v>
      </c>
      <c r="C351" s="2" t="s">
        <v>116</v>
      </c>
      <c r="D351" s="67" t="s">
        <v>180</v>
      </c>
      <c r="E351" s="67">
        <v>26</v>
      </c>
      <c r="F351" s="67">
        <v>16</v>
      </c>
      <c r="G351" s="67">
        <v>10</v>
      </c>
      <c r="H351" s="67">
        <v>0</v>
      </c>
      <c r="I351" s="67">
        <v>0</v>
      </c>
      <c r="J351" s="67">
        <v>0</v>
      </c>
      <c r="K351" s="67">
        <v>0</v>
      </c>
      <c r="L351" s="67">
        <v>0</v>
      </c>
      <c r="M351" s="67">
        <v>2</v>
      </c>
      <c r="N351" s="67">
        <v>15</v>
      </c>
      <c r="O351" s="67">
        <v>7.5</v>
      </c>
      <c r="P351" s="67">
        <v>0</v>
      </c>
      <c r="Q351" s="67">
        <v>65</v>
      </c>
      <c r="R351" s="67">
        <v>41</v>
      </c>
      <c r="S351" s="67">
        <v>653</v>
      </c>
      <c r="T351" s="67">
        <v>15.93</v>
      </c>
      <c r="U351" s="67">
        <v>5</v>
      </c>
      <c r="V351" s="67">
        <v>2</v>
      </c>
      <c r="W351" s="67">
        <v>0</v>
      </c>
      <c r="X351" s="67">
        <v>5</v>
      </c>
      <c r="Y351" s="67"/>
      <c r="Z351" s="67"/>
      <c r="AA351" s="70">
        <f>IF(F351&lt;Settings!$H$3,"",ROUND((J351*Settings!$C$3+K351*Settings!$C$4+N351*Settings!$C$5+P351*Settings!$C$6+R351*Settings!$C$7+S351*Settings!$C$8+U351*Settings!$C$9+L351*Settings!$C$10+V351*Settings!$C$11*0.5)/F351*16,0))</f>
        <v>136</v>
      </c>
      <c r="AB351" s="70">
        <f>IF(F351&lt;Settings!$H$3,"",AA351*Settings!$F$4)</f>
        <v>459</v>
      </c>
      <c r="AC351" s="67"/>
      <c r="AD351" s="67"/>
      <c r="AE351" s="67"/>
      <c r="AF351" s="67">
        <f>IF(F351&lt;Settings!$H$3,"",RANK(AA351,$AA$307:$AA$405,0)+COUNTIF($AA$307:AA351,AA351)-1)</f>
        <v>58</v>
      </c>
      <c r="AG351" s="68"/>
    </row>
    <row r="352" spans="1:33" ht="15" thickBot="1" x14ac:dyDescent="0.4">
      <c r="A352" s="66"/>
      <c r="B352" s="2" t="s">
        <v>269</v>
      </c>
      <c r="C352" s="2" t="s">
        <v>51</v>
      </c>
      <c r="D352" s="67" t="s">
        <v>180</v>
      </c>
      <c r="E352" s="67">
        <v>26</v>
      </c>
      <c r="F352" s="67">
        <v>15</v>
      </c>
      <c r="G352" s="67">
        <v>15</v>
      </c>
      <c r="H352" s="67">
        <v>1</v>
      </c>
      <c r="I352" s="67">
        <v>1</v>
      </c>
      <c r="J352" s="67">
        <v>3</v>
      </c>
      <c r="K352" s="67">
        <v>1</v>
      </c>
      <c r="L352" s="67">
        <v>0</v>
      </c>
      <c r="M352" s="67">
        <v>0</v>
      </c>
      <c r="N352" s="67">
        <v>0</v>
      </c>
      <c r="O352" s="67"/>
      <c r="P352" s="67">
        <v>0</v>
      </c>
      <c r="Q352" s="67">
        <v>64</v>
      </c>
      <c r="R352" s="67">
        <v>37</v>
      </c>
      <c r="S352" s="67">
        <v>553</v>
      </c>
      <c r="T352" s="67">
        <v>14.95</v>
      </c>
      <c r="U352" s="67">
        <v>6</v>
      </c>
      <c r="V352" s="67">
        <v>1</v>
      </c>
      <c r="W352" s="67">
        <v>0</v>
      </c>
      <c r="X352" s="67">
        <v>6</v>
      </c>
      <c r="Y352" s="67">
        <v>1</v>
      </c>
      <c r="Z352" s="67"/>
      <c r="AA352" s="70">
        <f>IF(F352&lt;Settings!$H$3,"",ROUND((J352*Settings!$C$3+K352*Settings!$C$4+N352*Settings!$C$5+P352*Settings!$C$6+R352*Settings!$C$7+S352*Settings!$C$8+U352*Settings!$C$9+L352*Settings!$C$10+V352*Settings!$C$11*0.5)/F352*16,0))</f>
        <v>140</v>
      </c>
      <c r="AB352" s="70">
        <f>IF(F352&lt;Settings!$H$3,"",AA352*Settings!$F$4)</f>
        <v>472.5</v>
      </c>
      <c r="AC352" s="67"/>
      <c r="AD352" s="67"/>
      <c r="AE352" s="67"/>
      <c r="AF352" s="67">
        <f>IF(F352&lt;Settings!$H$3,"",RANK(AA352,$AA$307:$AA$405,0)+COUNTIF($AA$307:AA352,AA352)-1)</f>
        <v>56</v>
      </c>
      <c r="AG352" s="68"/>
    </row>
    <row r="353" spans="1:33" ht="15" thickBot="1" x14ac:dyDescent="0.4">
      <c r="A353" s="66"/>
      <c r="B353" s="2" t="s">
        <v>457</v>
      </c>
      <c r="C353" s="2" t="s">
        <v>105</v>
      </c>
      <c r="D353" s="67" t="s">
        <v>180</v>
      </c>
      <c r="E353" s="67">
        <v>25</v>
      </c>
      <c r="F353" s="67">
        <v>8</v>
      </c>
      <c r="G353" s="67">
        <v>8</v>
      </c>
      <c r="H353" s="67">
        <v>0</v>
      </c>
      <c r="I353" s="67">
        <v>0</v>
      </c>
      <c r="J353" s="67">
        <v>0</v>
      </c>
      <c r="K353" s="67">
        <v>0</v>
      </c>
      <c r="L353" s="67">
        <v>0</v>
      </c>
      <c r="M353" s="67">
        <v>4</v>
      </c>
      <c r="N353" s="67">
        <v>25</v>
      </c>
      <c r="O353" s="67">
        <v>6.25</v>
      </c>
      <c r="P353" s="67">
        <v>0</v>
      </c>
      <c r="Q353" s="67">
        <v>55</v>
      </c>
      <c r="R353" s="67">
        <v>40</v>
      </c>
      <c r="S353" s="67">
        <v>566</v>
      </c>
      <c r="T353" s="67">
        <v>14.15</v>
      </c>
      <c r="U353" s="67">
        <v>6</v>
      </c>
      <c r="V353" s="67">
        <v>0</v>
      </c>
      <c r="W353" s="67">
        <v>0</v>
      </c>
      <c r="X353" s="67">
        <v>6</v>
      </c>
      <c r="Y353" s="67"/>
      <c r="Z353" s="67"/>
      <c r="AA353" s="70">
        <f>IF(F353&lt;Settings!$H$3,"",ROUND((J353*Settings!$C$3+K353*Settings!$C$4+N353*Settings!$C$5+P353*Settings!$C$6+R353*Settings!$C$7+S353*Settings!$C$8+U353*Settings!$C$9+L353*Settings!$C$10+V353*Settings!$C$11*0.5)/F353*16,0))</f>
        <v>270</v>
      </c>
      <c r="AB353" s="70">
        <f>IF(F353&lt;Settings!$H$3,"",AA353*Settings!$F$4)</f>
        <v>911.25</v>
      </c>
      <c r="AC353" s="67"/>
      <c r="AD353" s="67"/>
      <c r="AE353" s="67"/>
      <c r="AF353" s="67">
        <f>IF(F353&lt;Settings!$H$3,"",RANK(AA353,$AA$307:$AA$405,0)+COUNTIF($AA$307:AA353,AA353)-1)</f>
        <v>14</v>
      </c>
      <c r="AG353" s="68"/>
    </row>
    <row r="354" spans="1:33" ht="15" thickBot="1" x14ac:dyDescent="0.4">
      <c r="A354" s="66"/>
      <c r="B354" s="2" t="s">
        <v>270</v>
      </c>
      <c r="C354" s="2" t="s">
        <v>53</v>
      </c>
      <c r="D354" s="67" t="s">
        <v>180</v>
      </c>
      <c r="E354" s="67">
        <v>33</v>
      </c>
      <c r="F354" s="67">
        <v>15</v>
      </c>
      <c r="G354" s="67">
        <v>14</v>
      </c>
      <c r="H354" s="67">
        <v>0</v>
      </c>
      <c r="I354" s="67">
        <v>0</v>
      </c>
      <c r="J354" s="67">
        <v>0</v>
      </c>
      <c r="K354" s="67">
        <v>0</v>
      </c>
      <c r="L354" s="67">
        <v>0</v>
      </c>
      <c r="M354" s="67">
        <v>1</v>
      </c>
      <c r="N354" s="67">
        <v>-2</v>
      </c>
      <c r="O354" s="67">
        <v>-2</v>
      </c>
      <c r="P354" s="67">
        <v>0</v>
      </c>
      <c r="Q354" s="67">
        <v>88</v>
      </c>
      <c r="R354" s="67">
        <v>63</v>
      </c>
      <c r="S354" s="67">
        <v>739</v>
      </c>
      <c r="T354" s="67">
        <v>11.73</v>
      </c>
      <c r="U354" s="67">
        <v>3</v>
      </c>
      <c r="V354" s="67">
        <v>1</v>
      </c>
      <c r="W354" s="67">
        <v>0</v>
      </c>
      <c r="X354" s="67">
        <v>3</v>
      </c>
      <c r="Y354" s="67">
        <v>1</v>
      </c>
      <c r="Z354" s="67"/>
      <c r="AA354" s="70">
        <f>IF(F354&lt;Settings!$H$3,"",ROUND((J354*Settings!$C$3+K354*Settings!$C$4+N354*Settings!$C$5+P354*Settings!$C$6+R354*Settings!$C$7+S354*Settings!$C$8+U354*Settings!$C$9+L354*Settings!$C$10+V354*Settings!$C$11*0.5)/F354*16,0))</f>
        <v>164</v>
      </c>
      <c r="AB354" s="70">
        <f>IF(F354&lt;Settings!$H$3,"",AA354*Settings!$F$4)</f>
        <v>553.5</v>
      </c>
      <c r="AC354" s="67"/>
      <c r="AD354" s="67"/>
      <c r="AE354" s="67"/>
      <c r="AF354" s="67">
        <f>IF(F354&lt;Settings!$H$3,"",RANK(AA354,$AA$307:$AA$405,0)+COUNTIF($AA$307:AA354,AA354)-1)</f>
        <v>47</v>
      </c>
      <c r="AG354" s="68"/>
    </row>
    <row r="355" spans="1:33" ht="15" thickBot="1" x14ac:dyDescent="0.4">
      <c r="A355" s="66"/>
      <c r="B355" s="2" t="s">
        <v>476</v>
      </c>
      <c r="C355" s="2" t="s">
        <v>41</v>
      </c>
      <c r="D355" s="67" t="s">
        <v>180</v>
      </c>
      <c r="E355" s="67">
        <v>23</v>
      </c>
      <c r="F355" s="67">
        <v>16</v>
      </c>
      <c r="G355" s="67">
        <v>9</v>
      </c>
      <c r="H355" s="67">
        <v>0</v>
      </c>
      <c r="I355" s="67">
        <v>0</v>
      </c>
      <c r="J355" s="67">
        <v>0</v>
      </c>
      <c r="K355" s="67">
        <v>0</v>
      </c>
      <c r="L355" s="67">
        <v>0</v>
      </c>
      <c r="M355" s="67">
        <v>1</v>
      </c>
      <c r="N355" s="67">
        <v>-1</v>
      </c>
      <c r="O355" s="67">
        <v>-1</v>
      </c>
      <c r="P355" s="67">
        <v>0</v>
      </c>
      <c r="Q355" s="67">
        <v>84</v>
      </c>
      <c r="R355" s="67">
        <v>42</v>
      </c>
      <c r="S355" s="67">
        <v>704</v>
      </c>
      <c r="T355" s="67">
        <v>16.760000000000002</v>
      </c>
      <c r="U355" s="67">
        <v>4</v>
      </c>
      <c r="V355" s="67">
        <v>0</v>
      </c>
      <c r="W355" s="67">
        <v>0</v>
      </c>
      <c r="X355" s="67">
        <v>4</v>
      </c>
      <c r="Y355" s="67"/>
      <c r="Z355" s="67"/>
      <c r="AA355" s="70">
        <f>IF(F355&lt;Settings!$H$3,"",ROUND((J355*Settings!$C$3+K355*Settings!$C$4+N355*Settings!$C$5+P355*Settings!$C$6+R355*Settings!$C$7+S355*Settings!$C$8+U355*Settings!$C$9+L355*Settings!$C$10+V355*Settings!$C$11*0.5)/F355*16,0))</f>
        <v>136</v>
      </c>
      <c r="AB355" s="70">
        <f>IF(F355&lt;Settings!$H$3,"",AA355*Settings!$F$4)</f>
        <v>459</v>
      </c>
      <c r="AC355" s="67"/>
      <c r="AD355" s="67"/>
      <c r="AE355" s="67"/>
      <c r="AF355" s="67">
        <f>IF(F355&lt;Settings!$H$3,"",RANK(AA355,$AA$307:$AA$405,0)+COUNTIF($AA$307:AA355,AA355)-1)</f>
        <v>59</v>
      </c>
      <c r="AG355" s="68"/>
    </row>
    <row r="356" spans="1:33" ht="15" thickBot="1" x14ac:dyDescent="0.4">
      <c r="A356" s="66"/>
      <c r="B356" s="2" t="s">
        <v>348</v>
      </c>
      <c r="C356" s="2" t="s">
        <v>32</v>
      </c>
      <c r="D356" s="67" t="s">
        <v>180</v>
      </c>
      <c r="E356" s="67">
        <v>30</v>
      </c>
      <c r="F356" s="67">
        <v>13</v>
      </c>
      <c r="G356" s="67">
        <v>13</v>
      </c>
      <c r="H356" s="67">
        <v>0</v>
      </c>
      <c r="I356" s="67">
        <v>0</v>
      </c>
      <c r="J356" s="67">
        <v>0</v>
      </c>
      <c r="K356" s="67">
        <v>0</v>
      </c>
      <c r="L356" s="67">
        <v>0</v>
      </c>
      <c r="M356" s="67">
        <v>0</v>
      </c>
      <c r="N356" s="67">
        <v>0</v>
      </c>
      <c r="O356" s="67"/>
      <c r="P356" s="67">
        <v>0</v>
      </c>
      <c r="Q356" s="67">
        <v>73</v>
      </c>
      <c r="R356" s="67">
        <v>50</v>
      </c>
      <c r="S356" s="67">
        <v>618</v>
      </c>
      <c r="T356" s="67">
        <v>12.36</v>
      </c>
      <c r="U356" s="67">
        <v>5</v>
      </c>
      <c r="V356" s="67">
        <v>0</v>
      </c>
      <c r="W356" s="67">
        <v>0</v>
      </c>
      <c r="X356" s="67">
        <v>5</v>
      </c>
      <c r="Y356" s="67"/>
      <c r="Z356" s="67"/>
      <c r="AA356" s="70">
        <f>IF(F356&lt;Settings!$H$3,"",ROUND((J356*Settings!$C$3+K356*Settings!$C$4+N356*Settings!$C$5+P356*Settings!$C$6+R356*Settings!$C$7+S356*Settings!$C$8+U356*Settings!$C$9+L356*Settings!$C$10+V356*Settings!$C$11*0.5)/F356*16,0))</f>
        <v>175</v>
      </c>
      <c r="AB356" s="70">
        <f>IF(F356&lt;Settings!$H$3,"",AA356*Settings!$F$4)</f>
        <v>590.625</v>
      </c>
      <c r="AC356" s="67"/>
      <c r="AD356" s="67"/>
      <c r="AE356" s="67"/>
      <c r="AF356" s="67">
        <f>IF(F356&lt;Settings!$H$3,"",RANK(AA356,$AA$307:$AA$405,0)+COUNTIF($AA$307:AA356,AA356)-1)</f>
        <v>42</v>
      </c>
      <c r="AG356" s="68"/>
    </row>
    <row r="357" spans="1:33" ht="15" thickBot="1" x14ac:dyDescent="0.4">
      <c r="A357" s="66"/>
      <c r="B357" s="2" t="s">
        <v>271</v>
      </c>
      <c r="C357" s="2" t="s">
        <v>4</v>
      </c>
      <c r="D357" s="67" t="s">
        <v>180</v>
      </c>
      <c r="E357" s="67">
        <v>21</v>
      </c>
      <c r="F357" s="67">
        <v>16</v>
      </c>
      <c r="G357" s="67">
        <v>11</v>
      </c>
      <c r="H357" s="67">
        <v>0</v>
      </c>
      <c r="I357" s="67">
        <v>0</v>
      </c>
      <c r="J357" s="67">
        <v>0</v>
      </c>
      <c r="K357" s="67">
        <v>0</v>
      </c>
      <c r="L357" s="67">
        <v>0</v>
      </c>
      <c r="M357" s="67">
        <v>2</v>
      </c>
      <c r="N357" s="67">
        <v>7</v>
      </c>
      <c r="O357" s="67">
        <v>3.5</v>
      </c>
      <c r="P357" s="67">
        <v>0</v>
      </c>
      <c r="Q357" s="67">
        <v>79</v>
      </c>
      <c r="R357" s="67">
        <v>43</v>
      </c>
      <c r="S357" s="67">
        <v>586</v>
      </c>
      <c r="T357" s="67">
        <v>13.63</v>
      </c>
      <c r="U357" s="67">
        <v>5</v>
      </c>
      <c r="V357" s="67">
        <v>1</v>
      </c>
      <c r="W357" s="67">
        <v>1</v>
      </c>
      <c r="X357" s="67">
        <v>5</v>
      </c>
      <c r="Y357" s="67">
        <v>1</v>
      </c>
      <c r="Z357" s="67"/>
      <c r="AA357" s="70">
        <f>IF(F357&lt;Settings!$H$3,"",ROUND((J357*Settings!$C$3+K357*Settings!$C$4+N357*Settings!$C$5+P357*Settings!$C$6+R357*Settings!$C$7+S357*Settings!$C$8+U357*Settings!$C$9+L357*Settings!$C$10+V357*Settings!$C$11*0.5)/F357*16,0))</f>
        <v>131</v>
      </c>
      <c r="AB357" s="70">
        <f>IF(F357&lt;Settings!$H$3,"",AA357*Settings!$F$4)</f>
        <v>442.125</v>
      </c>
      <c r="AC357" s="67"/>
      <c r="AD357" s="67"/>
      <c r="AE357" s="67"/>
      <c r="AF357" s="67">
        <f>IF(F357&lt;Settings!$H$3,"",RANK(AA357,$AA$307:$AA$405,0)+COUNTIF($AA$307:AA357,AA357)-1)</f>
        <v>66</v>
      </c>
      <c r="AG357" s="68"/>
    </row>
    <row r="358" spans="1:33" ht="15" thickBot="1" x14ac:dyDescent="0.4">
      <c r="A358" s="66"/>
      <c r="B358" s="2" t="s">
        <v>272</v>
      </c>
      <c r="C358" s="2" t="s">
        <v>34</v>
      </c>
      <c r="D358" s="67" t="s">
        <v>180</v>
      </c>
      <c r="E358" s="67">
        <v>24</v>
      </c>
      <c r="F358" s="67">
        <v>15</v>
      </c>
      <c r="G358" s="67">
        <v>4</v>
      </c>
      <c r="H358" s="67">
        <v>1</v>
      </c>
      <c r="I358" s="67">
        <v>1</v>
      </c>
      <c r="J358" s="67">
        <v>8</v>
      </c>
      <c r="K358" s="67">
        <v>0</v>
      </c>
      <c r="L358" s="67">
        <v>0</v>
      </c>
      <c r="M358" s="67">
        <v>6</v>
      </c>
      <c r="N358" s="67">
        <v>26</v>
      </c>
      <c r="O358" s="67">
        <v>4.33</v>
      </c>
      <c r="P358" s="67">
        <v>0</v>
      </c>
      <c r="Q358" s="67">
        <v>54</v>
      </c>
      <c r="R358" s="67">
        <v>33</v>
      </c>
      <c r="S358" s="67">
        <v>423</v>
      </c>
      <c r="T358" s="67">
        <v>12.82</v>
      </c>
      <c r="U358" s="67">
        <v>7</v>
      </c>
      <c r="V358" s="67">
        <v>1</v>
      </c>
      <c r="W358" s="67">
        <v>0</v>
      </c>
      <c r="X358" s="67">
        <v>7</v>
      </c>
      <c r="Y358" s="67"/>
      <c r="Z358" s="67"/>
      <c r="AA358" s="70">
        <f>IF(F358&lt;Settings!$H$3,"",ROUND((J358*Settings!$C$3+K358*Settings!$C$4+N358*Settings!$C$5+P358*Settings!$C$6+R358*Settings!$C$7+S358*Settings!$C$8+U358*Settings!$C$9+L358*Settings!$C$10+V358*Settings!$C$11*0.5)/F358*16,0))</f>
        <v>127</v>
      </c>
      <c r="AB358" s="70">
        <f>IF(F358&lt;Settings!$H$3,"",AA358*Settings!$F$4)</f>
        <v>428.625</v>
      </c>
      <c r="AC358" s="67"/>
      <c r="AD358" s="67"/>
      <c r="AE358" s="67"/>
      <c r="AF358" s="67">
        <f>IF(F358&lt;Settings!$H$3,"",RANK(AA358,$AA$307:$AA$405,0)+COUNTIF($AA$307:AA358,AA358)-1)</f>
        <v>67</v>
      </c>
      <c r="AG358" s="68"/>
    </row>
    <row r="359" spans="1:33" ht="15" thickBot="1" x14ac:dyDescent="0.4">
      <c r="A359" s="66"/>
      <c r="B359" s="2" t="s">
        <v>273</v>
      </c>
      <c r="C359" s="2" t="s">
        <v>34</v>
      </c>
      <c r="D359" s="67" t="s">
        <v>180</v>
      </c>
      <c r="E359" s="67">
        <v>27</v>
      </c>
      <c r="F359" s="67">
        <v>16</v>
      </c>
      <c r="G359" s="67">
        <v>11</v>
      </c>
      <c r="H359" s="67">
        <v>0</v>
      </c>
      <c r="I359" s="67">
        <v>0</v>
      </c>
      <c r="J359" s="67">
        <v>0</v>
      </c>
      <c r="K359" s="67">
        <v>0</v>
      </c>
      <c r="L359" s="67">
        <v>0</v>
      </c>
      <c r="M359" s="67">
        <v>9</v>
      </c>
      <c r="N359" s="67">
        <v>61</v>
      </c>
      <c r="O359" s="67">
        <v>6.78</v>
      </c>
      <c r="P359" s="67">
        <v>0</v>
      </c>
      <c r="Q359" s="67">
        <v>93</v>
      </c>
      <c r="R359" s="67">
        <v>67</v>
      </c>
      <c r="S359" s="67">
        <v>688</v>
      </c>
      <c r="T359" s="67">
        <v>10.27</v>
      </c>
      <c r="U359" s="67">
        <v>2</v>
      </c>
      <c r="V359" s="67">
        <v>1</v>
      </c>
      <c r="W359" s="67">
        <v>1</v>
      </c>
      <c r="X359" s="67">
        <v>2</v>
      </c>
      <c r="Y359" s="67"/>
      <c r="Z359" s="67"/>
      <c r="AA359" s="70">
        <f>IF(F359&lt;Settings!$H$3,"",ROUND((J359*Settings!$C$3+K359*Settings!$C$4+N359*Settings!$C$5+P359*Settings!$C$6+R359*Settings!$C$7+S359*Settings!$C$8+U359*Settings!$C$9+L359*Settings!$C$10+V359*Settings!$C$11*0.5)/F359*16,0))</f>
        <v>153</v>
      </c>
      <c r="AB359" s="70">
        <f>IF(F359&lt;Settings!$H$3,"",AA359*Settings!$F$4)</f>
        <v>516.375</v>
      </c>
      <c r="AC359" s="67"/>
      <c r="AD359" s="67"/>
      <c r="AE359" s="67"/>
      <c r="AF359" s="67">
        <f>IF(F359&lt;Settings!$H$3,"",RANK(AA359,$AA$307:$AA$405,0)+COUNTIF($AA$307:AA359,AA359)-1)</f>
        <v>50</v>
      </c>
      <c r="AG359" s="68"/>
    </row>
    <row r="360" spans="1:33" ht="15" thickBot="1" x14ac:dyDescent="0.4">
      <c r="A360" s="66"/>
      <c r="B360" s="2" t="s">
        <v>384</v>
      </c>
      <c r="C360" s="2" t="s">
        <v>24</v>
      </c>
      <c r="D360" s="67" t="s">
        <v>180</v>
      </c>
      <c r="E360" s="67">
        <v>29</v>
      </c>
      <c r="F360" s="67">
        <v>16</v>
      </c>
      <c r="G360" s="67">
        <v>4</v>
      </c>
      <c r="H360" s="67">
        <v>0</v>
      </c>
      <c r="I360" s="67">
        <v>1</v>
      </c>
      <c r="J360" s="67">
        <v>0</v>
      </c>
      <c r="K360" s="67">
        <v>0</v>
      </c>
      <c r="L360" s="67">
        <v>0</v>
      </c>
      <c r="M360" s="67">
        <v>0</v>
      </c>
      <c r="N360" s="67">
        <v>0</v>
      </c>
      <c r="O360" s="67"/>
      <c r="P360" s="67">
        <v>0</v>
      </c>
      <c r="Q360" s="67">
        <v>87</v>
      </c>
      <c r="R360" s="67">
        <v>65</v>
      </c>
      <c r="S360" s="67">
        <v>672</v>
      </c>
      <c r="T360" s="67">
        <v>10.34</v>
      </c>
      <c r="U360" s="67">
        <v>3</v>
      </c>
      <c r="V360" s="67">
        <v>0</v>
      </c>
      <c r="W360" s="67">
        <v>0</v>
      </c>
      <c r="X360" s="67">
        <v>3</v>
      </c>
      <c r="Y360" s="67"/>
      <c r="Z360" s="67"/>
      <c r="AA360" s="70">
        <f>IF(F360&lt;Settings!$H$3,"",ROUND((J360*Settings!$C$3+K360*Settings!$C$4+N360*Settings!$C$5+P360*Settings!$C$6+R360*Settings!$C$7+S360*Settings!$C$8+U360*Settings!$C$9+L360*Settings!$C$10+V360*Settings!$C$11*0.5)/F360*16,0))</f>
        <v>150</v>
      </c>
      <c r="AB360" s="70">
        <f>IF(F360&lt;Settings!$H$3,"",AA360*Settings!$F$4)</f>
        <v>506.25</v>
      </c>
      <c r="AC360" s="67"/>
      <c r="AD360" s="67"/>
      <c r="AE360" s="67"/>
      <c r="AF360" s="67">
        <f>IF(F360&lt;Settings!$H$3,"",RANK(AA360,$AA$307:$AA$405,0)+COUNTIF($AA$307:AA360,AA360)-1)</f>
        <v>52</v>
      </c>
      <c r="AG360" s="68"/>
    </row>
    <row r="361" spans="1:33" ht="15" thickBot="1" x14ac:dyDescent="0.4">
      <c r="A361" s="66"/>
      <c r="B361" s="2" t="s">
        <v>274</v>
      </c>
      <c r="C361" s="2" t="s">
        <v>30</v>
      </c>
      <c r="D361" s="67" t="s">
        <v>180</v>
      </c>
      <c r="E361" s="67">
        <v>25</v>
      </c>
      <c r="F361" s="67">
        <v>16</v>
      </c>
      <c r="G361" s="67">
        <v>14</v>
      </c>
      <c r="H361" s="67">
        <v>0</v>
      </c>
      <c r="I361" s="67">
        <v>0</v>
      </c>
      <c r="J361" s="67">
        <v>0</v>
      </c>
      <c r="K361" s="67">
        <v>0</v>
      </c>
      <c r="L361" s="67">
        <v>0</v>
      </c>
      <c r="M361" s="67">
        <v>0</v>
      </c>
      <c r="N361" s="67">
        <v>0</v>
      </c>
      <c r="O361" s="67"/>
      <c r="P361" s="67">
        <v>0</v>
      </c>
      <c r="Q361" s="67">
        <v>89</v>
      </c>
      <c r="R361" s="67">
        <v>48</v>
      </c>
      <c r="S361" s="67">
        <v>668</v>
      </c>
      <c r="T361" s="67">
        <v>13.92</v>
      </c>
      <c r="U361" s="67">
        <v>3</v>
      </c>
      <c r="V361" s="67">
        <v>1</v>
      </c>
      <c r="W361" s="67">
        <v>1</v>
      </c>
      <c r="X361" s="67">
        <v>3</v>
      </c>
      <c r="Y361" s="67"/>
      <c r="Z361" s="67"/>
      <c r="AA361" s="70">
        <f>IF(F361&lt;Settings!$H$3,"",ROUND((J361*Settings!$C$3+K361*Settings!$C$4+N361*Settings!$C$5+P361*Settings!$C$6+R361*Settings!$C$7+S361*Settings!$C$8+U361*Settings!$C$9+L361*Settings!$C$10+V361*Settings!$C$11*0.5)/F361*16,0))</f>
        <v>132</v>
      </c>
      <c r="AB361" s="70">
        <f>IF(F361&lt;Settings!$H$3,"",AA361*Settings!$F$4)</f>
        <v>445.5</v>
      </c>
      <c r="AC361" s="67"/>
      <c r="AD361" s="67"/>
      <c r="AE361" s="67"/>
      <c r="AF361" s="67">
        <f>IF(F361&lt;Settings!$H$3,"",RANK(AA361,$AA$307:$AA$405,0)+COUNTIF($AA$307:AA361,AA361)-1)</f>
        <v>65</v>
      </c>
      <c r="AG361" s="68"/>
    </row>
    <row r="362" spans="1:33" ht="15" thickBot="1" x14ac:dyDescent="0.4">
      <c r="A362" s="66"/>
      <c r="B362" s="2" t="s">
        <v>369</v>
      </c>
      <c r="C362" s="2" t="s">
        <v>26</v>
      </c>
      <c r="D362" s="67" t="s">
        <v>180</v>
      </c>
      <c r="E362" s="67">
        <v>28</v>
      </c>
      <c r="F362" s="67">
        <v>9</v>
      </c>
      <c r="G362" s="67">
        <v>9</v>
      </c>
      <c r="H362" s="67">
        <v>0</v>
      </c>
      <c r="I362" s="67">
        <v>0</v>
      </c>
      <c r="J362" s="67">
        <v>0</v>
      </c>
      <c r="K362" s="67">
        <v>0</v>
      </c>
      <c r="L362" s="67">
        <v>0</v>
      </c>
      <c r="M362" s="67">
        <v>0</v>
      </c>
      <c r="N362" s="67">
        <v>0</v>
      </c>
      <c r="O362" s="67"/>
      <c r="P362" s="67">
        <v>0</v>
      </c>
      <c r="Q362" s="67">
        <v>62</v>
      </c>
      <c r="R362" s="67">
        <v>35</v>
      </c>
      <c r="S362" s="67">
        <v>508</v>
      </c>
      <c r="T362" s="67">
        <v>14.51</v>
      </c>
      <c r="U362" s="67">
        <v>5</v>
      </c>
      <c r="V362" s="67">
        <v>0</v>
      </c>
      <c r="W362" s="67">
        <v>0</v>
      </c>
      <c r="X362" s="67">
        <v>5</v>
      </c>
      <c r="Y362" s="67"/>
      <c r="Z362" s="67"/>
      <c r="AA362" s="70">
        <f>IF(F362&lt;Settings!$H$3,"",ROUND((J362*Settings!$C$3+K362*Settings!$C$4+N362*Settings!$C$5+P362*Settings!$C$6+R362*Settings!$C$7+S362*Settings!$C$8+U362*Settings!$C$9+L362*Settings!$C$10+V362*Settings!$C$11*0.5)/F362*16,0))</f>
        <v>206</v>
      </c>
      <c r="AB362" s="70">
        <f>IF(F362&lt;Settings!$H$3,"",AA362*Settings!$F$4)</f>
        <v>695.25</v>
      </c>
      <c r="AC362" s="67"/>
      <c r="AD362" s="67"/>
      <c r="AE362" s="67"/>
      <c r="AF362" s="67">
        <f>IF(F362&lt;Settings!$H$3,"",RANK(AA362,$AA$307:$AA$405,0)+COUNTIF($AA$307:AA362,AA362)-1)</f>
        <v>27</v>
      </c>
      <c r="AG362" s="68"/>
    </row>
    <row r="363" spans="1:33" ht="15" thickBot="1" x14ac:dyDescent="0.4">
      <c r="A363" s="66"/>
      <c r="B363" s="2" t="s">
        <v>477</v>
      </c>
      <c r="C363" s="2" t="s">
        <v>56</v>
      </c>
      <c r="D363" s="67" t="s">
        <v>180</v>
      </c>
      <c r="E363" s="67">
        <v>22</v>
      </c>
      <c r="F363" s="67">
        <v>12</v>
      </c>
      <c r="G363" s="67">
        <v>7</v>
      </c>
      <c r="H363" s="67">
        <v>0</v>
      </c>
      <c r="I363" s="67">
        <v>0</v>
      </c>
      <c r="J363" s="67">
        <v>0</v>
      </c>
      <c r="K363" s="67">
        <v>0</v>
      </c>
      <c r="L363" s="67">
        <v>0</v>
      </c>
      <c r="M363" s="67">
        <v>3</v>
      </c>
      <c r="N363" s="67">
        <v>35</v>
      </c>
      <c r="O363" s="67">
        <v>11.67</v>
      </c>
      <c r="P363" s="67">
        <v>0</v>
      </c>
      <c r="Q363" s="67">
        <v>68</v>
      </c>
      <c r="R363" s="67">
        <v>43</v>
      </c>
      <c r="S363" s="67">
        <v>590</v>
      </c>
      <c r="T363" s="67">
        <v>13.72</v>
      </c>
      <c r="U363" s="67">
        <v>3</v>
      </c>
      <c r="V363" s="67">
        <v>0</v>
      </c>
      <c r="W363" s="67">
        <v>0</v>
      </c>
      <c r="X363" s="67">
        <v>3</v>
      </c>
      <c r="Y363" s="67"/>
      <c r="Z363" s="67"/>
      <c r="AA363" s="70">
        <f>IF(F363&lt;Settings!$H$3,"",ROUND((J363*Settings!$C$3+K363*Settings!$C$4+N363*Settings!$C$5+P363*Settings!$C$6+R363*Settings!$C$7+S363*Settings!$C$8+U363*Settings!$C$9+L363*Settings!$C$10+V363*Settings!$C$11*0.5)/F363*16,0))</f>
        <v>165</v>
      </c>
      <c r="AB363" s="70">
        <f>IF(F363&lt;Settings!$H$3,"",AA363*Settings!$F$4)</f>
        <v>556.875</v>
      </c>
      <c r="AC363" s="67"/>
      <c r="AD363" s="67"/>
      <c r="AE363" s="67"/>
      <c r="AF363" s="67">
        <f>IF(F363&lt;Settings!$H$3,"",RANK(AA363,$AA$307:$AA$405,0)+COUNTIF($AA$307:AA363,AA363)-1)</f>
        <v>45</v>
      </c>
      <c r="AG363" s="68"/>
    </row>
    <row r="364" spans="1:33" ht="15" thickBot="1" x14ac:dyDescent="0.4">
      <c r="A364" s="66"/>
      <c r="B364" s="2" t="s">
        <v>225</v>
      </c>
      <c r="C364" s="2" t="s">
        <v>4</v>
      </c>
      <c r="D364" s="67" t="s">
        <v>180</v>
      </c>
      <c r="E364" s="67">
        <v>24</v>
      </c>
      <c r="F364" s="67">
        <v>13</v>
      </c>
      <c r="G364" s="67">
        <v>1</v>
      </c>
      <c r="H364" s="67">
        <v>0</v>
      </c>
      <c r="I364" s="67">
        <v>0</v>
      </c>
      <c r="J364" s="67">
        <v>0</v>
      </c>
      <c r="K364" s="67">
        <v>0</v>
      </c>
      <c r="L364" s="67">
        <v>0</v>
      </c>
      <c r="M364" s="67">
        <v>0</v>
      </c>
      <c r="N364" s="67">
        <v>0</v>
      </c>
      <c r="O364" s="67"/>
      <c r="P364" s="67">
        <v>0</v>
      </c>
      <c r="Q364" s="67">
        <v>53</v>
      </c>
      <c r="R364" s="67">
        <v>39</v>
      </c>
      <c r="S364" s="67">
        <v>572</v>
      </c>
      <c r="T364" s="67">
        <v>14.67</v>
      </c>
      <c r="U364" s="67">
        <v>4</v>
      </c>
      <c r="V364" s="67">
        <v>2</v>
      </c>
      <c r="W364" s="67">
        <v>1</v>
      </c>
      <c r="X364" s="67">
        <v>4</v>
      </c>
      <c r="Y364" s="67"/>
      <c r="Z364" s="67"/>
      <c r="AA364" s="70">
        <f>IF(F364&lt;Settings!$H$3,"",ROUND((J364*Settings!$C$3+K364*Settings!$C$4+N364*Settings!$C$5+P364*Settings!$C$6+R364*Settings!$C$7+S364*Settings!$C$8+U364*Settings!$C$9+L364*Settings!$C$10+V364*Settings!$C$11*0.5)/F364*16,0))</f>
        <v>145</v>
      </c>
      <c r="AB364" s="70">
        <f>IF(F364&lt;Settings!$H$3,"",AA364*Settings!$F$4)</f>
        <v>489.375</v>
      </c>
      <c r="AC364" s="67"/>
      <c r="AD364" s="67"/>
      <c r="AE364" s="67"/>
      <c r="AF364" s="67">
        <f>IF(F364&lt;Settings!$H$3,"",RANK(AA364,$AA$307:$AA$405,0)+COUNTIF($AA$307:AA364,AA364)-1)</f>
        <v>54</v>
      </c>
      <c r="AG364" s="68"/>
    </row>
    <row r="365" spans="1:33" ht="15" thickBot="1" x14ac:dyDescent="0.4">
      <c r="A365" s="66"/>
      <c r="B365" s="2" t="s">
        <v>355</v>
      </c>
      <c r="C365" s="2" t="s">
        <v>45</v>
      </c>
      <c r="D365" s="67" t="s">
        <v>180</v>
      </c>
      <c r="E365" s="67">
        <v>31</v>
      </c>
      <c r="F365" s="67">
        <v>16</v>
      </c>
      <c r="G365" s="67">
        <v>16</v>
      </c>
      <c r="H365" s="67">
        <v>0</v>
      </c>
      <c r="I365" s="67">
        <v>0</v>
      </c>
      <c r="J365" s="67">
        <v>0</v>
      </c>
      <c r="K365" s="67">
        <v>0</v>
      </c>
      <c r="L365" s="67">
        <v>0</v>
      </c>
      <c r="M365" s="67">
        <v>0</v>
      </c>
      <c r="N365" s="67">
        <v>0</v>
      </c>
      <c r="O365" s="67"/>
      <c r="P365" s="67">
        <v>0</v>
      </c>
      <c r="Q365" s="67">
        <v>100</v>
      </c>
      <c r="R365" s="67">
        <v>54</v>
      </c>
      <c r="S365" s="67">
        <v>607</v>
      </c>
      <c r="T365" s="67">
        <v>11.24</v>
      </c>
      <c r="U365" s="67">
        <v>3</v>
      </c>
      <c r="V365" s="67">
        <v>0</v>
      </c>
      <c r="W365" s="67">
        <v>0</v>
      </c>
      <c r="X365" s="67">
        <v>3</v>
      </c>
      <c r="Y365" s="67"/>
      <c r="Z365" s="67"/>
      <c r="AA365" s="70">
        <f>IF(F365&lt;Settings!$H$3,"",ROUND((J365*Settings!$C$3+K365*Settings!$C$4+N365*Settings!$C$5+P365*Settings!$C$6+R365*Settings!$C$7+S365*Settings!$C$8+U365*Settings!$C$9+L365*Settings!$C$10+V365*Settings!$C$11*0.5)/F365*16,0))</f>
        <v>133</v>
      </c>
      <c r="AB365" s="70">
        <f>IF(F365&lt;Settings!$H$3,"",AA365*Settings!$F$4)</f>
        <v>448.875</v>
      </c>
      <c r="AC365" s="67"/>
      <c r="AD365" s="67"/>
      <c r="AE365" s="67"/>
      <c r="AF365" s="67">
        <f>IF(F365&lt;Settings!$H$3,"",RANK(AA365,$AA$307:$AA$405,0)+COUNTIF($AA$307:AA365,AA365)-1)</f>
        <v>64</v>
      </c>
      <c r="AG365" s="68"/>
    </row>
    <row r="366" spans="1:33" ht="15" thickBot="1" x14ac:dyDescent="0.4">
      <c r="A366" s="66"/>
      <c r="B366" s="2" t="s">
        <v>389</v>
      </c>
      <c r="C366" s="2" t="s">
        <v>8</v>
      </c>
      <c r="D366" s="67" t="s">
        <v>180</v>
      </c>
      <c r="E366" s="67">
        <v>24</v>
      </c>
      <c r="F366" s="67">
        <v>14</v>
      </c>
      <c r="G366" s="67">
        <v>12</v>
      </c>
      <c r="H366" s="67">
        <v>0</v>
      </c>
      <c r="I366" s="67">
        <v>0</v>
      </c>
      <c r="J366" s="67">
        <v>0</v>
      </c>
      <c r="K366" s="67">
        <v>0</v>
      </c>
      <c r="L366" s="67">
        <v>0</v>
      </c>
      <c r="M366" s="67">
        <v>0</v>
      </c>
      <c r="N366" s="67">
        <v>0</v>
      </c>
      <c r="O366" s="67"/>
      <c r="P366" s="67">
        <v>0</v>
      </c>
      <c r="Q366" s="67">
        <v>79</v>
      </c>
      <c r="R366" s="67">
        <v>44</v>
      </c>
      <c r="S366" s="67">
        <v>549</v>
      </c>
      <c r="T366" s="67">
        <v>12.48</v>
      </c>
      <c r="U366" s="67">
        <v>4</v>
      </c>
      <c r="V366" s="67">
        <v>0</v>
      </c>
      <c r="W366" s="67">
        <v>0</v>
      </c>
      <c r="X366" s="67">
        <v>4</v>
      </c>
      <c r="Y366" s="67"/>
      <c r="Z366" s="67"/>
      <c r="AA366" s="70">
        <f>IF(F366&lt;Settings!$H$3,"",ROUND((J366*Settings!$C$3+K366*Settings!$C$4+N366*Settings!$C$5+P366*Settings!$C$6+R366*Settings!$C$7+S366*Settings!$C$8+U366*Settings!$C$9+L366*Settings!$C$10+V366*Settings!$C$11*0.5)/F366*16,0))</f>
        <v>140</v>
      </c>
      <c r="AB366" s="70">
        <f>IF(F366&lt;Settings!$H$3,"",AA366*Settings!$F$4)</f>
        <v>472.5</v>
      </c>
      <c r="AC366" s="67"/>
      <c r="AD366" s="67"/>
      <c r="AE366" s="67"/>
      <c r="AF366" s="67">
        <f>IF(F366&lt;Settings!$H$3,"",RANK(AA366,$AA$307:$AA$405,0)+COUNTIF($AA$307:AA366,AA366)-1)</f>
        <v>57</v>
      </c>
      <c r="AG366" s="68"/>
    </row>
    <row r="367" spans="1:33" ht="15" thickBot="1" x14ac:dyDescent="0.4">
      <c r="A367" s="66"/>
      <c r="B367" s="2" t="s">
        <v>226</v>
      </c>
      <c r="C367" s="2" t="s">
        <v>103</v>
      </c>
      <c r="D367" s="67" t="s">
        <v>180</v>
      </c>
      <c r="E367" s="67">
        <v>23</v>
      </c>
      <c r="F367" s="67">
        <v>12</v>
      </c>
      <c r="G367" s="67">
        <v>7</v>
      </c>
      <c r="H367" s="67">
        <v>0</v>
      </c>
      <c r="I367" s="67">
        <v>0</v>
      </c>
      <c r="J367" s="67">
        <v>0</v>
      </c>
      <c r="K367" s="67">
        <v>0</v>
      </c>
      <c r="L367" s="67">
        <v>0</v>
      </c>
      <c r="M367" s="67">
        <v>1</v>
      </c>
      <c r="N367" s="67">
        <v>-2</v>
      </c>
      <c r="O367" s="67">
        <v>-2</v>
      </c>
      <c r="P367" s="67">
        <v>0</v>
      </c>
      <c r="Q367" s="67">
        <v>45</v>
      </c>
      <c r="R367" s="67">
        <v>27</v>
      </c>
      <c r="S367" s="67">
        <v>467</v>
      </c>
      <c r="T367" s="67">
        <v>17.3</v>
      </c>
      <c r="U367" s="67">
        <v>5</v>
      </c>
      <c r="V367" s="67">
        <v>2</v>
      </c>
      <c r="W367" s="67">
        <v>0</v>
      </c>
      <c r="X367" s="67">
        <v>5</v>
      </c>
      <c r="Y367" s="67"/>
      <c r="Z367" s="67"/>
      <c r="AA367" s="70">
        <f>IF(F367&lt;Settings!$H$3,"",ROUND((J367*Settings!$C$3+K367*Settings!$C$4+N367*Settings!$C$5+P367*Settings!$C$6+R367*Settings!$C$7+S367*Settings!$C$8+U367*Settings!$C$9+L367*Settings!$C$10+V367*Settings!$C$11*0.5)/F367*16,0))</f>
        <v>135</v>
      </c>
      <c r="AB367" s="70">
        <f>IF(F367&lt;Settings!$H$3,"",AA367*Settings!$F$4)</f>
        <v>455.625</v>
      </c>
      <c r="AC367" s="67"/>
      <c r="AD367" s="67"/>
      <c r="AE367" s="67"/>
      <c r="AF367" s="67">
        <f>IF(F367&lt;Settings!$H$3,"",RANK(AA367,$AA$307:$AA$405,0)+COUNTIF($AA$307:AA367,AA367)-1)</f>
        <v>61</v>
      </c>
      <c r="AG367" s="68"/>
    </row>
    <row r="368" spans="1:33" ht="15" thickBot="1" x14ac:dyDescent="0.4">
      <c r="A368" s="66"/>
      <c r="B368" s="2" t="s">
        <v>275</v>
      </c>
      <c r="C368" s="2" t="s">
        <v>1</v>
      </c>
      <c r="D368" s="67" t="s">
        <v>180</v>
      </c>
      <c r="E368" s="67">
        <v>27</v>
      </c>
      <c r="F368" s="67">
        <v>15</v>
      </c>
      <c r="G368" s="67">
        <v>5</v>
      </c>
      <c r="H368" s="67">
        <v>0</v>
      </c>
      <c r="I368" s="67">
        <v>0</v>
      </c>
      <c r="J368" s="67">
        <v>0</v>
      </c>
      <c r="K368" s="67">
        <v>0</v>
      </c>
      <c r="L368" s="67">
        <v>0</v>
      </c>
      <c r="M368" s="67">
        <v>42</v>
      </c>
      <c r="N368" s="67">
        <v>228</v>
      </c>
      <c r="O368" s="67">
        <v>5.43</v>
      </c>
      <c r="P368" s="67">
        <v>1</v>
      </c>
      <c r="Q368" s="67">
        <v>28</v>
      </c>
      <c r="R368" s="67">
        <v>21</v>
      </c>
      <c r="S368" s="67">
        <v>247</v>
      </c>
      <c r="T368" s="67">
        <v>11.76</v>
      </c>
      <c r="U368" s="67">
        <v>3</v>
      </c>
      <c r="V368" s="67">
        <v>1</v>
      </c>
      <c r="W368" s="67">
        <v>1</v>
      </c>
      <c r="X368" s="67">
        <v>5</v>
      </c>
      <c r="Y368" s="67"/>
      <c r="Z368" s="67"/>
      <c r="AA368" s="70">
        <f>IF(F368&lt;Settings!$H$3,"",ROUND((J368*Settings!$C$3+K368*Settings!$C$4+N368*Settings!$C$5+P368*Settings!$C$6+R368*Settings!$C$7+S368*Settings!$C$8+U368*Settings!$C$9+L368*Settings!$C$10+V368*Settings!$C$11*0.5)/F368*16,0))</f>
        <v>98</v>
      </c>
      <c r="AB368" s="70">
        <f>IF(F368&lt;Settings!$H$3,"",AA368*Settings!$F$4)</f>
        <v>330.75</v>
      </c>
      <c r="AC368" s="67"/>
      <c r="AD368" s="67"/>
      <c r="AE368" s="67"/>
      <c r="AF368" s="67">
        <f>IF(F368&lt;Settings!$H$3,"",RANK(AA368,$AA$307:$AA$405,0)+COUNTIF($AA$307:AA368,AA368)-1)</f>
        <v>83</v>
      </c>
      <c r="AG368" s="68"/>
    </row>
    <row r="369" spans="1:33" ht="15" thickBot="1" x14ac:dyDescent="0.4">
      <c r="A369" s="66"/>
      <c r="B369" s="2" t="s">
        <v>227</v>
      </c>
      <c r="C369" s="2" t="s">
        <v>32</v>
      </c>
      <c r="D369" s="67" t="s">
        <v>180</v>
      </c>
      <c r="E369" s="67">
        <v>23</v>
      </c>
      <c r="F369" s="67">
        <v>16</v>
      </c>
      <c r="G369" s="67">
        <v>7</v>
      </c>
      <c r="H369" s="67">
        <v>0</v>
      </c>
      <c r="I369" s="67">
        <v>0</v>
      </c>
      <c r="J369" s="67">
        <v>0</v>
      </c>
      <c r="K369" s="67">
        <v>0</v>
      </c>
      <c r="L369" s="67">
        <v>0</v>
      </c>
      <c r="M369" s="67">
        <v>1</v>
      </c>
      <c r="N369" s="67">
        <v>5</v>
      </c>
      <c r="O369" s="67">
        <v>5</v>
      </c>
      <c r="P369" s="67">
        <v>0</v>
      </c>
      <c r="Q369" s="67">
        <v>53</v>
      </c>
      <c r="R369" s="67">
        <v>26</v>
      </c>
      <c r="S369" s="67">
        <v>445</v>
      </c>
      <c r="T369" s="67">
        <v>17.12</v>
      </c>
      <c r="U369" s="67">
        <v>5</v>
      </c>
      <c r="V369" s="67">
        <v>2</v>
      </c>
      <c r="W369" s="67">
        <v>0</v>
      </c>
      <c r="X369" s="67">
        <v>5</v>
      </c>
      <c r="Y369" s="67"/>
      <c r="Z369" s="67"/>
      <c r="AA369" s="70">
        <f>IF(F369&lt;Settings!$H$3,"",ROUND((J369*Settings!$C$3+K369*Settings!$C$4+N369*Settings!$C$5+P369*Settings!$C$6+R369*Settings!$C$7+S369*Settings!$C$8+U369*Settings!$C$9+L369*Settings!$C$10+V369*Settings!$C$11*0.5)/F369*16,0))</f>
        <v>99</v>
      </c>
      <c r="AB369" s="70">
        <f>IF(F369&lt;Settings!$H$3,"",AA369*Settings!$F$4)</f>
        <v>334.125</v>
      </c>
      <c r="AC369" s="67"/>
      <c r="AD369" s="67"/>
      <c r="AE369" s="70"/>
      <c r="AF369" s="67">
        <f>IF(F369&lt;Settings!$H$3,"",RANK(AA369,$AA$307:$AA$405,0)+COUNTIF($AA$307:AA369,AA369)-1)</f>
        <v>82</v>
      </c>
      <c r="AG369" s="68"/>
    </row>
    <row r="370" spans="1:33" ht="15" thickBot="1" x14ac:dyDescent="0.4">
      <c r="A370" s="66"/>
      <c r="B370" s="2" t="s">
        <v>276</v>
      </c>
      <c r="C370" s="2" t="s">
        <v>14</v>
      </c>
      <c r="D370" s="67" t="s">
        <v>180</v>
      </c>
      <c r="E370" s="67">
        <v>25</v>
      </c>
      <c r="F370" s="67">
        <v>10</v>
      </c>
      <c r="G370" s="67">
        <v>9</v>
      </c>
      <c r="H370" s="67">
        <v>0</v>
      </c>
      <c r="I370" s="67">
        <v>0</v>
      </c>
      <c r="J370" s="67">
        <v>0</v>
      </c>
      <c r="K370" s="67">
        <v>0</v>
      </c>
      <c r="L370" s="67">
        <v>0</v>
      </c>
      <c r="M370" s="67">
        <v>5</v>
      </c>
      <c r="N370" s="67">
        <v>52</v>
      </c>
      <c r="O370" s="67">
        <v>10.4</v>
      </c>
      <c r="P370" s="67">
        <v>0</v>
      </c>
      <c r="Q370" s="67">
        <v>55</v>
      </c>
      <c r="R370" s="67">
        <v>40</v>
      </c>
      <c r="S370" s="67">
        <v>519</v>
      </c>
      <c r="T370" s="67">
        <v>12.98</v>
      </c>
      <c r="U370" s="67">
        <v>3</v>
      </c>
      <c r="V370" s="67">
        <v>1</v>
      </c>
      <c r="W370" s="67">
        <v>0</v>
      </c>
      <c r="X370" s="67">
        <v>3</v>
      </c>
      <c r="Y370" s="67"/>
      <c r="Z370" s="67"/>
      <c r="AA370" s="70">
        <f>IF(F370&lt;Settings!$H$3,"",ROUND((J370*Settings!$C$3+K370*Settings!$C$4+N370*Settings!$C$5+P370*Settings!$C$6+R370*Settings!$C$7+S370*Settings!$C$8+U370*Settings!$C$9+L370*Settings!$C$10+V370*Settings!$C$11*0.5)/F370*16,0))</f>
        <v>183</v>
      </c>
      <c r="AB370" s="70">
        <f>IF(F370&lt;Settings!$H$3,"",AA370*Settings!$F$4)</f>
        <v>617.625</v>
      </c>
      <c r="AC370" s="67"/>
      <c r="AD370" s="67"/>
      <c r="AE370" s="67"/>
      <c r="AF370" s="67">
        <f>IF(F370&lt;Settings!$H$3,"",RANK(AA370,$AA$307:$AA$405,0)+COUNTIF($AA$307:AA370,AA370)-1)</f>
        <v>35</v>
      </c>
      <c r="AG370" s="68"/>
    </row>
    <row r="371" spans="1:33" ht="15" thickBot="1" x14ac:dyDescent="0.4">
      <c r="A371" s="66"/>
      <c r="B371" s="2" t="s">
        <v>439</v>
      </c>
      <c r="C371" s="2" t="s">
        <v>97</v>
      </c>
      <c r="D371" s="67" t="s">
        <v>180</v>
      </c>
      <c r="E371" s="67">
        <v>24</v>
      </c>
      <c r="F371" s="67">
        <v>7</v>
      </c>
      <c r="G371" s="67">
        <v>7</v>
      </c>
      <c r="H371" s="67">
        <v>0</v>
      </c>
      <c r="I371" s="67">
        <v>0</v>
      </c>
      <c r="J371" s="67">
        <v>0</v>
      </c>
      <c r="K371" s="67">
        <v>0</v>
      </c>
      <c r="L371" s="67">
        <v>0</v>
      </c>
      <c r="M371" s="67">
        <v>0</v>
      </c>
      <c r="N371" s="67">
        <v>0</v>
      </c>
      <c r="O371" s="67"/>
      <c r="P371" s="67">
        <v>0</v>
      </c>
      <c r="Q371" s="67">
        <v>45</v>
      </c>
      <c r="R371" s="67">
        <v>32</v>
      </c>
      <c r="S371" s="67">
        <v>503</v>
      </c>
      <c r="T371" s="67">
        <v>15.72</v>
      </c>
      <c r="U371" s="67">
        <v>4</v>
      </c>
      <c r="V371" s="67">
        <v>0</v>
      </c>
      <c r="W371" s="67">
        <v>0</v>
      </c>
      <c r="X371" s="67">
        <v>4</v>
      </c>
      <c r="Y371" s="67"/>
      <c r="Z371" s="67"/>
      <c r="AA371" s="70" t="str">
        <f>IF(F371&lt;Settings!$H$3,"",ROUND((J371*Settings!$C$3+K371*Settings!$C$4+N371*Settings!$C$5+P371*Settings!$C$6+R371*Settings!$C$7+S371*Settings!$C$8+U371*Settings!$C$9+L371*Settings!$C$10+V371*Settings!$C$11*0.5)/F371*16,0))</f>
        <v/>
      </c>
      <c r="AB371" s="70" t="str">
        <f>IF(F371&lt;Settings!$H$3,"",AA371*Settings!$F$4)</f>
        <v/>
      </c>
      <c r="AC371" s="67"/>
      <c r="AD371" s="67"/>
      <c r="AE371" s="67"/>
      <c r="AF371" s="67" t="str">
        <f>IF(F371&lt;Settings!$H$3,"",RANK(AA371,$AA$307:$AA$405,0)+COUNTIF($AA$307:AA371,AA371)-1)</f>
        <v/>
      </c>
      <c r="AG371" s="68"/>
    </row>
    <row r="372" spans="1:33" ht="15" thickBot="1" x14ac:dyDescent="0.4">
      <c r="A372" s="66"/>
      <c r="B372" s="2" t="s">
        <v>277</v>
      </c>
      <c r="C372" s="2" t="s">
        <v>103</v>
      </c>
      <c r="D372" s="67" t="s">
        <v>180</v>
      </c>
      <c r="E372" s="67">
        <v>23</v>
      </c>
      <c r="F372" s="67">
        <v>16</v>
      </c>
      <c r="G372" s="67">
        <v>8</v>
      </c>
      <c r="H372" s="67">
        <v>0</v>
      </c>
      <c r="I372" s="67">
        <v>0</v>
      </c>
      <c r="J372" s="67">
        <v>0</v>
      </c>
      <c r="K372" s="67">
        <v>0</v>
      </c>
      <c r="L372" s="67">
        <v>0</v>
      </c>
      <c r="M372" s="67">
        <v>0</v>
      </c>
      <c r="N372" s="67">
        <v>0</v>
      </c>
      <c r="O372" s="67"/>
      <c r="P372" s="67">
        <v>0</v>
      </c>
      <c r="Q372" s="67">
        <v>66</v>
      </c>
      <c r="R372" s="67">
        <v>42</v>
      </c>
      <c r="S372" s="67">
        <v>487</v>
      </c>
      <c r="T372" s="67">
        <v>11.6</v>
      </c>
      <c r="U372" s="67">
        <v>4</v>
      </c>
      <c r="V372" s="67">
        <v>1</v>
      </c>
      <c r="W372" s="67">
        <v>0</v>
      </c>
      <c r="X372" s="67">
        <v>4</v>
      </c>
      <c r="Y372" s="67"/>
      <c r="Z372" s="67"/>
      <c r="AA372" s="70">
        <f>IF(F372&lt;Settings!$H$3,"",ROUND((J372*Settings!$C$3+K372*Settings!$C$4+N372*Settings!$C$5+P372*Settings!$C$6+R372*Settings!$C$7+S372*Settings!$C$8+U372*Settings!$C$9+L372*Settings!$C$10+V372*Settings!$C$11*0.5)/F372*16,0))</f>
        <v>114</v>
      </c>
      <c r="AB372" s="70">
        <f>IF(F372&lt;Settings!$H$3,"",AA372*Settings!$F$4)</f>
        <v>384.75</v>
      </c>
      <c r="AC372" s="67"/>
      <c r="AD372" s="67"/>
      <c r="AE372" s="67"/>
      <c r="AF372" s="67">
        <f>IF(F372&lt;Settings!$H$3,"",RANK(AA372,$AA$307:$AA$405,0)+COUNTIF($AA$307:AA372,AA372)-1)</f>
        <v>72</v>
      </c>
      <c r="AG372" s="68"/>
    </row>
    <row r="373" spans="1:33" ht="15" thickBot="1" x14ac:dyDescent="0.4">
      <c r="A373" s="66"/>
      <c r="B373" s="2" t="s">
        <v>478</v>
      </c>
      <c r="C373" s="2" t="s">
        <v>16</v>
      </c>
      <c r="D373" s="67" t="s">
        <v>180</v>
      </c>
      <c r="E373" s="67">
        <v>22</v>
      </c>
      <c r="F373" s="67">
        <v>15</v>
      </c>
      <c r="G373" s="67">
        <v>7</v>
      </c>
      <c r="H373" s="67">
        <v>0</v>
      </c>
      <c r="I373" s="67">
        <v>0</v>
      </c>
      <c r="J373" s="67">
        <v>0</v>
      </c>
      <c r="K373" s="67">
        <v>0</v>
      </c>
      <c r="L373" s="67">
        <v>0</v>
      </c>
      <c r="M373" s="67">
        <v>0</v>
      </c>
      <c r="N373" s="67">
        <v>0</v>
      </c>
      <c r="O373" s="67"/>
      <c r="P373" s="67">
        <v>0</v>
      </c>
      <c r="Q373" s="67">
        <v>44</v>
      </c>
      <c r="R373" s="67">
        <v>28</v>
      </c>
      <c r="S373" s="67">
        <v>427</v>
      </c>
      <c r="T373" s="67">
        <v>15.25</v>
      </c>
      <c r="U373" s="67">
        <v>5</v>
      </c>
      <c r="V373" s="67">
        <v>0</v>
      </c>
      <c r="W373" s="67">
        <v>0</v>
      </c>
      <c r="X373" s="67">
        <v>5</v>
      </c>
      <c r="Y373" s="67"/>
      <c r="Z373" s="67"/>
      <c r="AA373" s="70">
        <f>IF(F373&lt;Settings!$H$3,"",ROUND((J373*Settings!$C$3+K373*Settings!$C$4+N373*Settings!$C$5+P373*Settings!$C$6+R373*Settings!$C$7+S373*Settings!$C$8+U373*Settings!$C$9+L373*Settings!$C$10+V373*Settings!$C$11*0.5)/F373*16,0))</f>
        <v>107</v>
      </c>
      <c r="AB373" s="70">
        <f>IF(F373&lt;Settings!$H$3,"",AA373*Settings!$F$4)</f>
        <v>361.125</v>
      </c>
      <c r="AC373" s="67"/>
      <c r="AD373" s="67"/>
      <c r="AE373" s="67"/>
      <c r="AF373" s="67">
        <f>IF(F373&lt;Settings!$H$3,"",RANK(AA373,$AA$307:$AA$405,0)+COUNTIF($AA$307:AA373,AA373)-1)</f>
        <v>77</v>
      </c>
      <c r="AG373" s="68"/>
    </row>
    <row r="374" spans="1:33" ht="15" thickBot="1" x14ac:dyDescent="0.4">
      <c r="A374" s="66"/>
      <c r="B374" s="2" t="s">
        <v>479</v>
      </c>
      <c r="C374" s="2" t="s">
        <v>18</v>
      </c>
      <c r="D374" s="67" t="s">
        <v>180</v>
      </c>
      <c r="E374" s="67">
        <v>24</v>
      </c>
      <c r="F374" s="67">
        <v>16</v>
      </c>
      <c r="G374" s="67">
        <v>10</v>
      </c>
      <c r="H374" s="67">
        <v>0</v>
      </c>
      <c r="I374" s="67">
        <v>0</v>
      </c>
      <c r="J374" s="67">
        <v>0</v>
      </c>
      <c r="K374" s="67">
        <v>0</v>
      </c>
      <c r="L374" s="67">
        <v>0</v>
      </c>
      <c r="M374" s="67">
        <v>2</v>
      </c>
      <c r="N374" s="67">
        <v>29</v>
      </c>
      <c r="O374" s="67">
        <v>14.5</v>
      </c>
      <c r="P374" s="67">
        <v>0</v>
      </c>
      <c r="Q374" s="67">
        <v>73</v>
      </c>
      <c r="R374" s="67">
        <v>38</v>
      </c>
      <c r="S374" s="67">
        <v>581</v>
      </c>
      <c r="T374" s="67">
        <v>15.29</v>
      </c>
      <c r="U374" s="67">
        <v>2</v>
      </c>
      <c r="V374" s="67">
        <v>0</v>
      </c>
      <c r="W374" s="67">
        <v>0</v>
      </c>
      <c r="X374" s="67">
        <v>2</v>
      </c>
      <c r="Y374" s="67"/>
      <c r="Z374" s="67"/>
      <c r="AA374" s="70">
        <f>IF(F374&lt;Settings!$H$3,"",ROUND((J374*Settings!$C$3+K374*Settings!$C$4+N374*Settings!$C$5+P374*Settings!$C$6+R374*Settings!$C$7+S374*Settings!$C$8+U374*Settings!$C$9+L374*Settings!$C$10+V374*Settings!$C$11*0.5)/F374*16,0))</f>
        <v>111</v>
      </c>
      <c r="AB374" s="70">
        <f>IF(F374&lt;Settings!$H$3,"",AA374*Settings!$F$4)</f>
        <v>374.625</v>
      </c>
      <c r="AC374" s="67"/>
      <c r="AD374" s="67"/>
      <c r="AE374" s="70"/>
      <c r="AF374" s="67">
        <f>IF(F374&lt;Settings!$H$3,"",RANK(AA374,$AA$307:$AA$405,0)+COUNTIF($AA$307:AA374,AA374)-1)</f>
        <v>75</v>
      </c>
      <c r="AG374" s="68"/>
    </row>
    <row r="375" spans="1:33" ht="15" thickBot="1" x14ac:dyDescent="0.4">
      <c r="A375" s="66"/>
      <c r="B375" s="2" t="s">
        <v>480</v>
      </c>
      <c r="C375" s="2" t="s">
        <v>38</v>
      </c>
      <c r="D375" s="67" t="s">
        <v>180</v>
      </c>
      <c r="E375" s="67">
        <v>24</v>
      </c>
      <c r="F375" s="67">
        <v>13</v>
      </c>
      <c r="G375" s="67">
        <v>3</v>
      </c>
      <c r="H375" s="67">
        <v>0</v>
      </c>
      <c r="I375" s="67">
        <v>0</v>
      </c>
      <c r="J375" s="67">
        <v>0</v>
      </c>
      <c r="K375" s="67">
        <v>0</v>
      </c>
      <c r="L375" s="67">
        <v>0</v>
      </c>
      <c r="M375" s="67">
        <v>0</v>
      </c>
      <c r="N375" s="67">
        <v>0</v>
      </c>
      <c r="O375" s="67"/>
      <c r="P375" s="67">
        <v>0</v>
      </c>
      <c r="Q375" s="67">
        <v>44</v>
      </c>
      <c r="R375" s="67">
        <v>27</v>
      </c>
      <c r="S375" s="67">
        <v>541</v>
      </c>
      <c r="T375" s="67">
        <v>20.04</v>
      </c>
      <c r="U375" s="67">
        <v>3</v>
      </c>
      <c r="V375" s="67">
        <v>0</v>
      </c>
      <c r="W375" s="67">
        <v>0</v>
      </c>
      <c r="X375" s="67">
        <v>3</v>
      </c>
      <c r="Y375" s="67"/>
      <c r="Z375" s="67"/>
      <c r="AA375" s="70">
        <f>IF(F375&lt;Settings!$H$3,"",ROUND((J375*Settings!$C$3+K375*Settings!$C$4+N375*Settings!$C$5+P375*Settings!$C$6+R375*Settings!$C$7+S375*Settings!$C$8+U375*Settings!$C$9+L375*Settings!$C$10+V375*Settings!$C$11*0.5)/F375*16,0))</f>
        <v>122</v>
      </c>
      <c r="AB375" s="70">
        <f>IF(F375&lt;Settings!$H$3,"",AA375*Settings!$F$4)</f>
        <v>411.75</v>
      </c>
      <c r="AC375" s="67"/>
      <c r="AD375" s="67"/>
      <c r="AE375" s="67"/>
      <c r="AF375" s="67">
        <f>IF(F375&lt;Settings!$H$3,"",RANK(AA375,$AA$307:$AA$405,0)+COUNTIF($AA$307:AA375,AA375)-1)</f>
        <v>70</v>
      </c>
      <c r="AG375" s="68"/>
    </row>
    <row r="376" spans="1:33" ht="15" thickBot="1" x14ac:dyDescent="0.4">
      <c r="A376" s="66"/>
      <c r="B376" s="2" t="s">
        <v>368</v>
      </c>
      <c r="C376" s="2" t="s">
        <v>45</v>
      </c>
      <c r="D376" s="67" t="s">
        <v>180</v>
      </c>
      <c r="E376" s="67">
        <v>26</v>
      </c>
      <c r="F376" s="67">
        <v>16</v>
      </c>
      <c r="G376" s="67">
        <v>10</v>
      </c>
      <c r="H376" s="67">
        <v>0</v>
      </c>
      <c r="I376" s="67">
        <v>0</v>
      </c>
      <c r="J376" s="67">
        <v>0</v>
      </c>
      <c r="K376" s="67">
        <v>0</v>
      </c>
      <c r="L376" s="67">
        <v>0</v>
      </c>
      <c r="M376" s="67">
        <v>1</v>
      </c>
      <c r="N376" s="67">
        <v>13</v>
      </c>
      <c r="O376" s="67">
        <v>13</v>
      </c>
      <c r="P376" s="67">
        <v>0</v>
      </c>
      <c r="Q376" s="67">
        <v>95</v>
      </c>
      <c r="R376" s="67">
        <v>62</v>
      </c>
      <c r="S376" s="67">
        <v>651</v>
      </c>
      <c r="T376" s="67">
        <v>10.5</v>
      </c>
      <c r="U376" s="67">
        <v>1</v>
      </c>
      <c r="V376" s="67">
        <v>0</v>
      </c>
      <c r="W376" s="67">
        <v>0</v>
      </c>
      <c r="X376" s="67">
        <v>1</v>
      </c>
      <c r="Y376" s="67"/>
      <c r="Z376" s="67"/>
      <c r="AA376" s="70">
        <f>IF(F376&lt;Settings!$H$3,"",ROUND((J376*Settings!$C$3+K376*Settings!$C$4+N376*Settings!$C$5+P376*Settings!$C$6+R376*Settings!$C$7+S376*Settings!$C$8+U376*Settings!$C$9+L376*Settings!$C$10+V376*Settings!$C$11*0.5)/F376*16,0))</f>
        <v>134</v>
      </c>
      <c r="AB376" s="70">
        <f>IF(F376&lt;Settings!$H$3,"",AA376*Settings!$F$4)</f>
        <v>452.25</v>
      </c>
      <c r="AC376" s="67"/>
      <c r="AD376" s="67"/>
      <c r="AE376" s="67"/>
      <c r="AF376" s="67">
        <f>IF(F376&lt;Settings!$H$3,"",RANK(AA376,$AA$307:$AA$405,0)+COUNTIF($AA$307:AA376,AA376)-1)</f>
        <v>62</v>
      </c>
      <c r="AG376" s="68"/>
    </row>
    <row r="377" spans="1:33" ht="15" thickBot="1" x14ac:dyDescent="0.4">
      <c r="A377" s="66"/>
      <c r="B377" s="2" t="s">
        <v>408</v>
      </c>
      <c r="C377" s="2" t="s">
        <v>1</v>
      </c>
      <c r="D377" s="67" t="s">
        <v>180</v>
      </c>
      <c r="E377" s="67">
        <v>30</v>
      </c>
      <c r="F377" s="67">
        <v>16</v>
      </c>
      <c r="G377" s="67">
        <v>7</v>
      </c>
      <c r="H377" s="67">
        <v>0</v>
      </c>
      <c r="I377" s="67">
        <v>0</v>
      </c>
      <c r="J377" s="67">
        <v>0</v>
      </c>
      <c r="K377" s="67">
        <v>0</v>
      </c>
      <c r="L377" s="67">
        <v>0</v>
      </c>
      <c r="M377" s="67">
        <v>0</v>
      </c>
      <c r="N377" s="67">
        <v>0</v>
      </c>
      <c r="O377" s="67"/>
      <c r="P377" s="67">
        <v>0</v>
      </c>
      <c r="Q377" s="67">
        <v>55</v>
      </c>
      <c r="R377" s="67">
        <v>35</v>
      </c>
      <c r="S377" s="67">
        <v>532</v>
      </c>
      <c r="T377" s="67">
        <v>15.2</v>
      </c>
      <c r="U377" s="67">
        <v>3</v>
      </c>
      <c r="V377" s="67">
        <v>0</v>
      </c>
      <c r="W377" s="67">
        <v>0</v>
      </c>
      <c r="X377" s="67">
        <v>3</v>
      </c>
      <c r="Y377" s="67"/>
      <c r="Z377" s="67"/>
      <c r="AA377" s="70">
        <f>IF(F377&lt;Settings!$H$3,"",ROUND((J377*Settings!$C$3+K377*Settings!$C$4+N377*Settings!$C$5+P377*Settings!$C$6+R377*Settings!$C$7+S377*Settings!$C$8+U377*Settings!$C$9+L377*Settings!$C$10+V377*Settings!$C$11*0.5)/F377*16,0))</f>
        <v>106</v>
      </c>
      <c r="AB377" s="70">
        <f>IF(F377&lt;Settings!$H$3,"",AA377*Settings!$F$4)</f>
        <v>357.75</v>
      </c>
      <c r="AC377" s="67"/>
      <c r="AD377" s="67"/>
      <c r="AE377" s="67"/>
      <c r="AF377" s="67">
        <f>IF(F377&lt;Settings!$H$3,"",RANK(AA377,$AA$307:$AA$405,0)+COUNTIF($AA$307:AA377,AA377)-1)</f>
        <v>78</v>
      </c>
      <c r="AG377" s="68"/>
    </row>
    <row r="378" spans="1:33" ht="15" thickBot="1" x14ac:dyDescent="0.4">
      <c r="A378" s="66"/>
      <c r="B378" s="2" t="s">
        <v>481</v>
      </c>
      <c r="C378" s="2" t="s">
        <v>105</v>
      </c>
      <c r="D378" s="67" t="s">
        <v>180</v>
      </c>
      <c r="E378" s="67">
        <v>23</v>
      </c>
      <c r="F378" s="67">
        <v>16</v>
      </c>
      <c r="G378" s="67">
        <v>8</v>
      </c>
      <c r="H378" s="67">
        <v>0</v>
      </c>
      <c r="I378" s="67">
        <v>0</v>
      </c>
      <c r="J378" s="67">
        <v>0</v>
      </c>
      <c r="K378" s="67">
        <v>0</v>
      </c>
      <c r="L378" s="67">
        <v>0</v>
      </c>
      <c r="M378" s="67">
        <v>2</v>
      </c>
      <c r="N378" s="67">
        <v>8</v>
      </c>
      <c r="O378" s="67">
        <v>4</v>
      </c>
      <c r="P378" s="67">
        <v>0</v>
      </c>
      <c r="Q378" s="67">
        <v>53</v>
      </c>
      <c r="R378" s="67">
        <v>29</v>
      </c>
      <c r="S378" s="67">
        <v>402</v>
      </c>
      <c r="T378" s="67">
        <v>13.86</v>
      </c>
      <c r="U378" s="67">
        <v>5</v>
      </c>
      <c r="V378" s="67">
        <v>0</v>
      </c>
      <c r="W378" s="67">
        <v>0</v>
      </c>
      <c r="X378" s="67">
        <v>5</v>
      </c>
      <c r="Y378" s="67"/>
      <c r="Z378" s="67"/>
      <c r="AA378" s="70">
        <f>IF(F378&lt;Settings!$H$3,"",ROUND((J378*Settings!$C$3+K378*Settings!$C$4+N378*Settings!$C$5+P378*Settings!$C$6+R378*Settings!$C$7+S378*Settings!$C$8+U378*Settings!$C$9+L378*Settings!$C$10+V378*Settings!$C$11*0.5)/F378*16,0))</f>
        <v>100</v>
      </c>
      <c r="AB378" s="70">
        <f>IF(F378&lt;Settings!$H$3,"",AA378*Settings!$F$4)</f>
        <v>337.5</v>
      </c>
      <c r="AC378" s="67"/>
      <c r="AD378" s="67"/>
      <c r="AE378" s="67"/>
      <c r="AF378" s="67">
        <f>IF(F378&lt;Settings!$H$3,"",RANK(AA378,$AA$307:$AA$405,0)+COUNTIF($AA$307:AA378,AA378)-1)</f>
        <v>80</v>
      </c>
      <c r="AG378" s="68"/>
    </row>
    <row r="379" spans="1:33" ht="15" thickBot="1" x14ac:dyDescent="0.4">
      <c r="A379" s="66"/>
      <c r="B379" s="2" t="s">
        <v>405</v>
      </c>
      <c r="C379" s="2" t="s">
        <v>51</v>
      </c>
      <c r="D379" s="67" t="s">
        <v>180</v>
      </c>
      <c r="E379" s="67">
        <v>26</v>
      </c>
      <c r="F379" s="67">
        <v>7</v>
      </c>
      <c r="G379" s="67">
        <v>3</v>
      </c>
      <c r="H379" s="67">
        <v>1</v>
      </c>
      <c r="I379" s="67">
        <v>1</v>
      </c>
      <c r="J379" s="67">
        <v>52</v>
      </c>
      <c r="K379" s="67">
        <v>1</v>
      </c>
      <c r="L379" s="67">
        <v>0</v>
      </c>
      <c r="M379" s="67">
        <v>8</v>
      </c>
      <c r="N379" s="67">
        <v>16</v>
      </c>
      <c r="O379" s="67">
        <v>2</v>
      </c>
      <c r="P379" s="67">
        <v>0</v>
      </c>
      <c r="Q379" s="67">
        <v>35</v>
      </c>
      <c r="R379" s="67">
        <v>26</v>
      </c>
      <c r="S379" s="67">
        <v>391</v>
      </c>
      <c r="T379" s="67">
        <v>15.04</v>
      </c>
      <c r="U379" s="67">
        <v>4</v>
      </c>
      <c r="V379" s="67">
        <v>0</v>
      </c>
      <c r="W379" s="67">
        <v>0</v>
      </c>
      <c r="X379" s="67">
        <v>4</v>
      </c>
      <c r="Y379" s="67"/>
      <c r="Z379" s="67"/>
      <c r="AA379" s="70" t="str">
        <f>IF(F379&lt;Settings!$H$3,"",ROUND((J379*Settings!$C$3+K379*Settings!$C$4+N379*Settings!$C$5+P379*Settings!$C$6+R379*Settings!$C$7+S379*Settings!$C$8+U379*Settings!$C$9+L379*Settings!$C$10+V379*Settings!$C$11*0.5)/F379*16,0))</f>
        <v/>
      </c>
      <c r="AB379" s="70" t="str">
        <f>IF(F379&lt;Settings!$H$3,"",AA379*Settings!$F$4)</f>
        <v/>
      </c>
      <c r="AC379" s="67"/>
      <c r="AD379" s="67"/>
      <c r="AE379" s="67"/>
      <c r="AF379" s="67" t="str">
        <f>IF(F379&lt;Settings!$H$3,"",RANK(AA379,$AA$307:$AA$405,0)+COUNTIF($AA$307:AA379,AA379)-1)</f>
        <v/>
      </c>
      <c r="AG379" s="68"/>
    </row>
    <row r="380" spans="1:33" ht="15" thickBot="1" x14ac:dyDescent="0.4">
      <c r="A380" s="66"/>
      <c r="B380" s="2" t="s">
        <v>228</v>
      </c>
      <c r="C380" s="2" t="s">
        <v>51</v>
      </c>
      <c r="D380" s="67" t="s">
        <v>180</v>
      </c>
      <c r="E380" s="67">
        <v>33</v>
      </c>
      <c r="F380" s="67">
        <v>15</v>
      </c>
      <c r="G380" s="67">
        <v>15</v>
      </c>
      <c r="H380" s="67">
        <v>1</v>
      </c>
      <c r="I380" s="67">
        <v>1</v>
      </c>
      <c r="J380" s="67">
        <v>28</v>
      </c>
      <c r="K380" s="67">
        <v>1</v>
      </c>
      <c r="L380" s="67">
        <v>0</v>
      </c>
      <c r="M380" s="67">
        <v>1</v>
      </c>
      <c r="N380" s="67">
        <v>-2</v>
      </c>
      <c r="O380" s="67">
        <v>-2</v>
      </c>
      <c r="P380" s="67">
        <v>0</v>
      </c>
      <c r="Q380" s="67">
        <v>79</v>
      </c>
      <c r="R380" s="67">
        <v>59</v>
      </c>
      <c r="S380" s="67">
        <v>575</v>
      </c>
      <c r="T380" s="67">
        <v>9.75</v>
      </c>
      <c r="U380" s="67">
        <v>1</v>
      </c>
      <c r="V380" s="67">
        <v>2</v>
      </c>
      <c r="W380" s="67">
        <v>0</v>
      </c>
      <c r="X380" s="67">
        <v>1</v>
      </c>
      <c r="Y380" s="67"/>
      <c r="Z380" s="67"/>
      <c r="AA380" s="70">
        <f>IF(F380&lt;Settings!$H$3,"",ROUND((J380*Settings!$C$3+K380*Settings!$C$4+N380*Settings!$C$5+P380*Settings!$C$6+R380*Settings!$C$7+S380*Settings!$C$8+U380*Settings!$C$9+L380*Settings!$C$10+V380*Settings!$C$11*0.5)/F380*16,0))</f>
        <v>134</v>
      </c>
      <c r="AB380" s="70">
        <f>IF(F380&lt;Settings!$H$3,"",AA380*Settings!$F$4)</f>
        <v>452.25</v>
      </c>
      <c r="AC380" s="67"/>
      <c r="AD380" s="67"/>
      <c r="AE380" s="67"/>
      <c r="AF380" s="67">
        <f>IF(F380&lt;Settings!$H$3,"",RANK(AA380,$AA$307:$AA$405,0)+COUNTIF($AA$307:AA380,AA380)-1)</f>
        <v>63</v>
      </c>
      <c r="AG380" s="68"/>
    </row>
    <row r="381" spans="1:33" ht="15" thickBot="1" x14ac:dyDescent="0.4">
      <c r="A381" s="66"/>
      <c r="B381" s="2" t="s">
        <v>460</v>
      </c>
      <c r="C381" s="2" t="s">
        <v>6</v>
      </c>
      <c r="D381" s="67" t="s">
        <v>180</v>
      </c>
      <c r="E381" s="67">
        <v>26</v>
      </c>
      <c r="F381" s="67">
        <v>15</v>
      </c>
      <c r="G381" s="67">
        <v>12</v>
      </c>
      <c r="H381" s="67">
        <v>0</v>
      </c>
      <c r="I381" s="67">
        <v>0</v>
      </c>
      <c r="J381" s="67">
        <v>0</v>
      </c>
      <c r="K381" s="67">
        <v>0</v>
      </c>
      <c r="L381" s="67">
        <v>0</v>
      </c>
      <c r="M381" s="67">
        <v>0</v>
      </c>
      <c r="N381" s="67">
        <v>0</v>
      </c>
      <c r="O381" s="67"/>
      <c r="P381" s="67">
        <v>0</v>
      </c>
      <c r="Q381" s="67">
        <v>78</v>
      </c>
      <c r="R381" s="67">
        <v>44</v>
      </c>
      <c r="S381" s="67">
        <v>532</v>
      </c>
      <c r="T381" s="67">
        <v>12.09</v>
      </c>
      <c r="U381" s="67">
        <v>2</v>
      </c>
      <c r="V381" s="67">
        <v>0</v>
      </c>
      <c r="W381" s="67">
        <v>0</v>
      </c>
      <c r="X381" s="67">
        <v>2</v>
      </c>
      <c r="Y381" s="67"/>
      <c r="Z381" s="67"/>
      <c r="AA381" s="70">
        <f>IF(F381&lt;Settings!$H$3,"",ROUND((J381*Settings!$C$3+K381*Settings!$C$4+N381*Settings!$C$5+P381*Settings!$C$6+R381*Settings!$C$7+S381*Settings!$C$8+U381*Settings!$C$9+L381*Settings!$C$10+V381*Settings!$C$11*0.5)/F381*16,0))</f>
        <v>116</v>
      </c>
      <c r="AB381" s="70">
        <f>IF(F381&lt;Settings!$H$3,"",AA381*Settings!$F$4)</f>
        <v>391.5</v>
      </c>
      <c r="AC381" s="67"/>
      <c r="AD381" s="67"/>
      <c r="AE381" s="67"/>
      <c r="AF381" s="67">
        <f>IF(F381&lt;Settings!$H$3,"",RANK(AA381,$AA$307:$AA$405,0)+COUNTIF($AA$307:AA381,AA381)-1)</f>
        <v>71</v>
      </c>
      <c r="AG381" s="68"/>
    </row>
    <row r="382" spans="1:33" ht="15" thickBot="1" x14ac:dyDescent="0.4">
      <c r="A382" s="66"/>
      <c r="B382" s="2" t="s">
        <v>482</v>
      </c>
      <c r="C382" s="2" t="s">
        <v>24</v>
      </c>
      <c r="D382" s="67" t="s">
        <v>180</v>
      </c>
      <c r="E382" s="67">
        <v>22</v>
      </c>
      <c r="F382" s="67">
        <v>16</v>
      </c>
      <c r="G382" s="67">
        <v>8</v>
      </c>
      <c r="H382" s="67">
        <v>0</v>
      </c>
      <c r="I382" s="67">
        <v>0</v>
      </c>
      <c r="J382" s="67">
        <v>0</v>
      </c>
      <c r="K382" s="67">
        <v>0</v>
      </c>
      <c r="L382" s="67">
        <v>0</v>
      </c>
      <c r="M382" s="67">
        <v>0</v>
      </c>
      <c r="N382" s="67">
        <v>0</v>
      </c>
      <c r="O382" s="67"/>
      <c r="P382" s="67">
        <v>0</v>
      </c>
      <c r="Q382" s="67">
        <v>68</v>
      </c>
      <c r="R382" s="67">
        <v>33</v>
      </c>
      <c r="S382" s="67">
        <v>507</v>
      </c>
      <c r="T382" s="67">
        <v>15.36</v>
      </c>
      <c r="U382" s="67">
        <v>2</v>
      </c>
      <c r="V382" s="67">
        <v>0</v>
      </c>
      <c r="W382" s="67">
        <v>0</v>
      </c>
      <c r="X382" s="67">
        <v>2</v>
      </c>
      <c r="Y382" s="67">
        <v>1</v>
      </c>
      <c r="Z382" s="67"/>
      <c r="AA382" s="70">
        <f>IF(F382&lt;Settings!$H$3,"",ROUND((J382*Settings!$C$3+K382*Settings!$C$4+N382*Settings!$C$5+P382*Settings!$C$6+R382*Settings!$C$7+S382*Settings!$C$8+U382*Settings!$C$9+L382*Settings!$C$10+V382*Settings!$C$11*0.5)/F382*16,0))</f>
        <v>96</v>
      </c>
      <c r="AB382" s="70">
        <f>IF(F382&lt;Settings!$H$3,"",AA382*Settings!$F$4)</f>
        <v>324</v>
      </c>
      <c r="AC382" s="67"/>
      <c r="AD382" s="67"/>
      <c r="AE382" s="67"/>
      <c r="AF382" s="67">
        <f>IF(F382&lt;Settings!$H$3,"",RANK(AA382,$AA$307:$AA$405,0)+COUNTIF($AA$307:AA382,AA382)-1)</f>
        <v>84</v>
      </c>
      <c r="AG382" s="68"/>
    </row>
    <row r="383" spans="1:33" ht="15" thickBot="1" x14ac:dyDescent="0.4">
      <c r="A383" s="66"/>
      <c r="B383" s="2" t="s">
        <v>278</v>
      </c>
      <c r="C383" s="2" t="s">
        <v>103</v>
      </c>
      <c r="D383" s="67" t="s">
        <v>180</v>
      </c>
      <c r="E383" s="67">
        <v>28</v>
      </c>
      <c r="F383" s="67">
        <v>11</v>
      </c>
      <c r="G383" s="67">
        <v>8</v>
      </c>
      <c r="H383" s="67">
        <v>0</v>
      </c>
      <c r="I383" s="67">
        <v>0</v>
      </c>
      <c r="J383" s="67">
        <v>0</v>
      </c>
      <c r="K383" s="67">
        <v>0</v>
      </c>
      <c r="L383" s="67">
        <v>0</v>
      </c>
      <c r="M383" s="67">
        <v>4</v>
      </c>
      <c r="N383" s="67">
        <v>9</v>
      </c>
      <c r="O383" s="67">
        <v>2.25</v>
      </c>
      <c r="P383" s="67">
        <v>0</v>
      </c>
      <c r="Q383" s="67">
        <v>43</v>
      </c>
      <c r="R383" s="67">
        <v>23</v>
      </c>
      <c r="S383" s="67">
        <v>395</v>
      </c>
      <c r="T383" s="67">
        <v>17.170000000000002</v>
      </c>
      <c r="U383" s="67">
        <v>4</v>
      </c>
      <c r="V383" s="67">
        <v>1</v>
      </c>
      <c r="W383" s="67">
        <v>0</v>
      </c>
      <c r="X383" s="67">
        <v>4</v>
      </c>
      <c r="Y383" s="67"/>
      <c r="Z383" s="67"/>
      <c r="AA383" s="70">
        <f>IF(F383&lt;Settings!$H$3,"",ROUND((J383*Settings!$C$3+K383*Settings!$C$4+N383*Settings!$C$5+P383*Settings!$C$6+R383*Settings!$C$7+S383*Settings!$C$8+U383*Settings!$C$9+L383*Settings!$C$10+V383*Settings!$C$11*0.5)/F383*16,0))</f>
        <v>126</v>
      </c>
      <c r="AB383" s="70">
        <f>IF(F383&lt;Settings!$H$3,"",AA383*Settings!$F$4)</f>
        <v>425.25</v>
      </c>
      <c r="AC383" s="67"/>
      <c r="AD383" s="67"/>
      <c r="AE383" s="67"/>
      <c r="AF383" s="67">
        <f>IF(F383&lt;Settings!$H$3,"",RANK(AA383,$AA$307:$AA$405,0)+COUNTIF($AA$307:AA383,AA383)-1)</f>
        <v>68</v>
      </c>
      <c r="AG383" s="68"/>
    </row>
    <row r="384" spans="1:33" ht="15" thickBot="1" x14ac:dyDescent="0.4">
      <c r="A384" s="66"/>
      <c r="B384" s="2" t="s">
        <v>279</v>
      </c>
      <c r="C384" s="2" t="s">
        <v>94</v>
      </c>
      <c r="D384" s="67" t="s">
        <v>180</v>
      </c>
      <c r="E384" s="67">
        <v>24</v>
      </c>
      <c r="F384" s="67">
        <v>16</v>
      </c>
      <c r="G384" s="67">
        <v>10</v>
      </c>
      <c r="H384" s="67">
        <v>0</v>
      </c>
      <c r="I384" s="67">
        <v>0</v>
      </c>
      <c r="J384" s="67">
        <v>0</v>
      </c>
      <c r="K384" s="67">
        <v>0</v>
      </c>
      <c r="L384" s="67">
        <v>0</v>
      </c>
      <c r="M384" s="67">
        <v>1</v>
      </c>
      <c r="N384" s="67">
        <v>-4</v>
      </c>
      <c r="O384" s="67">
        <v>-4</v>
      </c>
      <c r="P384" s="67">
        <v>0</v>
      </c>
      <c r="Q384" s="67">
        <v>72</v>
      </c>
      <c r="R384" s="67">
        <v>53</v>
      </c>
      <c r="S384" s="67">
        <v>485</v>
      </c>
      <c r="T384" s="67">
        <v>9.15</v>
      </c>
      <c r="U384" s="67">
        <v>2</v>
      </c>
      <c r="V384" s="67">
        <v>1</v>
      </c>
      <c r="W384" s="67">
        <v>0</v>
      </c>
      <c r="X384" s="67">
        <v>2</v>
      </c>
      <c r="Y384" s="67">
        <v>2</v>
      </c>
      <c r="Z384" s="67"/>
      <c r="AA384" s="70">
        <f>IF(F384&lt;Settings!$H$3,"",ROUND((J384*Settings!$C$3+K384*Settings!$C$4+N384*Settings!$C$5+P384*Settings!$C$6+R384*Settings!$C$7+S384*Settings!$C$8+U384*Settings!$C$9+L384*Settings!$C$10+V384*Settings!$C$11*0.5)/F384*16,0))</f>
        <v>112</v>
      </c>
      <c r="AB384" s="70">
        <f>IF(F384&lt;Settings!$H$3,"",AA384*Settings!$F$4)</f>
        <v>378</v>
      </c>
      <c r="AC384" s="67"/>
      <c r="AD384" s="67"/>
      <c r="AE384" s="67"/>
      <c r="AF384" s="67">
        <f>IF(F384&lt;Settings!$H$3,"",RANK(AA384,$AA$307:$AA$405,0)+COUNTIF($AA$307:AA384,AA384)-1)</f>
        <v>74</v>
      </c>
      <c r="AG384" s="68"/>
    </row>
    <row r="385" spans="1:33" ht="15" thickBot="1" x14ac:dyDescent="0.4">
      <c r="A385" s="66"/>
      <c r="B385" s="2" t="s">
        <v>483</v>
      </c>
      <c r="C385" s="2" t="s">
        <v>12</v>
      </c>
      <c r="D385" s="67" t="s">
        <v>180</v>
      </c>
      <c r="E385" s="67">
        <v>24</v>
      </c>
      <c r="F385" s="67">
        <v>13</v>
      </c>
      <c r="G385" s="67">
        <v>10</v>
      </c>
      <c r="H385" s="67">
        <v>0</v>
      </c>
      <c r="I385" s="67">
        <v>0</v>
      </c>
      <c r="J385" s="67">
        <v>0</v>
      </c>
      <c r="K385" s="67">
        <v>0</v>
      </c>
      <c r="L385" s="67">
        <v>0</v>
      </c>
      <c r="M385" s="67">
        <v>4</v>
      </c>
      <c r="N385" s="67">
        <v>9</v>
      </c>
      <c r="O385" s="67">
        <v>2.25</v>
      </c>
      <c r="P385" s="67">
        <v>0</v>
      </c>
      <c r="Q385" s="67">
        <v>58</v>
      </c>
      <c r="R385" s="67">
        <v>21</v>
      </c>
      <c r="S385" s="67">
        <v>210</v>
      </c>
      <c r="T385" s="67">
        <v>10</v>
      </c>
      <c r="U385" s="67">
        <v>7</v>
      </c>
      <c r="V385" s="67">
        <v>0</v>
      </c>
      <c r="W385" s="67">
        <v>0</v>
      </c>
      <c r="X385" s="67">
        <v>7</v>
      </c>
      <c r="Y385" s="67"/>
      <c r="Z385" s="67"/>
      <c r="AA385" s="70">
        <f>IF(F385&lt;Settings!$H$3,"",ROUND((J385*Settings!$C$3+K385*Settings!$C$4+N385*Settings!$C$5+P385*Settings!$C$6+R385*Settings!$C$7+S385*Settings!$C$8+U385*Settings!$C$9+L385*Settings!$C$10+V385*Settings!$C$11*0.5)/F385*16,0))</f>
        <v>104</v>
      </c>
      <c r="AB385" s="70">
        <f>IF(F385&lt;Settings!$H$3,"",AA385*Settings!$F$4)</f>
        <v>351</v>
      </c>
      <c r="AC385" s="67"/>
      <c r="AD385" s="67"/>
      <c r="AE385" s="67"/>
      <c r="AF385" s="67">
        <f>IF(F385&lt;Settings!$H$3,"",RANK(AA385,$AA$307:$AA$405,0)+COUNTIF($AA$307:AA385,AA385)-1)</f>
        <v>79</v>
      </c>
      <c r="AG385" s="68"/>
    </row>
    <row r="386" spans="1:33" ht="15" thickBot="1" x14ac:dyDescent="0.4">
      <c r="A386" s="66"/>
      <c r="B386" s="2" t="s">
        <v>385</v>
      </c>
      <c r="C386" s="2" t="s">
        <v>53</v>
      </c>
      <c r="D386" s="67" t="s">
        <v>180</v>
      </c>
      <c r="E386" s="67">
        <v>27</v>
      </c>
      <c r="F386" s="67">
        <v>15</v>
      </c>
      <c r="G386" s="67">
        <v>7</v>
      </c>
      <c r="H386" s="67">
        <v>0</v>
      </c>
      <c r="I386" s="67">
        <v>0</v>
      </c>
      <c r="J386" s="67">
        <v>0</v>
      </c>
      <c r="K386" s="67">
        <v>0</v>
      </c>
      <c r="L386" s="67">
        <v>0</v>
      </c>
      <c r="M386" s="67">
        <v>3</v>
      </c>
      <c r="N386" s="67">
        <v>5</v>
      </c>
      <c r="O386" s="67">
        <v>1.67</v>
      </c>
      <c r="P386" s="67">
        <v>0</v>
      </c>
      <c r="Q386" s="67">
        <v>64</v>
      </c>
      <c r="R386" s="67">
        <v>45</v>
      </c>
      <c r="S386" s="67">
        <v>494</v>
      </c>
      <c r="T386" s="67">
        <v>10.98</v>
      </c>
      <c r="U386" s="67">
        <v>2</v>
      </c>
      <c r="V386" s="67">
        <v>0</v>
      </c>
      <c r="W386" s="67">
        <v>0</v>
      </c>
      <c r="X386" s="67">
        <v>2</v>
      </c>
      <c r="Y386" s="67"/>
      <c r="Z386" s="67"/>
      <c r="AA386" s="70">
        <f>IF(F386&lt;Settings!$H$3,"",ROUND((J386*Settings!$C$3+K386*Settings!$C$4+N386*Settings!$C$5+P386*Settings!$C$6+R386*Settings!$C$7+S386*Settings!$C$8+U386*Settings!$C$9+L386*Settings!$C$10+V386*Settings!$C$11*0.5)/F386*16,0))</f>
        <v>114</v>
      </c>
      <c r="AB386" s="70">
        <f>IF(F386&lt;Settings!$H$3,"",AA386*Settings!$F$4)</f>
        <v>384.75</v>
      </c>
      <c r="AC386" s="67"/>
      <c r="AD386" s="67"/>
      <c r="AE386" s="67"/>
      <c r="AF386" s="67">
        <f>IF(F386&lt;Settings!$H$3,"",RANK(AA386,$AA$307:$AA$405,0)+COUNTIF($AA$307:AA386,AA386)-1)</f>
        <v>73</v>
      </c>
      <c r="AG386" s="68"/>
    </row>
    <row r="387" spans="1:33" ht="15" thickBot="1" x14ac:dyDescent="0.4">
      <c r="A387" s="66"/>
      <c r="B387" s="2" t="s">
        <v>229</v>
      </c>
      <c r="C387" s="2" t="s">
        <v>14</v>
      </c>
      <c r="D387" s="67" t="s">
        <v>180</v>
      </c>
      <c r="E387" s="67">
        <v>26</v>
      </c>
      <c r="F387" s="67">
        <v>16</v>
      </c>
      <c r="G387" s="67">
        <v>13</v>
      </c>
      <c r="H387" s="67">
        <v>0</v>
      </c>
      <c r="I387" s="67">
        <v>0</v>
      </c>
      <c r="J387" s="67">
        <v>0</v>
      </c>
      <c r="K387" s="67">
        <v>0</v>
      </c>
      <c r="L387" s="67">
        <v>0</v>
      </c>
      <c r="M387" s="67">
        <v>0</v>
      </c>
      <c r="N387" s="67">
        <v>0</v>
      </c>
      <c r="O387" s="67"/>
      <c r="P387" s="67">
        <v>0</v>
      </c>
      <c r="Q387" s="67">
        <v>52</v>
      </c>
      <c r="R387" s="67">
        <v>32</v>
      </c>
      <c r="S387" s="67">
        <v>334</v>
      </c>
      <c r="T387" s="67">
        <v>10.44</v>
      </c>
      <c r="U387" s="67">
        <v>5</v>
      </c>
      <c r="V387" s="67">
        <v>2</v>
      </c>
      <c r="W387" s="67">
        <v>2</v>
      </c>
      <c r="X387" s="67">
        <v>5</v>
      </c>
      <c r="Y387" s="67"/>
      <c r="Z387" s="67"/>
      <c r="AA387" s="70">
        <f>IF(F387&lt;Settings!$H$3,"",ROUND((J387*Settings!$C$3+K387*Settings!$C$4+N387*Settings!$C$5+P387*Settings!$C$6+R387*Settings!$C$7+S387*Settings!$C$8+U387*Settings!$C$9+L387*Settings!$C$10+V387*Settings!$C$11*0.5)/F387*16,0))</f>
        <v>93</v>
      </c>
      <c r="AB387" s="70">
        <f>IF(F387&lt;Settings!$H$3,"",AA387*Settings!$F$4)</f>
        <v>313.875</v>
      </c>
      <c r="AC387" s="67"/>
      <c r="AD387" s="67"/>
      <c r="AE387" s="67"/>
      <c r="AF387" s="67">
        <f>IF(F387&lt;Settings!$H$3,"",RANK(AA387,$AA$307:$AA$405,0)+COUNTIF($AA$307:AA387,AA387)-1)</f>
        <v>87</v>
      </c>
      <c r="AG387" s="68"/>
    </row>
    <row r="388" spans="1:33" ht="15" thickBot="1" x14ac:dyDescent="0.4">
      <c r="A388" s="66"/>
      <c r="B388" s="2" t="s">
        <v>200</v>
      </c>
      <c r="C388" s="2" t="s">
        <v>8</v>
      </c>
      <c r="D388" s="67" t="s">
        <v>180</v>
      </c>
      <c r="E388" s="67">
        <v>29</v>
      </c>
      <c r="F388" s="67">
        <v>16</v>
      </c>
      <c r="G388" s="67">
        <v>6</v>
      </c>
      <c r="H388" s="67">
        <v>0</v>
      </c>
      <c r="I388" s="67">
        <v>0</v>
      </c>
      <c r="J388" s="67">
        <v>0</v>
      </c>
      <c r="K388" s="67">
        <v>0</v>
      </c>
      <c r="L388" s="67">
        <v>0</v>
      </c>
      <c r="M388" s="67">
        <v>2</v>
      </c>
      <c r="N388" s="67">
        <v>39</v>
      </c>
      <c r="O388" s="67">
        <v>19.5</v>
      </c>
      <c r="P388" s="67">
        <v>0</v>
      </c>
      <c r="Q388" s="67">
        <v>59</v>
      </c>
      <c r="R388" s="67">
        <v>43</v>
      </c>
      <c r="S388" s="67">
        <v>447</v>
      </c>
      <c r="T388" s="67">
        <v>10.4</v>
      </c>
      <c r="U388" s="67">
        <v>1</v>
      </c>
      <c r="V388" s="67">
        <v>3</v>
      </c>
      <c r="W388" s="67">
        <v>1</v>
      </c>
      <c r="X388" s="67">
        <v>1</v>
      </c>
      <c r="Y388" s="67">
        <v>1</v>
      </c>
      <c r="Z388" s="67"/>
      <c r="AA388" s="70">
        <f>IF(F388&lt;Settings!$H$3,"",ROUND((J388*Settings!$C$3+K388*Settings!$C$4+N388*Settings!$C$5+P388*Settings!$C$6+R388*Settings!$C$7+S388*Settings!$C$8+U388*Settings!$C$9+L388*Settings!$C$10+V388*Settings!$C$11*0.5)/F388*16,0))</f>
        <v>95</v>
      </c>
      <c r="AB388" s="70">
        <f>IF(F388&lt;Settings!$H$3,"",AA388*Settings!$F$4)</f>
        <v>320.625</v>
      </c>
      <c r="AC388" s="67"/>
      <c r="AD388" s="67"/>
      <c r="AE388" s="67"/>
      <c r="AF388" s="67">
        <f>IF(F388&lt;Settings!$H$3,"",RANK(AA388,$AA$307:$AA$405,0)+COUNTIF($AA$307:AA388,AA388)-1)</f>
        <v>86</v>
      </c>
      <c r="AG388" s="68"/>
    </row>
    <row r="389" spans="1:33" ht="15" thickBot="1" x14ac:dyDescent="0.4">
      <c r="A389" s="66"/>
      <c r="B389" s="2" t="s">
        <v>388</v>
      </c>
      <c r="C389" s="2" t="s">
        <v>6</v>
      </c>
      <c r="D389" s="67" t="s">
        <v>180</v>
      </c>
      <c r="E389" s="67">
        <v>25</v>
      </c>
      <c r="F389" s="67">
        <v>9</v>
      </c>
      <c r="G389" s="67">
        <v>7</v>
      </c>
      <c r="H389" s="67">
        <v>0</v>
      </c>
      <c r="I389" s="67">
        <v>0</v>
      </c>
      <c r="J389" s="67">
        <v>0</v>
      </c>
      <c r="K389" s="67">
        <v>0</v>
      </c>
      <c r="L389" s="67">
        <v>0</v>
      </c>
      <c r="M389" s="67">
        <v>4</v>
      </c>
      <c r="N389" s="67">
        <v>30</v>
      </c>
      <c r="O389" s="67">
        <v>7.5</v>
      </c>
      <c r="P389" s="67">
        <v>0</v>
      </c>
      <c r="Q389" s="67">
        <v>49</v>
      </c>
      <c r="R389" s="67">
        <v>29</v>
      </c>
      <c r="S389" s="67">
        <v>388</v>
      </c>
      <c r="T389" s="67">
        <v>13.38</v>
      </c>
      <c r="U389" s="67">
        <v>2</v>
      </c>
      <c r="V389" s="67">
        <v>0</v>
      </c>
      <c r="W389" s="67">
        <v>0</v>
      </c>
      <c r="X389" s="67">
        <v>2</v>
      </c>
      <c r="Y389" s="67"/>
      <c r="Z389" s="67"/>
      <c r="AA389" s="70">
        <f>IF(F389&lt;Settings!$H$3,"",ROUND((J389*Settings!$C$3+K389*Settings!$C$4+N389*Settings!$C$5+P389*Settings!$C$6+R389*Settings!$C$7+S389*Settings!$C$8+U389*Settings!$C$9+L389*Settings!$C$10+V389*Settings!$C$11*0.5)/F389*16,0))</f>
        <v>147</v>
      </c>
      <c r="AB389" s="70">
        <f>IF(F389&lt;Settings!$H$3,"",AA389*Settings!$F$4)</f>
        <v>496.125</v>
      </c>
      <c r="AC389" s="67"/>
      <c r="AD389" s="67"/>
      <c r="AE389" s="67"/>
      <c r="AF389" s="67">
        <f>IF(F389&lt;Settings!$H$3,"",RANK(AA389,$AA$307:$AA$405,0)+COUNTIF($AA$307:AA389,AA389)-1)</f>
        <v>53</v>
      </c>
      <c r="AG389" s="68"/>
    </row>
    <row r="390" spans="1:33" ht="15" thickBot="1" x14ac:dyDescent="0.4">
      <c r="A390" s="66"/>
      <c r="B390" s="2" t="s">
        <v>452</v>
      </c>
      <c r="C390" s="2" t="s">
        <v>28</v>
      </c>
      <c r="D390" s="67" t="s">
        <v>180</v>
      </c>
      <c r="E390" s="67">
        <v>30</v>
      </c>
      <c r="F390" s="67">
        <v>14</v>
      </c>
      <c r="G390" s="67">
        <v>0</v>
      </c>
      <c r="H390" s="67">
        <v>0</v>
      </c>
      <c r="I390" s="67">
        <v>0</v>
      </c>
      <c r="J390" s="67">
        <v>0</v>
      </c>
      <c r="K390" s="67">
        <v>0</v>
      </c>
      <c r="L390" s="67">
        <v>0</v>
      </c>
      <c r="M390" s="67">
        <v>0</v>
      </c>
      <c r="N390" s="67">
        <v>0</v>
      </c>
      <c r="O390" s="67"/>
      <c r="P390" s="67">
        <v>0</v>
      </c>
      <c r="Q390" s="67">
        <v>35</v>
      </c>
      <c r="R390" s="67">
        <v>17</v>
      </c>
      <c r="S390" s="67">
        <v>231</v>
      </c>
      <c r="T390" s="67">
        <v>13.59</v>
      </c>
      <c r="U390" s="67">
        <v>5</v>
      </c>
      <c r="V390" s="67">
        <v>0</v>
      </c>
      <c r="W390" s="67">
        <v>0</v>
      </c>
      <c r="X390" s="67">
        <v>5</v>
      </c>
      <c r="Y390" s="67"/>
      <c r="Z390" s="67"/>
      <c r="AA390" s="70">
        <f>IF(F390&lt;Settings!$H$3,"",ROUND((J390*Settings!$C$3+K390*Settings!$C$4+N390*Settings!$C$5+P390*Settings!$C$6+R390*Settings!$C$7+S390*Settings!$C$8+U390*Settings!$C$9+L390*Settings!$C$10+V390*Settings!$C$11*0.5)/F390*16,0))</f>
        <v>80</v>
      </c>
      <c r="AB390" s="70">
        <f>IF(F390&lt;Settings!$H$3,"",AA390*Settings!$F$4)</f>
        <v>270</v>
      </c>
      <c r="AC390" s="67"/>
      <c r="AD390" s="67"/>
      <c r="AE390" s="67"/>
      <c r="AF390" s="67">
        <f>IF(F390&lt;Settings!$H$3,"",RANK(AA390,$AA$307:$AA$405,0)+COUNTIF($AA$307:AA390,AA390)-1)</f>
        <v>92</v>
      </c>
      <c r="AG390" s="68"/>
    </row>
    <row r="391" spans="1:33" ht="15" thickBot="1" x14ac:dyDescent="0.4">
      <c r="A391" s="66"/>
      <c r="B391" s="2" t="s">
        <v>484</v>
      </c>
      <c r="C391" s="2" t="s">
        <v>14</v>
      </c>
      <c r="D391" s="67" t="s">
        <v>180</v>
      </c>
      <c r="E391" s="67">
        <v>24</v>
      </c>
      <c r="F391" s="67">
        <v>16</v>
      </c>
      <c r="G391" s="67">
        <v>5</v>
      </c>
      <c r="H391" s="67">
        <v>0</v>
      </c>
      <c r="I391" s="67">
        <v>0</v>
      </c>
      <c r="J391" s="67">
        <v>0</v>
      </c>
      <c r="K391" s="67">
        <v>0</v>
      </c>
      <c r="L391" s="67">
        <v>0</v>
      </c>
      <c r="M391" s="67">
        <v>0</v>
      </c>
      <c r="N391" s="67">
        <v>0</v>
      </c>
      <c r="O391" s="67"/>
      <c r="P391" s="67">
        <v>0</v>
      </c>
      <c r="Q391" s="67">
        <v>33</v>
      </c>
      <c r="R391" s="67">
        <v>22</v>
      </c>
      <c r="S391" s="67">
        <v>288</v>
      </c>
      <c r="T391" s="67">
        <v>13.09</v>
      </c>
      <c r="U391" s="67">
        <v>4</v>
      </c>
      <c r="V391" s="67">
        <v>0</v>
      </c>
      <c r="W391" s="67">
        <v>0</v>
      </c>
      <c r="X391" s="67">
        <v>4</v>
      </c>
      <c r="Y391" s="67"/>
      <c r="Z391" s="67"/>
      <c r="AA391" s="70">
        <f>IF(F391&lt;Settings!$H$3,"",ROUND((J391*Settings!$C$3+K391*Settings!$C$4+N391*Settings!$C$5+P391*Settings!$C$6+R391*Settings!$C$7+S391*Settings!$C$8+U391*Settings!$C$9+L391*Settings!$C$10+V391*Settings!$C$11*0.5)/F391*16,0))</f>
        <v>75</v>
      </c>
      <c r="AB391" s="70">
        <f>IF(F391&lt;Settings!$H$3,"",AA391*Settings!$F$4)</f>
        <v>253.125</v>
      </c>
      <c r="AC391" s="67"/>
      <c r="AD391" s="67"/>
      <c r="AE391" s="67"/>
      <c r="AF391" s="67">
        <f>IF(F391&lt;Settings!$H$3,"",RANK(AA391,$AA$307:$AA$405,0)+COUNTIF($AA$307:AA391,AA391)-1)</f>
        <v>93</v>
      </c>
      <c r="AG391" s="68"/>
    </row>
    <row r="392" spans="1:33" ht="15" thickBot="1" x14ac:dyDescent="0.4">
      <c r="A392" s="66"/>
      <c r="B392" s="2" t="s">
        <v>230</v>
      </c>
      <c r="C392" s="2" t="s">
        <v>30</v>
      </c>
      <c r="D392" s="67" t="s">
        <v>180</v>
      </c>
      <c r="E392" s="67">
        <v>25</v>
      </c>
      <c r="F392" s="67">
        <v>16</v>
      </c>
      <c r="G392" s="67">
        <v>11</v>
      </c>
      <c r="H392" s="67">
        <v>0</v>
      </c>
      <c r="I392" s="67">
        <v>0</v>
      </c>
      <c r="J392" s="67">
        <v>0</v>
      </c>
      <c r="K392" s="67">
        <v>0</v>
      </c>
      <c r="L392" s="67">
        <v>0</v>
      </c>
      <c r="M392" s="67">
        <v>0</v>
      </c>
      <c r="N392" s="67">
        <v>0</v>
      </c>
      <c r="O392" s="67"/>
      <c r="P392" s="67">
        <v>0</v>
      </c>
      <c r="Q392" s="67">
        <v>70</v>
      </c>
      <c r="R392" s="67">
        <v>38</v>
      </c>
      <c r="S392" s="67">
        <v>491</v>
      </c>
      <c r="T392" s="67">
        <v>12.92</v>
      </c>
      <c r="U392" s="67">
        <v>1</v>
      </c>
      <c r="V392" s="67">
        <v>2</v>
      </c>
      <c r="W392" s="67">
        <v>2</v>
      </c>
      <c r="X392" s="67">
        <v>1</v>
      </c>
      <c r="Y392" s="67"/>
      <c r="Z392" s="67"/>
      <c r="AA392" s="70">
        <f>IF(F392&lt;Settings!$H$3,"",ROUND((J392*Settings!$C$3+K392*Settings!$C$4+N392*Settings!$C$5+P392*Settings!$C$6+R392*Settings!$C$7+S392*Settings!$C$8+U392*Settings!$C$9+L392*Settings!$C$10+V392*Settings!$C$11*0.5)/F392*16,0))</f>
        <v>91</v>
      </c>
      <c r="AB392" s="70">
        <f>IF(F392&lt;Settings!$H$3,"",AA392*Settings!$F$4)</f>
        <v>307.125</v>
      </c>
      <c r="AC392" s="67"/>
      <c r="AD392" s="67"/>
      <c r="AE392" s="67"/>
      <c r="AF392" s="67">
        <f>IF(F392&lt;Settings!$H$3,"",RANK(AA392,$AA$307:$AA$405,0)+COUNTIF($AA$307:AA392,AA392)-1)</f>
        <v>89</v>
      </c>
      <c r="AG392" s="68"/>
    </row>
    <row r="393" spans="1:33" ht="15" thickBot="1" x14ac:dyDescent="0.4">
      <c r="A393" s="66"/>
      <c r="B393" s="2" t="s">
        <v>280</v>
      </c>
      <c r="C393" s="2" t="s">
        <v>10</v>
      </c>
      <c r="D393" s="67" t="s">
        <v>180</v>
      </c>
      <c r="E393" s="67">
        <v>23</v>
      </c>
      <c r="F393" s="67">
        <v>13</v>
      </c>
      <c r="G393" s="67">
        <v>5</v>
      </c>
      <c r="H393" s="67">
        <v>0</v>
      </c>
      <c r="I393" s="67">
        <v>0</v>
      </c>
      <c r="J393" s="67">
        <v>0</v>
      </c>
      <c r="K393" s="67">
        <v>0</v>
      </c>
      <c r="L393" s="67">
        <v>0</v>
      </c>
      <c r="M393" s="67">
        <v>0</v>
      </c>
      <c r="N393" s="67">
        <v>0</v>
      </c>
      <c r="O393" s="67"/>
      <c r="P393" s="67">
        <v>0</v>
      </c>
      <c r="Q393" s="67">
        <v>56</v>
      </c>
      <c r="R393" s="67">
        <v>37</v>
      </c>
      <c r="S393" s="67">
        <v>466</v>
      </c>
      <c r="T393" s="67">
        <v>12.59</v>
      </c>
      <c r="U393" s="67">
        <v>1</v>
      </c>
      <c r="V393" s="67">
        <v>1</v>
      </c>
      <c r="W393" s="67">
        <v>1</v>
      </c>
      <c r="X393" s="67">
        <v>1</v>
      </c>
      <c r="Y393" s="67"/>
      <c r="Z393" s="67"/>
      <c r="AA393" s="70">
        <f>IF(F393&lt;Settings!$H$3,"",ROUND((J393*Settings!$C$3+K393*Settings!$C$4+N393*Settings!$C$5+P393*Settings!$C$6+R393*Settings!$C$7+S393*Settings!$C$8+U393*Settings!$C$9+L393*Settings!$C$10+V393*Settings!$C$11*0.5)/F393*16,0))</f>
        <v>109</v>
      </c>
      <c r="AB393" s="70">
        <f>IF(F393&lt;Settings!$H$3,"",AA393*Settings!$F$4)</f>
        <v>367.875</v>
      </c>
      <c r="AC393" s="67"/>
      <c r="AD393" s="67"/>
      <c r="AE393" s="67"/>
      <c r="AF393" s="67">
        <f>IF(F393&lt;Settings!$H$3,"",RANK(AA393,$AA$307:$AA$405,0)+COUNTIF($AA$307:AA393,AA393)-1)</f>
        <v>76</v>
      </c>
      <c r="AG393" s="68"/>
    </row>
    <row r="394" spans="1:33" ht="15" thickBot="1" x14ac:dyDescent="0.4">
      <c r="A394" s="66"/>
      <c r="B394" s="2" t="s">
        <v>485</v>
      </c>
      <c r="C394" s="2" t="s">
        <v>51</v>
      </c>
      <c r="D394" s="67" t="s">
        <v>180</v>
      </c>
      <c r="E394" s="67">
        <v>26</v>
      </c>
      <c r="F394" s="67">
        <v>10</v>
      </c>
      <c r="G394" s="67">
        <v>2</v>
      </c>
      <c r="H394" s="67">
        <v>0</v>
      </c>
      <c r="I394" s="67">
        <v>0</v>
      </c>
      <c r="J394" s="67">
        <v>0</v>
      </c>
      <c r="K394" s="67">
        <v>0</v>
      </c>
      <c r="L394" s="67">
        <v>0</v>
      </c>
      <c r="M394" s="67">
        <v>1</v>
      </c>
      <c r="N394" s="67">
        <v>5</v>
      </c>
      <c r="O394" s="67">
        <v>5</v>
      </c>
      <c r="P394" s="67">
        <v>0</v>
      </c>
      <c r="Q394" s="67">
        <v>34</v>
      </c>
      <c r="R394" s="67">
        <v>21</v>
      </c>
      <c r="S394" s="67">
        <v>268</v>
      </c>
      <c r="T394" s="67">
        <v>12.76</v>
      </c>
      <c r="U394" s="67">
        <v>2</v>
      </c>
      <c r="V394" s="67">
        <v>0</v>
      </c>
      <c r="W394" s="67">
        <v>0</v>
      </c>
      <c r="X394" s="67">
        <v>4</v>
      </c>
      <c r="Y394" s="67"/>
      <c r="Z394" s="67"/>
      <c r="AA394" s="70">
        <f>IF(F394&lt;Settings!$H$3,"",ROUND((J394*Settings!$C$3+K394*Settings!$C$4+N394*Settings!$C$5+P394*Settings!$C$6+R394*Settings!$C$7+S394*Settings!$C$8+U394*Settings!$C$9+L394*Settings!$C$10+V394*Settings!$C$11*0.5)/F394*16,0))</f>
        <v>96</v>
      </c>
      <c r="AB394" s="70">
        <f>IF(F394&lt;Settings!$H$3,"",AA394*Settings!$F$4)</f>
        <v>324</v>
      </c>
      <c r="AC394" s="67"/>
      <c r="AD394" s="67"/>
      <c r="AE394" s="67"/>
      <c r="AF394" s="67">
        <f>IF(F394&lt;Settings!$H$3,"",RANK(AA394,$AA$307:$AA$405,0)+COUNTIF($AA$307:AA394,AA394)-1)</f>
        <v>85</v>
      </c>
      <c r="AG394" s="68"/>
    </row>
    <row r="395" spans="1:33" ht="15" thickBot="1" x14ac:dyDescent="0.4">
      <c r="A395" s="66"/>
      <c r="B395" s="2" t="s">
        <v>443</v>
      </c>
      <c r="C395" s="2" t="s">
        <v>1</v>
      </c>
      <c r="D395" s="67" t="s">
        <v>180</v>
      </c>
      <c r="E395" s="67">
        <v>25</v>
      </c>
      <c r="F395" s="67">
        <v>16</v>
      </c>
      <c r="G395" s="67">
        <v>2</v>
      </c>
      <c r="H395" s="67">
        <v>0</v>
      </c>
      <c r="I395" s="67">
        <v>0</v>
      </c>
      <c r="J395" s="67">
        <v>0</v>
      </c>
      <c r="K395" s="67">
        <v>0</v>
      </c>
      <c r="L395" s="67">
        <v>0</v>
      </c>
      <c r="M395" s="67">
        <v>4</v>
      </c>
      <c r="N395" s="67">
        <v>29</v>
      </c>
      <c r="O395" s="67">
        <v>7.25</v>
      </c>
      <c r="P395" s="67">
        <v>0</v>
      </c>
      <c r="Q395" s="67">
        <v>42</v>
      </c>
      <c r="R395" s="67">
        <v>32</v>
      </c>
      <c r="S395" s="67">
        <v>290</v>
      </c>
      <c r="T395" s="67">
        <v>9.06</v>
      </c>
      <c r="U395" s="67">
        <v>3</v>
      </c>
      <c r="V395" s="67">
        <v>0</v>
      </c>
      <c r="W395" s="67">
        <v>0</v>
      </c>
      <c r="X395" s="67">
        <v>3</v>
      </c>
      <c r="Y395" s="67"/>
      <c r="Z395" s="67"/>
      <c r="AA395" s="70">
        <f>IF(F395&lt;Settings!$H$3,"",ROUND((J395*Settings!$C$3+K395*Settings!$C$4+N395*Settings!$C$5+P395*Settings!$C$6+R395*Settings!$C$7+S395*Settings!$C$8+U395*Settings!$C$9+L395*Settings!$C$10+V395*Settings!$C$11*0.5)/F395*16,0))</f>
        <v>82</v>
      </c>
      <c r="AB395" s="70">
        <f>IF(F395&lt;Settings!$H$3,"",AA395*Settings!$F$4)</f>
        <v>276.75</v>
      </c>
      <c r="AC395" s="67"/>
      <c r="AD395" s="67"/>
      <c r="AE395" s="67"/>
      <c r="AF395" s="67">
        <f>IF(F395&lt;Settings!$H$3,"",RANK(AA395,$AA$307:$AA$405,0)+COUNTIF($AA$307:AA395,AA395)-1)</f>
        <v>91</v>
      </c>
      <c r="AG395" s="68"/>
    </row>
    <row r="396" spans="1:33" ht="15" thickBot="1" x14ac:dyDescent="0.4">
      <c r="A396" s="66"/>
      <c r="B396" s="2" t="s">
        <v>231</v>
      </c>
      <c r="C396" s="2" t="s">
        <v>125</v>
      </c>
      <c r="D396" s="67" t="s">
        <v>180</v>
      </c>
      <c r="E396" s="67">
        <v>26</v>
      </c>
      <c r="F396" s="67">
        <v>11</v>
      </c>
      <c r="G396" s="67">
        <v>10</v>
      </c>
      <c r="H396" s="67">
        <v>0</v>
      </c>
      <c r="I396" s="67">
        <v>0</v>
      </c>
      <c r="J396" s="67">
        <v>0</v>
      </c>
      <c r="K396" s="67">
        <v>0</v>
      </c>
      <c r="L396" s="67">
        <v>0</v>
      </c>
      <c r="M396" s="67">
        <v>1</v>
      </c>
      <c r="N396" s="67">
        <v>0</v>
      </c>
      <c r="O396" s="67">
        <v>0</v>
      </c>
      <c r="P396" s="67">
        <v>0</v>
      </c>
      <c r="Q396" s="67">
        <v>68</v>
      </c>
      <c r="R396" s="67">
        <v>38</v>
      </c>
      <c r="S396" s="67">
        <v>449</v>
      </c>
      <c r="T396" s="67">
        <v>11.82</v>
      </c>
      <c r="U396" s="67">
        <v>1</v>
      </c>
      <c r="V396" s="67">
        <v>2</v>
      </c>
      <c r="W396" s="67">
        <v>1</v>
      </c>
      <c r="X396" s="67">
        <v>1</v>
      </c>
      <c r="Y396" s="67"/>
      <c r="Z396" s="67"/>
      <c r="AA396" s="70">
        <f>IF(F396&lt;Settings!$H$3,"",ROUND((J396*Settings!$C$3+K396*Settings!$C$4+N396*Settings!$C$5+P396*Settings!$C$6+R396*Settings!$C$7+S396*Settings!$C$8+U396*Settings!$C$9+L396*Settings!$C$10+V396*Settings!$C$11*0.5)/F396*16,0))</f>
        <v>126</v>
      </c>
      <c r="AB396" s="70">
        <f>IF(F396&lt;Settings!$H$3,"",AA396*Settings!$F$4)</f>
        <v>425.25</v>
      </c>
      <c r="AC396" s="67"/>
      <c r="AD396" s="67"/>
      <c r="AE396" s="67"/>
      <c r="AF396" s="67">
        <f>IF(F396&lt;Settings!$H$3,"",RANK(AA396,$AA$307:$AA$405,0)+COUNTIF($AA$307:AA396,AA396)-1)</f>
        <v>69</v>
      </c>
      <c r="AG396" s="68"/>
    </row>
    <row r="397" spans="1:33" ht="15" thickBot="1" x14ac:dyDescent="0.4">
      <c r="A397" s="66"/>
      <c r="B397" s="2" t="s">
        <v>232</v>
      </c>
      <c r="C397" s="2" t="s">
        <v>18</v>
      </c>
      <c r="D397" s="67" t="s">
        <v>180</v>
      </c>
      <c r="E397" s="67">
        <v>28</v>
      </c>
      <c r="F397" s="67">
        <v>9</v>
      </c>
      <c r="G397" s="67">
        <v>6</v>
      </c>
      <c r="H397" s="67">
        <v>0</v>
      </c>
      <c r="I397" s="67">
        <v>0</v>
      </c>
      <c r="J397" s="67">
        <v>0</v>
      </c>
      <c r="K397" s="67">
        <v>0</v>
      </c>
      <c r="L397" s="67">
        <v>0</v>
      </c>
      <c r="M397" s="67">
        <v>0</v>
      </c>
      <c r="N397" s="67">
        <v>0</v>
      </c>
      <c r="O397" s="67"/>
      <c r="P397" s="67">
        <v>0</v>
      </c>
      <c r="Q397" s="67">
        <v>61</v>
      </c>
      <c r="R397" s="67">
        <v>38</v>
      </c>
      <c r="S397" s="67">
        <v>383</v>
      </c>
      <c r="T397" s="67">
        <v>10.08</v>
      </c>
      <c r="U397" s="67">
        <v>2</v>
      </c>
      <c r="V397" s="67">
        <v>2</v>
      </c>
      <c r="W397" s="67">
        <v>1</v>
      </c>
      <c r="X397" s="67">
        <v>2</v>
      </c>
      <c r="Y397" s="67"/>
      <c r="Z397" s="67"/>
      <c r="AA397" s="70">
        <f>IF(F397&lt;Settings!$H$3,"",ROUND((J397*Settings!$C$3+K397*Settings!$C$4+N397*Settings!$C$5+P397*Settings!$C$6+R397*Settings!$C$7+S397*Settings!$C$8+U397*Settings!$C$9+L397*Settings!$C$10+V397*Settings!$C$11*0.5)/F397*16,0))</f>
        <v>153</v>
      </c>
      <c r="AB397" s="70">
        <f>IF(F397&lt;Settings!$H$3,"",AA397*Settings!$F$4)</f>
        <v>516.375</v>
      </c>
      <c r="AC397" s="67"/>
      <c r="AD397" s="67"/>
      <c r="AE397" s="67"/>
      <c r="AF397" s="67">
        <f>IF(F397&lt;Settings!$H$3,"",RANK(AA397,$AA$307:$AA$405,0)+COUNTIF($AA$307:AA397,AA397)-1)</f>
        <v>51</v>
      </c>
      <c r="AG397" s="68"/>
    </row>
    <row r="398" spans="1:33" ht="15" thickBot="1" x14ac:dyDescent="0.4">
      <c r="A398" s="66"/>
      <c r="B398" s="2" t="s">
        <v>399</v>
      </c>
      <c r="C398" s="2" t="s">
        <v>94</v>
      </c>
      <c r="D398" s="67" t="s">
        <v>180</v>
      </c>
      <c r="E398" s="67">
        <v>29</v>
      </c>
      <c r="F398" s="67">
        <v>9</v>
      </c>
      <c r="G398" s="67">
        <v>4</v>
      </c>
      <c r="H398" s="67">
        <v>0</v>
      </c>
      <c r="I398" s="67">
        <v>0</v>
      </c>
      <c r="J398" s="67">
        <v>0</v>
      </c>
      <c r="K398" s="67">
        <v>0</v>
      </c>
      <c r="L398" s="67">
        <v>0</v>
      </c>
      <c r="M398" s="67">
        <v>0</v>
      </c>
      <c r="N398" s="67">
        <v>0</v>
      </c>
      <c r="O398" s="67"/>
      <c r="P398" s="67">
        <v>0</v>
      </c>
      <c r="Q398" s="67">
        <v>39</v>
      </c>
      <c r="R398" s="67">
        <v>28</v>
      </c>
      <c r="S398" s="67">
        <v>304</v>
      </c>
      <c r="T398" s="67">
        <v>10.86</v>
      </c>
      <c r="U398" s="67">
        <v>3</v>
      </c>
      <c r="V398" s="67">
        <v>0</v>
      </c>
      <c r="W398" s="67">
        <v>0</v>
      </c>
      <c r="X398" s="67">
        <v>3</v>
      </c>
      <c r="Y398" s="67"/>
      <c r="Z398" s="67"/>
      <c r="AA398" s="70">
        <f>IF(F398&lt;Settings!$H$3,"",ROUND((J398*Settings!$C$3+K398*Settings!$C$4+N398*Settings!$C$5+P398*Settings!$C$6+R398*Settings!$C$7+S398*Settings!$C$8+U398*Settings!$C$9+L398*Settings!$C$10+V398*Settings!$C$11*0.5)/F398*16,0))</f>
        <v>136</v>
      </c>
      <c r="AB398" s="70">
        <f>IF(F398&lt;Settings!$H$3,"",AA398*Settings!$F$4)</f>
        <v>459</v>
      </c>
      <c r="AC398" s="67"/>
      <c r="AD398" s="67"/>
      <c r="AE398" s="67"/>
      <c r="AF398" s="67">
        <f>IF(F398&lt;Settings!$H$3,"",RANK(AA398,$AA$307:$AA$405,0)+COUNTIF($AA$307:AA398,AA398)-1)</f>
        <v>60</v>
      </c>
      <c r="AG398" s="68"/>
    </row>
    <row r="399" spans="1:33" ht="15" thickBot="1" x14ac:dyDescent="0.4">
      <c r="A399" s="66"/>
      <c r="B399" s="2" t="s">
        <v>462</v>
      </c>
      <c r="C399" s="2" t="s">
        <v>32</v>
      </c>
      <c r="D399" s="67" t="s">
        <v>180</v>
      </c>
      <c r="E399" s="67">
        <v>28</v>
      </c>
      <c r="F399" s="67">
        <v>16</v>
      </c>
      <c r="G399" s="67">
        <v>2</v>
      </c>
      <c r="H399" s="67">
        <v>0</v>
      </c>
      <c r="I399" s="67">
        <v>0</v>
      </c>
      <c r="J399" s="67">
        <v>0</v>
      </c>
      <c r="K399" s="67">
        <v>0</v>
      </c>
      <c r="L399" s="67">
        <v>0</v>
      </c>
      <c r="M399" s="67">
        <v>0</v>
      </c>
      <c r="N399" s="67">
        <v>0</v>
      </c>
      <c r="O399" s="67"/>
      <c r="P399" s="67">
        <v>0</v>
      </c>
      <c r="Q399" s="67">
        <v>19</v>
      </c>
      <c r="R399" s="67">
        <v>14</v>
      </c>
      <c r="S399" s="67">
        <v>166</v>
      </c>
      <c r="T399" s="67">
        <v>11.86</v>
      </c>
      <c r="U399" s="67">
        <v>5</v>
      </c>
      <c r="V399" s="67">
        <v>0</v>
      </c>
      <c r="W399" s="67">
        <v>0</v>
      </c>
      <c r="X399" s="67">
        <v>5</v>
      </c>
      <c r="Y399" s="67"/>
      <c r="Z399" s="67"/>
      <c r="AA399" s="70">
        <f>IF(F399&lt;Settings!$H$3,"",ROUND((J399*Settings!$C$3+K399*Settings!$C$4+N399*Settings!$C$5+P399*Settings!$C$6+R399*Settings!$C$7+S399*Settings!$C$8+U399*Settings!$C$9+L399*Settings!$C$10+V399*Settings!$C$11*0.5)/F399*16,0))</f>
        <v>61</v>
      </c>
      <c r="AB399" s="70">
        <f>IF(F399&lt;Settings!$H$3,"",AA399*Settings!$F$4)</f>
        <v>205.875</v>
      </c>
      <c r="AC399" s="67"/>
      <c r="AD399" s="67"/>
      <c r="AE399" s="67"/>
      <c r="AF399" s="67">
        <f>IF(F399&lt;Settings!$H$3,"",RANK(AA399,$AA$307:$AA$405,0)+COUNTIF($AA$307:AA399,AA399)-1)</f>
        <v>96</v>
      </c>
      <c r="AG399" s="68"/>
    </row>
    <row r="400" spans="1:33" ht="15" thickBot="1" x14ac:dyDescent="0.4">
      <c r="A400" s="66"/>
      <c r="B400" s="2" t="s">
        <v>233</v>
      </c>
      <c r="C400" s="69" t="s">
        <v>179</v>
      </c>
      <c r="D400" s="67" t="s">
        <v>180</v>
      </c>
      <c r="E400" s="67">
        <v>25</v>
      </c>
      <c r="F400" s="67">
        <v>13</v>
      </c>
      <c r="G400" s="67">
        <v>0</v>
      </c>
      <c r="H400" s="67">
        <v>0</v>
      </c>
      <c r="I400" s="67">
        <v>0</v>
      </c>
      <c r="J400" s="67">
        <v>0</v>
      </c>
      <c r="K400" s="67">
        <v>0</v>
      </c>
      <c r="L400" s="67">
        <v>0</v>
      </c>
      <c r="M400" s="67">
        <v>41</v>
      </c>
      <c r="N400" s="67">
        <v>188</v>
      </c>
      <c r="O400" s="67">
        <v>4.59</v>
      </c>
      <c r="P400" s="67">
        <v>1</v>
      </c>
      <c r="Q400" s="67">
        <v>40</v>
      </c>
      <c r="R400" s="67">
        <v>25</v>
      </c>
      <c r="S400" s="67">
        <v>235</v>
      </c>
      <c r="T400" s="67">
        <v>9.4</v>
      </c>
      <c r="U400" s="67">
        <v>0</v>
      </c>
      <c r="V400" s="67">
        <v>2</v>
      </c>
      <c r="W400" s="67">
        <v>1</v>
      </c>
      <c r="X400" s="67">
        <v>1</v>
      </c>
      <c r="Y400" s="67"/>
      <c r="Z400" s="67"/>
      <c r="AA400" s="70">
        <f>IF(F400&lt;Settings!$H$3,"",ROUND((J400*Settings!$C$3+K400*Settings!$C$4+N400*Settings!$C$5+P400*Settings!$C$6+R400*Settings!$C$7+S400*Settings!$C$8+U400*Settings!$C$9+L400*Settings!$C$10+V400*Settings!$C$11*0.5)/F400*16,0))</f>
        <v>88</v>
      </c>
      <c r="AB400" s="70">
        <f>IF(F400&lt;Settings!$H$3,"",AA400*Settings!$F$4)</f>
        <v>297</v>
      </c>
      <c r="AC400" s="67"/>
      <c r="AD400" s="67"/>
      <c r="AE400" s="67"/>
      <c r="AF400" s="67">
        <f>IF(F400&lt;Settings!$H$3,"",RANK(AA400,$AA$307:$AA$405,0)+COUNTIF($AA$307:AA400,AA400)-1)</f>
        <v>90</v>
      </c>
      <c r="AG400" s="68"/>
    </row>
    <row r="401" spans="1:33" s="20" customFormat="1" ht="15" thickBot="1" x14ac:dyDescent="0.4">
      <c r="A401" s="26"/>
      <c r="B401" s="13" t="s">
        <v>442</v>
      </c>
      <c r="C401" s="13" t="s">
        <v>4</v>
      </c>
      <c r="D401" s="27" t="s">
        <v>180</v>
      </c>
      <c r="E401" s="27">
        <v>25</v>
      </c>
      <c r="F401" s="27">
        <v>10</v>
      </c>
      <c r="G401" s="27">
        <v>2</v>
      </c>
      <c r="H401" s="27">
        <v>0</v>
      </c>
      <c r="I401" s="27">
        <v>0</v>
      </c>
      <c r="J401" s="27">
        <v>0</v>
      </c>
      <c r="K401" s="27">
        <v>0</v>
      </c>
      <c r="L401" s="27">
        <v>0</v>
      </c>
      <c r="M401" s="27">
        <v>4</v>
      </c>
      <c r="N401" s="27">
        <v>2</v>
      </c>
      <c r="O401" s="27">
        <v>0.5</v>
      </c>
      <c r="P401" s="27">
        <v>0</v>
      </c>
      <c r="Q401" s="27">
        <v>25</v>
      </c>
      <c r="R401" s="27">
        <v>16</v>
      </c>
      <c r="S401" s="27">
        <v>340</v>
      </c>
      <c r="T401" s="27">
        <v>21.25</v>
      </c>
      <c r="U401" s="27">
        <v>2</v>
      </c>
      <c r="V401" s="27">
        <v>0</v>
      </c>
      <c r="W401" s="27">
        <v>0</v>
      </c>
      <c r="X401" s="27">
        <v>2</v>
      </c>
      <c r="Y401" s="27"/>
      <c r="Z401" s="27"/>
      <c r="AA401" s="70">
        <f>IF(F401&lt;Settings!$H$3,"",ROUND((J401*Settings!$C$3+K401*Settings!$C$4+N401*Settings!$C$5+P401*Settings!$C$6+R401*Settings!$C$7+S401*Settings!$C$8+U401*Settings!$C$9+L401*Settings!$C$10+V401*Settings!$C$11*0.5)/F401*16,0))</f>
        <v>100</v>
      </c>
      <c r="AB401" s="70">
        <f>IF(F401&lt;Settings!$H$3,"",AA401*Settings!$F$4)</f>
        <v>337.5</v>
      </c>
      <c r="AC401" s="27"/>
      <c r="AD401" s="27"/>
      <c r="AE401" s="27"/>
      <c r="AF401" s="67">
        <f>IF(F401&lt;Settings!$H$3,"",RANK(AA401,$AA$307:$AA$405,0)+COUNTIF($AA$307:AA401,AA401)-1)</f>
        <v>81</v>
      </c>
      <c r="AG401" s="28"/>
    </row>
    <row r="402" spans="1:33" ht="15" thickBot="1" x14ac:dyDescent="0.4">
      <c r="A402" s="66"/>
      <c r="B402" s="2" t="s">
        <v>444</v>
      </c>
      <c r="C402" s="2" t="s">
        <v>10</v>
      </c>
      <c r="D402" s="67" t="s">
        <v>180</v>
      </c>
      <c r="E402" s="67">
        <v>24</v>
      </c>
      <c r="F402" s="67">
        <v>16</v>
      </c>
      <c r="G402" s="67">
        <v>13</v>
      </c>
      <c r="H402" s="67">
        <v>0</v>
      </c>
      <c r="I402" s="67">
        <v>0</v>
      </c>
      <c r="J402" s="67">
        <v>0</v>
      </c>
      <c r="K402" s="67">
        <v>0</v>
      </c>
      <c r="L402" s="67">
        <v>0</v>
      </c>
      <c r="M402" s="67">
        <v>1</v>
      </c>
      <c r="N402" s="67">
        <v>16</v>
      </c>
      <c r="O402" s="67">
        <v>16</v>
      </c>
      <c r="P402" s="67">
        <v>0</v>
      </c>
      <c r="Q402" s="67">
        <v>47</v>
      </c>
      <c r="R402" s="67">
        <v>26</v>
      </c>
      <c r="S402" s="67">
        <v>316</v>
      </c>
      <c r="T402" s="67">
        <v>12.15</v>
      </c>
      <c r="U402" s="67">
        <v>2</v>
      </c>
      <c r="V402" s="67">
        <v>0</v>
      </c>
      <c r="W402" s="67">
        <v>0</v>
      </c>
      <c r="X402" s="67">
        <v>2</v>
      </c>
      <c r="Y402" s="67"/>
      <c r="Z402" s="67"/>
      <c r="AA402" s="70">
        <f>IF(F402&lt;Settings!$H$3,"",ROUND((J402*Settings!$C$3+K402*Settings!$C$4+N402*Settings!$C$5+P402*Settings!$C$6+R402*Settings!$C$7+S402*Settings!$C$8+U402*Settings!$C$9+L402*Settings!$C$10+V402*Settings!$C$11*0.5)/F402*16,0))</f>
        <v>71</v>
      </c>
      <c r="AB402" s="70">
        <f>IF(F402&lt;Settings!$H$3,"",AA402*Settings!$F$4)</f>
        <v>239.625</v>
      </c>
      <c r="AC402" s="67"/>
      <c r="AD402" s="67"/>
      <c r="AE402" s="67"/>
      <c r="AF402" s="67">
        <f>IF(F402&lt;Settings!$H$3,"",RANK(AA402,$AA$307:$AA$405,0)+COUNTIF($AA$307:AA402,AA402)-1)</f>
        <v>95</v>
      </c>
      <c r="AG402" s="68"/>
    </row>
    <row r="403" spans="1:33" ht="15" thickBot="1" x14ac:dyDescent="0.4">
      <c r="A403" s="66"/>
      <c r="B403" s="2" t="s">
        <v>430</v>
      </c>
      <c r="C403" s="69" t="s">
        <v>179</v>
      </c>
      <c r="D403" s="67" t="s">
        <v>180</v>
      </c>
      <c r="E403" s="67">
        <v>27</v>
      </c>
      <c r="F403" s="67">
        <v>15</v>
      </c>
      <c r="G403" s="67">
        <v>10</v>
      </c>
      <c r="H403" s="67">
        <v>0</v>
      </c>
      <c r="I403" s="67">
        <v>0</v>
      </c>
      <c r="J403" s="67">
        <v>0</v>
      </c>
      <c r="K403" s="67">
        <v>0</v>
      </c>
      <c r="L403" s="67">
        <v>0</v>
      </c>
      <c r="M403" s="67">
        <v>0</v>
      </c>
      <c r="N403" s="67">
        <v>0</v>
      </c>
      <c r="O403" s="67"/>
      <c r="P403" s="67">
        <v>0</v>
      </c>
      <c r="Q403" s="67">
        <v>67</v>
      </c>
      <c r="R403" s="67">
        <v>25</v>
      </c>
      <c r="S403" s="67">
        <v>380</v>
      </c>
      <c r="T403" s="67">
        <v>15.2</v>
      </c>
      <c r="U403" s="67">
        <v>1</v>
      </c>
      <c r="V403" s="67">
        <v>0</v>
      </c>
      <c r="W403" s="67">
        <v>0</v>
      </c>
      <c r="X403" s="67">
        <v>1</v>
      </c>
      <c r="Y403" s="67"/>
      <c r="Z403" s="67"/>
      <c r="AA403" s="70">
        <f>IF(F403&lt;Settings!$H$3,"",ROUND((J403*Settings!$C$3+K403*Settings!$C$4+N403*Settings!$C$5+P403*Settings!$C$6+R403*Settings!$C$7+S403*Settings!$C$8+U403*Settings!$C$9+L403*Settings!$C$10+V403*Settings!$C$11*0.5)/F403*16,0))</f>
        <v>74</v>
      </c>
      <c r="AB403" s="70">
        <f>IF(F403&lt;Settings!$H$3,"",AA403*Settings!$F$4)</f>
        <v>249.75</v>
      </c>
      <c r="AC403" s="67"/>
      <c r="AD403" s="67"/>
      <c r="AE403" s="67"/>
      <c r="AF403" s="67">
        <f>IF(F403&lt;Settings!$H$3,"",RANK(AA403,$AA$307:$AA$405,0)+COUNTIF($AA$307:AA403,AA403)-1)</f>
        <v>94</v>
      </c>
      <c r="AG403" s="68"/>
    </row>
    <row r="404" spans="1:33" ht="15" thickBot="1" x14ac:dyDescent="0.4">
      <c r="A404" s="66"/>
      <c r="B404" s="2" t="s">
        <v>374</v>
      </c>
      <c r="C404" s="2" t="s">
        <v>125</v>
      </c>
      <c r="D404" s="67" t="s">
        <v>180</v>
      </c>
      <c r="E404" s="67">
        <v>28</v>
      </c>
      <c r="F404" s="67">
        <v>14</v>
      </c>
      <c r="G404" s="67">
        <v>9</v>
      </c>
      <c r="H404" s="67">
        <v>0</v>
      </c>
      <c r="I404" s="67">
        <v>0</v>
      </c>
      <c r="J404" s="67">
        <v>0</v>
      </c>
      <c r="K404" s="67">
        <v>0</v>
      </c>
      <c r="L404" s="67">
        <v>0</v>
      </c>
      <c r="M404" s="67">
        <v>0</v>
      </c>
      <c r="N404" s="67">
        <v>0</v>
      </c>
      <c r="O404" s="67"/>
      <c r="P404" s="67">
        <v>0</v>
      </c>
      <c r="Q404" s="67">
        <v>76</v>
      </c>
      <c r="R404" s="67">
        <v>37</v>
      </c>
      <c r="S404" s="67">
        <v>371</v>
      </c>
      <c r="T404" s="67">
        <v>10.029999999999999</v>
      </c>
      <c r="U404" s="67">
        <v>1</v>
      </c>
      <c r="V404" s="67">
        <v>0</v>
      </c>
      <c r="W404" s="67">
        <v>0</v>
      </c>
      <c r="X404" s="67">
        <v>1</v>
      </c>
      <c r="Y404" s="67"/>
      <c r="Z404" s="67"/>
      <c r="AA404" s="70">
        <f>IF(F404&lt;Settings!$H$3,"",ROUND((J404*Settings!$C$3+K404*Settings!$C$4+N404*Settings!$C$5+P404*Settings!$C$6+R404*Settings!$C$7+S404*Settings!$C$8+U404*Settings!$C$9+L404*Settings!$C$10+V404*Settings!$C$11*0.5)/F404*16,0))</f>
        <v>92</v>
      </c>
      <c r="AB404" s="70">
        <f>IF(F404&lt;Settings!$H$3,"",AA404*Settings!$F$4)</f>
        <v>310.5</v>
      </c>
      <c r="AC404" s="67"/>
      <c r="AD404" s="67"/>
      <c r="AE404" s="67"/>
      <c r="AF404" s="67">
        <f>IF(F404&lt;Settings!$H$3,"",RANK(AA404,$AA$307:$AA$405,0)+COUNTIF($AA$307:AA404,AA404)-1)</f>
        <v>88</v>
      </c>
      <c r="AG404" s="68"/>
    </row>
    <row r="405" spans="1:33" ht="15" thickBot="1" x14ac:dyDescent="0.4">
      <c r="A405" s="7"/>
      <c r="B405" s="3" t="s">
        <v>281</v>
      </c>
      <c r="C405" s="3" t="s">
        <v>18</v>
      </c>
      <c r="D405" s="8" t="s">
        <v>180</v>
      </c>
      <c r="E405" s="8">
        <v>24</v>
      </c>
      <c r="F405" s="8">
        <v>5</v>
      </c>
      <c r="G405" s="8">
        <v>4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/>
      <c r="P405" s="8">
        <v>0</v>
      </c>
      <c r="Q405" s="8">
        <v>30</v>
      </c>
      <c r="R405" s="8">
        <v>20</v>
      </c>
      <c r="S405" s="8">
        <v>303</v>
      </c>
      <c r="T405" s="8">
        <v>15.15</v>
      </c>
      <c r="U405" s="8">
        <v>2</v>
      </c>
      <c r="V405" s="8">
        <v>1</v>
      </c>
      <c r="W405" s="8">
        <v>0</v>
      </c>
      <c r="X405" s="8">
        <v>2</v>
      </c>
      <c r="Y405" s="8"/>
      <c r="Z405" s="8"/>
      <c r="AA405" s="70" t="str">
        <f>IF(F405&lt;Settings!$H$3,"",ROUND((J405*Settings!$C$3+K405*Settings!$C$4+N405*Settings!$C$5+P405*Settings!$C$6+R405*Settings!$C$7+S405*Settings!$C$8+U405*Settings!$C$9+L405*Settings!$C$10+V405*Settings!$C$11*0.5)/F405*16,0))</f>
        <v/>
      </c>
      <c r="AB405" s="70" t="str">
        <f>IF(F405&lt;Settings!$H$3,"",AA405*Settings!$F$4)</f>
        <v/>
      </c>
      <c r="AC405" s="8"/>
      <c r="AD405" s="8"/>
      <c r="AE405" s="8"/>
      <c r="AF405" s="67" t="str">
        <f>IF(F405&lt;Settings!$H$3,"",RANK(AA405,$AA$307:$AA$405,0)+COUNTIF($AA$307:AA405,AA405)-1)</f>
        <v/>
      </c>
      <c r="AG405" s="65"/>
    </row>
    <row r="406" spans="1:33" ht="15" thickBot="1" x14ac:dyDescent="0.4">
      <c r="A406" s="120">
        <v>2019</v>
      </c>
      <c r="B406" s="121"/>
      <c r="C406" s="122"/>
    </row>
    <row r="407" spans="1:33" ht="15" thickBot="1" x14ac:dyDescent="0.4">
      <c r="A407" s="66"/>
      <c r="B407" s="2" t="s">
        <v>454</v>
      </c>
      <c r="C407" s="2" t="s">
        <v>16</v>
      </c>
      <c r="D407" s="67" t="s">
        <v>180</v>
      </c>
      <c r="E407" s="67">
        <v>26</v>
      </c>
      <c r="F407" s="67">
        <v>16</v>
      </c>
      <c r="G407" s="67">
        <v>15</v>
      </c>
      <c r="H407" s="67">
        <v>0</v>
      </c>
      <c r="I407" s="67">
        <v>0</v>
      </c>
      <c r="J407" s="67">
        <v>0</v>
      </c>
      <c r="K407" s="67">
        <v>0</v>
      </c>
      <c r="L407" s="67">
        <v>0</v>
      </c>
      <c r="M407" s="67">
        <v>1</v>
      </c>
      <c r="N407" s="67">
        <v>-9</v>
      </c>
      <c r="O407" s="67">
        <v>-9</v>
      </c>
      <c r="P407" s="67">
        <v>0</v>
      </c>
      <c r="Q407" s="67">
        <v>185</v>
      </c>
      <c r="R407" s="67">
        <v>149</v>
      </c>
      <c r="S407" s="67">
        <v>1725</v>
      </c>
      <c r="T407" s="67">
        <v>11.58</v>
      </c>
      <c r="U407" s="67">
        <v>9</v>
      </c>
      <c r="V407" s="67">
        <v>1</v>
      </c>
      <c r="W407" s="67">
        <v>0</v>
      </c>
      <c r="X407" s="67">
        <v>9</v>
      </c>
      <c r="Y407" s="67"/>
      <c r="Z407" s="67"/>
      <c r="AA407" s="70">
        <f>IF(F407&lt;Settings!$H$3,"",ROUND((J407*Settings!$C$3+K407*Settings!$C$4+N407*Settings!$C$5+P407*Settings!$C$6+R407*Settings!$C$7+S407*Settings!$C$8+U407*Settings!$C$9+L407*Settings!$C$10+V407*Settings!$C$11*0.5)/F407*16,0))</f>
        <v>374</v>
      </c>
      <c r="AB407" s="70">
        <f>IF(F407&lt;Settings!$H$3,"",AA407*Settings!$F$3)</f>
        <v>1893.375</v>
      </c>
      <c r="AC407" s="67"/>
      <c r="AD407" s="67"/>
      <c r="AE407" s="67"/>
      <c r="AF407" s="67">
        <f>IF(F407&lt;Settings!$H$3,"",RANK(AA407,$AA$407:$AA$507,0)+COUNTIF($AA$407:AA407,AA407)-1)</f>
        <v>1</v>
      </c>
      <c r="AG407" s="68"/>
    </row>
    <row r="408" spans="1:33" ht="15" thickBot="1" x14ac:dyDescent="0.4">
      <c r="A408" s="66"/>
      <c r="B408" s="2" t="s">
        <v>924</v>
      </c>
      <c r="C408" s="2" t="s">
        <v>49</v>
      </c>
      <c r="D408" s="67" t="s">
        <v>180</v>
      </c>
      <c r="E408" s="67">
        <v>23</v>
      </c>
      <c r="F408" s="67">
        <v>14</v>
      </c>
      <c r="G408" s="67">
        <v>14</v>
      </c>
      <c r="H408" s="67">
        <v>0</v>
      </c>
      <c r="I408" s="67">
        <v>0</v>
      </c>
      <c r="J408" s="67">
        <v>0</v>
      </c>
      <c r="K408" s="67">
        <v>0</v>
      </c>
      <c r="L408" s="67">
        <v>0</v>
      </c>
      <c r="M408" s="67">
        <v>1</v>
      </c>
      <c r="N408" s="67">
        <v>8</v>
      </c>
      <c r="O408" s="67">
        <v>8</v>
      </c>
      <c r="P408" s="67">
        <v>0</v>
      </c>
      <c r="Q408" s="67">
        <v>121</v>
      </c>
      <c r="R408" s="67">
        <v>86</v>
      </c>
      <c r="S408" s="67">
        <v>1333</v>
      </c>
      <c r="T408" s="67">
        <v>15.5</v>
      </c>
      <c r="U408" s="67">
        <v>9</v>
      </c>
      <c r="V408" s="67">
        <v>0</v>
      </c>
      <c r="W408" s="67">
        <v>0</v>
      </c>
      <c r="X408" s="67">
        <v>9</v>
      </c>
      <c r="Y408" s="67">
        <v>1</v>
      </c>
      <c r="Z408" s="67"/>
      <c r="AA408" s="70">
        <f>IF(F408&lt;Settings!$H$3,"",ROUND((J408*Settings!$C$3+K408*Settings!$C$4+N408*Settings!$C$5+P408*Settings!$C$6+R408*Settings!$C$7+S408*Settings!$C$8+U408*Settings!$C$9+L408*Settings!$C$10+V408*Settings!$C$11*0.5)/F408*16,0))</f>
        <v>313</v>
      </c>
      <c r="AB408" s="70">
        <f>IF(F408&lt;Settings!$H$3,"",AA408*Settings!$F$3)</f>
        <v>1584.5625</v>
      </c>
      <c r="AC408" s="67"/>
      <c r="AD408" s="67"/>
      <c r="AE408" s="67"/>
      <c r="AF408" s="67">
        <f>IF(F408&lt;Settings!$H$3,"",RANK(AA408,$AA$407:$AA$507,0)+COUNTIF($AA$407:AA408,AA408)-1)</f>
        <v>2</v>
      </c>
      <c r="AG408" s="68"/>
    </row>
    <row r="409" spans="1:33" ht="15" thickBot="1" x14ac:dyDescent="0.4">
      <c r="A409" s="66"/>
      <c r="B409" s="2" t="s">
        <v>258</v>
      </c>
      <c r="C409" s="2" t="s">
        <v>26</v>
      </c>
      <c r="D409" s="67" t="s">
        <v>180</v>
      </c>
      <c r="E409" s="67">
        <v>26</v>
      </c>
      <c r="F409" s="67">
        <v>16</v>
      </c>
      <c r="G409" s="67">
        <v>16</v>
      </c>
      <c r="H409" s="67">
        <v>0</v>
      </c>
      <c r="I409" s="67">
        <v>0</v>
      </c>
      <c r="J409" s="67">
        <v>0</v>
      </c>
      <c r="K409" s="67">
        <v>0</v>
      </c>
      <c r="L409" s="67">
        <v>0</v>
      </c>
      <c r="M409" s="67">
        <v>0</v>
      </c>
      <c r="N409" s="67">
        <v>0</v>
      </c>
      <c r="O409" s="67"/>
      <c r="P409" s="67">
        <v>0</v>
      </c>
      <c r="Q409" s="67">
        <v>116</v>
      </c>
      <c r="R409" s="67">
        <v>65</v>
      </c>
      <c r="S409" s="67">
        <v>1190</v>
      </c>
      <c r="T409" s="67">
        <v>18.309999999999999</v>
      </c>
      <c r="U409" s="67">
        <v>11</v>
      </c>
      <c r="V409" s="67">
        <v>1</v>
      </c>
      <c r="W409" s="67">
        <v>1</v>
      </c>
      <c r="X409" s="67">
        <v>11</v>
      </c>
      <c r="Y409" s="67"/>
      <c r="Z409" s="67"/>
      <c r="AA409" s="70">
        <f>IF(F409&lt;Settings!$H$3,"",ROUND((J409*Settings!$C$3+K409*Settings!$C$4+N409*Settings!$C$5+P409*Settings!$C$6+R409*Settings!$C$7+S409*Settings!$C$8+U409*Settings!$C$9+L409*Settings!$C$10+V409*Settings!$C$11*0.5)/F409*16,0))</f>
        <v>249</v>
      </c>
      <c r="AB409" s="70">
        <f>IF(F409&lt;Settings!$H$3,"",AA409*Settings!$F$3)</f>
        <v>1260.5625</v>
      </c>
      <c r="AC409" s="67"/>
      <c r="AD409" s="67"/>
      <c r="AE409" s="67"/>
      <c r="AF409" s="67">
        <f>IF(F409&lt;Settings!$H$3,"",RANK(AA409,$AA$407:$AA$507,0)+COUNTIF($AA$407:AA409,AA409)-1)</f>
        <v>12</v>
      </c>
      <c r="AG409" s="68"/>
    </row>
    <row r="410" spans="1:33" ht="15" thickBot="1" x14ac:dyDescent="0.4">
      <c r="A410" s="66"/>
      <c r="B410" s="2" t="s">
        <v>457</v>
      </c>
      <c r="C410" s="2" t="s">
        <v>105</v>
      </c>
      <c r="D410" s="67" t="s">
        <v>180</v>
      </c>
      <c r="E410" s="67">
        <v>26</v>
      </c>
      <c r="F410" s="67">
        <v>16</v>
      </c>
      <c r="G410" s="67">
        <v>14</v>
      </c>
      <c r="H410" s="67">
        <v>0</v>
      </c>
      <c r="I410" s="67">
        <v>1</v>
      </c>
      <c r="J410" s="67">
        <v>0</v>
      </c>
      <c r="K410" s="67">
        <v>0</v>
      </c>
      <c r="L410" s="67">
        <v>0</v>
      </c>
      <c r="M410" s="67">
        <v>2</v>
      </c>
      <c r="N410" s="67">
        <v>4</v>
      </c>
      <c r="O410" s="67">
        <v>2</v>
      </c>
      <c r="P410" s="67">
        <v>0</v>
      </c>
      <c r="Q410" s="67">
        <v>134</v>
      </c>
      <c r="R410" s="67">
        <v>94</v>
      </c>
      <c r="S410" s="67">
        <v>1161</v>
      </c>
      <c r="T410" s="67">
        <v>12.35</v>
      </c>
      <c r="U410" s="67">
        <v>10</v>
      </c>
      <c r="V410" s="67">
        <v>3</v>
      </c>
      <c r="W410" s="67">
        <v>0</v>
      </c>
      <c r="X410" s="67">
        <v>10</v>
      </c>
      <c r="Y410" s="67"/>
      <c r="Z410" s="67"/>
      <c r="AA410" s="70">
        <f>IF(F410&lt;Settings!$H$3,"",ROUND((J410*Settings!$C$3+K410*Settings!$C$4+N410*Settings!$C$5+P410*Settings!$C$6+R410*Settings!$C$7+S410*Settings!$C$8+U410*Settings!$C$9+L410*Settings!$C$10+V410*Settings!$C$11*0.5)/F410*16,0))</f>
        <v>268</v>
      </c>
      <c r="AB410" s="70">
        <f>IF(F410&lt;Settings!$H$3,"",AA410*Settings!$F$3)</f>
        <v>1356.75</v>
      </c>
      <c r="AC410" s="67"/>
      <c r="AD410" s="67"/>
      <c r="AE410" s="67"/>
      <c r="AF410" s="67">
        <f>IF(F410&lt;Settings!$H$3,"",RANK(AA410,$AA$407:$AA$507,0)+COUNTIF($AA$407:AA410,AA410)-1)</f>
        <v>7</v>
      </c>
      <c r="AG410" s="68"/>
    </row>
    <row r="411" spans="1:33" ht="15" thickBot="1" x14ac:dyDescent="0.4">
      <c r="A411" s="66"/>
      <c r="B411" s="2" t="s">
        <v>213</v>
      </c>
      <c r="C411" s="2" t="s">
        <v>36</v>
      </c>
      <c r="D411" s="67" t="s">
        <v>180</v>
      </c>
      <c r="E411" s="67">
        <v>30</v>
      </c>
      <c r="F411" s="67">
        <v>15</v>
      </c>
      <c r="G411" s="67">
        <v>15</v>
      </c>
      <c r="H411" s="67">
        <v>0</v>
      </c>
      <c r="I411" s="67">
        <v>0</v>
      </c>
      <c r="J411" s="67">
        <v>0</v>
      </c>
      <c r="K411" s="67">
        <v>0</v>
      </c>
      <c r="L411" s="67">
        <v>0</v>
      </c>
      <c r="M411" s="67">
        <v>2</v>
      </c>
      <c r="N411" s="67">
        <v>-3</v>
      </c>
      <c r="O411" s="67">
        <v>-1.5</v>
      </c>
      <c r="P411" s="67">
        <v>0</v>
      </c>
      <c r="Q411" s="67">
        <v>157</v>
      </c>
      <c r="R411" s="67">
        <v>99</v>
      </c>
      <c r="S411" s="67">
        <v>1394</v>
      </c>
      <c r="T411" s="67">
        <v>14.08</v>
      </c>
      <c r="U411" s="67">
        <v>6</v>
      </c>
      <c r="V411" s="67">
        <v>1</v>
      </c>
      <c r="W411" s="67">
        <v>0</v>
      </c>
      <c r="X411" s="67">
        <v>6</v>
      </c>
      <c r="Y411" s="67"/>
      <c r="Z411" s="67"/>
      <c r="AA411" s="70">
        <f>IF(F411&lt;Settings!$H$3,"",ROUND((J411*Settings!$C$3+K411*Settings!$C$4+N411*Settings!$C$5+P411*Settings!$C$6+R411*Settings!$C$7+S411*Settings!$C$8+U411*Settings!$C$9+L411*Settings!$C$10+V411*Settings!$C$11*0.5)/F411*16,0))</f>
        <v>291</v>
      </c>
      <c r="AB411" s="70">
        <f>IF(F411&lt;Settings!$H$3,"",AA411*Settings!$F$3)</f>
        <v>1473.1875</v>
      </c>
      <c r="AC411" s="67"/>
      <c r="AD411" s="67"/>
      <c r="AE411" s="67"/>
      <c r="AF411" s="67">
        <f>IF(F411&lt;Settings!$H$3,"",RANK(AA411,$AA$407:$AA$507,0)+COUNTIF($AA$407:AA411,AA411)-1)</f>
        <v>3</v>
      </c>
      <c r="AG411" s="68"/>
    </row>
    <row r="412" spans="1:33" ht="15" thickBot="1" x14ac:dyDescent="0.4">
      <c r="A412" s="66"/>
      <c r="B412" s="2" t="s">
        <v>395</v>
      </c>
      <c r="C412" s="2" t="s">
        <v>51</v>
      </c>
      <c r="D412" s="67" t="s">
        <v>180</v>
      </c>
      <c r="E412" s="67">
        <v>26</v>
      </c>
      <c r="F412" s="67">
        <v>16</v>
      </c>
      <c r="G412" s="67">
        <v>14</v>
      </c>
      <c r="H412" s="67">
        <v>0</v>
      </c>
      <c r="I412" s="67">
        <v>0</v>
      </c>
      <c r="J412" s="67">
        <v>0</v>
      </c>
      <c r="K412" s="67">
        <v>0</v>
      </c>
      <c r="L412" s="67">
        <v>0</v>
      </c>
      <c r="M412" s="67">
        <v>0</v>
      </c>
      <c r="N412" s="67">
        <v>0</v>
      </c>
      <c r="O412" s="67"/>
      <c r="P412" s="67">
        <v>0</v>
      </c>
      <c r="Q412" s="67">
        <v>128</v>
      </c>
      <c r="R412" s="67">
        <v>72</v>
      </c>
      <c r="S412" s="67">
        <v>1202</v>
      </c>
      <c r="T412" s="67">
        <v>16.690000000000001</v>
      </c>
      <c r="U412" s="67">
        <v>9</v>
      </c>
      <c r="V412" s="67">
        <v>0</v>
      </c>
      <c r="W412" s="67">
        <v>0</v>
      </c>
      <c r="X412" s="67">
        <v>9</v>
      </c>
      <c r="Y412" s="67"/>
      <c r="Z412" s="67"/>
      <c r="AA412" s="70">
        <f>IF(F412&lt;Settings!$H$3,"",ROUND((J412*Settings!$C$3+K412*Settings!$C$4+N412*Settings!$C$5+P412*Settings!$C$6+R412*Settings!$C$7+S412*Settings!$C$8+U412*Settings!$C$9+L412*Settings!$C$10+V412*Settings!$C$11*0.5)/F412*16,0))</f>
        <v>246</v>
      </c>
      <c r="AB412" s="70">
        <f>IF(F412&lt;Settings!$H$3,"",AA412*Settings!$F$3)</f>
        <v>1245.375</v>
      </c>
      <c r="AC412" s="67"/>
      <c r="AD412" s="67"/>
      <c r="AE412" s="67"/>
      <c r="AF412" s="67">
        <f>IF(F412&lt;Settings!$H$3,"",RANK(AA412,$AA$407:$AA$507,0)+COUNTIF($AA$407:AA412,AA412)-1)</f>
        <v>15</v>
      </c>
      <c r="AG412" s="68"/>
    </row>
    <row r="413" spans="1:33" ht="15" thickBot="1" x14ac:dyDescent="0.4">
      <c r="A413" s="66"/>
      <c r="B413" s="2" t="s">
        <v>458</v>
      </c>
      <c r="C413" s="2" t="s">
        <v>24</v>
      </c>
      <c r="D413" s="67" t="s">
        <v>180</v>
      </c>
      <c r="E413" s="67">
        <v>25</v>
      </c>
      <c r="F413" s="67">
        <v>16</v>
      </c>
      <c r="G413" s="67">
        <v>16</v>
      </c>
      <c r="H413" s="67">
        <v>0</v>
      </c>
      <c r="I413" s="67">
        <v>0</v>
      </c>
      <c r="J413" s="67">
        <v>0</v>
      </c>
      <c r="K413" s="67">
        <v>0</v>
      </c>
      <c r="L413" s="67">
        <v>0</v>
      </c>
      <c r="M413" s="67">
        <v>1</v>
      </c>
      <c r="N413" s="67">
        <v>6</v>
      </c>
      <c r="O413" s="67">
        <v>6</v>
      </c>
      <c r="P413" s="67">
        <v>0</v>
      </c>
      <c r="Q413" s="67">
        <v>119</v>
      </c>
      <c r="R413" s="67">
        <v>79</v>
      </c>
      <c r="S413" s="67">
        <v>1189</v>
      </c>
      <c r="T413" s="67">
        <v>15.05</v>
      </c>
      <c r="U413" s="67">
        <v>8</v>
      </c>
      <c r="V413" s="67">
        <v>0</v>
      </c>
      <c r="W413" s="67">
        <v>0</v>
      </c>
      <c r="X413" s="67">
        <v>8</v>
      </c>
      <c r="Y413" s="67"/>
      <c r="Z413" s="67"/>
      <c r="AA413" s="70">
        <f>IF(F413&lt;Settings!$H$3,"",ROUND((J413*Settings!$C$3+K413*Settings!$C$4+N413*Settings!$C$5+P413*Settings!$C$6+R413*Settings!$C$7+S413*Settings!$C$8+U413*Settings!$C$9+L413*Settings!$C$10+V413*Settings!$C$11*0.5)/F413*16,0))</f>
        <v>247</v>
      </c>
      <c r="AB413" s="70">
        <f>IF(F413&lt;Settings!$H$3,"",AA413*Settings!$F$3)</f>
        <v>1250.4375</v>
      </c>
      <c r="AC413" s="67"/>
      <c r="AD413" s="67"/>
      <c r="AE413" s="67"/>
      <c r="AF413" s="67">
        <f>IF(F413&lt;Settings!$H$3,"",RANK(AA413,$AA$407:$AA$507,0)+COUNTIF($AA$407:AA413,AA413)-1)</f>
        <v>14</v>
      </c>
      <c r="AG413" s="68"/>
    </row>
    <row r="414" spans="1:33" ht="15" thickBot="1" x14ac:dyDescent="0.4">
      <c r="A414" s="66"/>
      <c r="B414" s="2" t="s">
        <v>214</v>
      </c>
      <c r="C414" s="2" t="s">
        <v>49</v>
      </c>
      <c r="D414" s="67" t="s">
        <v>180</v>
      </c>
      <c r="E414" s="67">
        <v>26</v>
      </c>
      <c r="F414" s="67">
        <v>13</v>
      </c>
      <c r="G414" s="67">
        <v>13</v>
      </c>
      <c r="H414" s="67">
        <v>0</v>
      </c>
      <c r="I414" s="67">
        <v>0</v>
      </c>
      <c r="J414" s="67">
        <v>0</v>
      </c>
      <c r="K414" s="67">
        <v>0</v>
      </c>
      <c r="L414" s="67">
        <v>0</v>
      </c>
      <c r="M414" s="67">
        <v>0</v>
      </c>
      <c r="N414" s="67">
        <v>0</v>
      </c>
      <c r="O414" s="67"/>
      <c r="P414" s="67">
        <v>0</v>
      </c>
      <c r="Q414" s="67">
        <v>118</v>
      </c>
      <c r="R414" s="67">
        <v>67</v>
      </c>
      <c r="S414" s="67">
        <v>1157</v>
      </c>
      <c r="T414" s="67">
        <v>17.27</v>
      </c>
      <c r="U414" s="67">
        <v>8</v>
      </c>
      <c r="V414" s="67">
        <v>0</v>
      </c>
      <c r="W414" s="67">
        <v>0</v>
      </c>
      <c r="X414" s="67">
        <v>8</v>
      </c>
      <c r="Y414" s="67">
        <v>1</v>
      </c>
      <c r="Z414" s="67"/>
      <c r="AA414" s="70">
        <f>IF(F414&lt;Settings!$H$3,"",ROUND((J414*Settings!$C$3+K414*Settings!$C$4+N414*Settings!$C$5+P414*Settings!$C$6+R414*Settings!$C$7+S414*Settings!$C$8+U414*Settings!$C$9+L414*Settings!$C$10+V414*Settings!$C$11*0.5)/F414*16,0))</f>
        <v>284</v>
      </c>
      <c r="AB414" s="70">
        <f>IF(F414&lt;Settings!$H$3,"",AA414*Settings!$F$3)</f>
        <v>1437.75</v>
      </c>
      <c r="AC414" s="67"/>
      <c r="AD414" s="67"/>
      <c r="AE414" s="67"/>
      <c r="AF414" s="67">
        <f>IF(F414&lt;Settings!$H$3,"",RANK(AA414,$AA$407:$AA$507,0)+COUNTIF($AA$407:AA414,AA414)-1)</f>
        <v>4</v>
      </c>
      <c r="AG414" s="68"/>
    </row>
    <row r="415" spans="1:33" ht="15" thickBot="1" x14ac:dyDescent="0.4">
      <c r="A415" s="66"/>
      <c r="B415" s="2" t="s">
        <v>925</v>
      </c>
      <c r="C415" s="2" t="s">
        <v>10</v>
      </c>
      <c r="D415" s="67" t="s">
        <v>180</v>
      </c>
      <c r="E415" s="67">
        <v>22</v>
      </c>
      <c r="F415" s="67">
        <v>16</v>
      </c>
      <c r="G415" s="67">
        <v>11</v>
      </c>
      <c r="H415" s="67">
        <v>0</v>
      </c>
      <c r="I415" s="67">
        <v>0</v>
      </c>
      <c r="J415" s="67">
        <v>0</v>
      </c>
      <c r="K415" s="67">
        <v>0</v>
      </c>
      <c r="L415" s="67">
        <v>0</v>
      </c>
      <c r="M415" s="67">
        <v>3</v>
      </c>
      <c r="N415" s="67">
        <v>60</v>
      </c>
      <c r="O415" s="67">
        <v>20</v>
      </c>
      <c r="P415" s="67">
        <v>1</v>
      </c>
      <c r="Q415" s="67">
        <v>84</v>
      </c>
      <c r="R415" s="67">
        <v>52</v>
      </c>
      <c r="S415" s="67">
        <v>1051</v>
      </c>
      <c r="T415" s="67">
        <v>20.21</v>
      </c>
      <c r="U415" s="67">
        <v>8</v>
      </c>
      <c r="V415" s="67">
        <v>1</v>
      </c>
      <c r="W415" s="67">
        <v>0</v>
      </c>
      <c r="X415" s="67">
        <v>9</v>
      </c>
      <c r="Y415" s="67"/>
      <c r="Z415" s="67"/>
      <c r="AA415" s="70">
        <f>IF(F415&lt;Settings!$H$3,"",ROUND((J415*Settings!$C$3+K415*Settings!$C$4+N415*Settings!$C$5+P415*Settings!$C$6+R415*Settings!$C$7+S415*Settings!$C$8+U415*Settings!$C$9+L415*Settings!$C$10+V415*Settings!$C$11*0.5)/F415*16,0))</f>
        <v>216</v>
      </c>
      <c r="AB415" s="70">
        <f>IF(F415&lt;Settings!$H$3,"",AA415*Settings!$F$3)</f>
        <v>1093.5</v>
      </c>
      <c r="AC415" s="67"/>
      <c r="AD415" s="67"/>
      <c r="AE415" s="67"/>
      <c r="AF415" s="67">
        <f>IF(F415&lt;Settings!$H$3,"",RANK(AA415,$AA$407:$AA$507,0)+COUNTIF($AA$407:AA415,AA415)-1)</f>
        <v>30</v>
      </c>
      <c r="AG415" s="68"/>
    </row>
    <row r="416" spans="1:33" ht="15" thickBot="1" x14ac:dyDescent="0.4">
      <c r="A416" s="66"/>
      <c r="B416" s="2" t="s">
        <v>347</v>
      </c>
      <c r="C416" s="2" t="s">
        <v>97</v>
      </c>
      <c r="D416" s="67" t="s">
        <v>180</v>
      </c>
      <c r="E416" s="67">
        <v>27</v>
      </c>
      <c r="F416" s="67">
        <v>15</v>
      </c>
      <c r="G416" s="67">
        <v>15</v>
      </c>
      <c r="H416" s="67">
        <v>1</v>
      </c>
      <c r="I416" s="67">
        <v>2</v>
      </c>
      <c r="J416" s="67">
        <v>6</v>
      </c>
      <c r="K416" s="67">
        <v>1</v>
      </c>
      <c r="L416" s="67">
        <v>1</v>
      </c>
      <c r="M416" s="67">
        <v>2</v>
      </c>
      <c r="N416" s="67">
        <v>18</v>
      </c>
      <c r="O416" s="67">
        <v>9</v>
      </c>
      <c r="P416" s="67">
        <v>0</v>
      </c>
      <c r="Q416" s="67">
        <v>150</v>
      </c>
      <c r="R416" s="67">
        <v>104</v>
      </c>
      <c r="S416" s="67">
        <v>1165</v>
      </c>
      <c r="T416" s="67">
        <v>11.2</v>
      </c>
      <c r="U416" s="67">
        <v>7</v>
      </c>
      <c r="V416" s="67">
        <v>0</v>
      </c>
      <c r="W416" s="67">
        <v>0</v>
      </c>
      <c r="X416" s="67">
        <v>7</v>
      </c>
      <c r="Y416" s="67">
        <v>1</v>
      </c>
      <c r="Z416" s="67"/>
      <c r="AA416" s="70">
        <f>IF(F416&lt;Settings!$H$3,"",ROUND((J416*Settings!$C$3+K416*Settings!$C$4+N416*Settings!$C$5+P416*Settings!$C$6+R416*Settings!$C$7+S416*Settings!$C$8+U416*Settings!$C$9+L416*Settings!$C$10+V416*Settings!$C$11*0.5)/F416*16,0))</f>
        <v>284</v>
      </c>
      <c r="AB416" s="70">
        <f>IF(F416&lt;Settings!$H$3,"",AA416*Settings!$F$3)</f>
        <v>1437.75</v>
      </c>
      <c r="AC416" s="67"/>
      <c r="AD416" s="67"/>
      <c r="AE416" s="67"/>
      <c r="AF416" s="67">
        <f>IF(F416&lt;Settings!$H$3,"",RANK(AA416,$AA$407:$AA$507,0)+COUNTIF($AA$407:AA416,AA416)-1)</f>
        <v>5</v>
      </c>
      <c r="AG416" s="68"/>
    </row>
    <row r="417" spans="1:33" ht="15" thickBot="1" x14ac:dyDescent="0.4">
      <c r="A417" s="66"/>
      <c r="B417" s="2" t="s">
        <v>197</v>
      </c>
      <c r="C417" s="2" t="s">
        <v>116</v>
      </c>
      <c r="D417" s="67" t="s">
        <v>180</v>
      </c>
      <c r="E417" s="67">
        <v>27</v>
      </c>
      <c r="F417" s="67">
        <v>16</v>
      </c>
      <c r="G417" s="67">
        <v>16</v>
      </c>
      <c r="H417" s="67">
        <v>0</v>
      </c>
      <c r="I417" s="67">
        <v>0</v>
      </c>
      <c r="J417" s="67">
        <v>0</v>
      </c>
      <c r="K417" s="67">
        <v>0</v>
      </c>
      <c r="L417" s="67">
        <v>0</v>
      </c>
      <c r="M417" s="67">
        <v>3</v>
      </c>
      <c r="N417" s="67">
        <v>16</v>
      </c>
      <c r="O417" s="67">
        <v>5.33</v>
      </c>
      <c r="P417" s="67">
        <v>0</v>
      </c>
      <c r="Q417" s="67">
        <v>149</v>
      </c>
      <c r="R417" s="67">
        <v>104</v>
      </c>
      <c r="S417" s="67">
        <v>1199</v>
      </c>
      <c r="T417" s="67">
        <v>11.53</v>
      </c>
      <c r="U417" s="67">
        <v>6</v>
      </c>
      <c r="V417" s="67">
        <v>0</v>
      </c>
      <c r="W417" s="67">
        <v>0</v>
      </c>
      <c r="X417" s="67">
        <v>6</v>
      </c>
      <c r="Y417" s="67"/>
      <c r="Z417" s="67"/>
      <c r="AA417" s="70">
        <f>IF(F417&lt;Settings!$H$3,"",ROUND((J417*Settings!$C$3+K417*Settings!$C$4+N417*Settings!$C$5+P417*Settings!$C$6+R417*Settings!$C$7+S417*Settings!$C$8+U417*Settings!$C$9+L417*Settings!$C$10+V417*Settings!$C$11*0.5)/F417*16,0))</f>
        <v>262</v>
      </c>
      <c r="AB417" s="70">
        <f>IF(F417&lt;Settings!$H$3,"",AA417*Settings!$F$3)</f>
        <v>1326.375</v>
      </c>
      <c r="AC417" s="67"/>
      <c r="AD417" s="67"/>
      <c r="AE417" s="67"/>
      <c r="AF417" s="67">
        <f>IF(F417&lt;Settings!$H$3,"",RANK(AA417,$AA$407:$AA$507,0)+COUNTIF($AA$407:AA417,AA417)-1)</f>
        <v>8</v>
      </c>
      <c r="AG417" s="68"/>
    </row>
    <row r="418" spans="1:33" ht="15" thickBot="1" x14ac:dyDescent="0.4">
      <c r="A418" s="66"/>
      <c r="B418" s="2" t="s">
        <v>267</v>
      </c>
      <c r="C418" s="2" t="s">
        <v>34</v>
      </c>
      <c r="D418" s="67" t="s">
        <v>180</v>
      </c>
      <c r="E418" s="67">
        <v>26</v>
      </c>
      <c r="F418" s="67">
        <v>16</v>
      </c>
      <c r="G418" s="67">
        <v>15</v>
      </c>
      <c r="H418" s="67">
        <v>0</v>
      </c>
      <c r="I418" s="67">
        <v>0</v>
      </c>
      <c r="J418" s="67">
        <v>0</v>
      </c>
      <c r="K418" s="67">
        <v>0</v>
      </c>
      <c r="L418" s="67">
        <v>0</v>
      </c>
      <c r="M418" s="67">
        <v>1</v>
      </c>
      <c r="N418" s="67">
        <v>2</v>
      </c>
      <c r="O418" s="67">
        <v>2</v>
      </c>
      <c r="P418" s="67">
        <v>0</v>
      </c>
      <c r="Q418" s="67">
        <v>154</v>
      </c>
      <c r="R418" s="67">
        <v>98</v>
      </c>
      <c r="S418" s="67">
        <v>1147</v>
      </c>
      <c r="T418" s="67">
        <v>11.7</v>
      </c>
      <c r="U418" s="67">
        <v>7</v>
      </c>
      <c r="V418" s="67">
        <v>0</v>
      </c>
      <c r="W418" s="67">
        <v>0</v>
      </c>
      <c r="X418" s="67">
        <v>7</v>
      </c>
      <c r="Y418" s="67"/>
      <c r="Z418" s="67"/>
      <c r="AA418" s="70">
        <f>IF(F418&lt;Settings!$H$3,"",ROUND((J418*Settings!$C$3+K418*Settings!$C$4+N418*Settings!$C$5+P418*Settings!$C$6+R418*Settings!$C$7+S418*Settings!$C$8+U418*Settings!$C$9+L418*Settings!$C$10+V418*Settings!$C$11*0.5)/F418*16,0))</f>
        <v>255</v>
      </c>
      <c r="AB418" s="70">
        <f>IF(F418&lt;Settings!$H$3,"",AA418*Settings!$F$3)</f>
        <v>1290.9375</v>
      </c>
      <c r="AC418" s="67"/>
      <c r="AD418" s="67"/>
      <c r="AE418" s="67"/>
      <c r="AF418" s="67">
        <f>IF(F418&lt;Settings!$H$3,"",RANK(AA418,$AA$407:$AA$507,0)+COUNTIF($AA$407:AA418,AA418)-1)</f>
        <v>9</v>
      </c>
      <c r="AG418" s="68"/>
    </row>
    <row r="419" spans="1:33" ht="15" thickBot="1" x14ac:dyDescent="0.4">
      <c r="A419" s="66"/>
      <c r="B419" s="2" t="s">
        <v>260</v>
      </c>
      <c r="C419" s="2" t="s">
        <v>1</v>
      </c>
      <c r="D419" s="67" t="s">
        <v>180</v>
      </c>
      <c r="E419" s="67">
        <v>33</v>
      </c>
      <c r="F419" s="67">
        <v>16</v>
      </c>
      <c r="G419" s="67">
        <v>13</v>
      </c>
      <c r="H419" s="67">
        <v>2</v>
      </c>
      <c r="I419" s="67">
        <v>2</v>
      </c>
      <c r="J419" s="67">
        <v>47</v>
      </c>
      <c r="K419" s="67">
        <v>1</v>
      </c>
      <c r="L419" s="67">
        <v>0</v>
      </c>
      <c r="M419" s="67">
        <v>8</v>
      </c>
      <c r="N419" s="67">
        <v>27</v>
      </c>
      <c r="O419" s="67">
        <v>3.38</v>
      </c>
      <c r="P419" s="67">
        <v>0</v>
      </c>
      <c r="Q419" s="67">
        <v>153</v>
      </c>
      <c r="R419" s="67">
        <v>100</v>
      </c>
      <c r="S419" s="67">
        <v>1117</v>
      </c>
      <c r="T419" s="67">
        <v>11.17</v>
      </c>
      <c r="U419" s="67">
        <v>6</v>
      </c>
      <c r="V419" s="67">
        <v>3</v>
      </c>
      <c r="W419" s="67">
        <v>1</v>
      </c>
      <c r="X419" s="67">
        <v>6</v>
      </c>
      <c r="Y419" s="67">
        <v>1</v>
      </c>
      <c r="Z419" s="67"/>
      <c r="AA419" s="70">
        <f>IF(F419&lt;Settings!$H$3,"",ROUND((J419*Settings!$C$3+K419*Settings!$C$4+N419*Settings!$C$5+P419*Settings!$C$6+R419*Settings!$C$7+S419*Settings!$C$8+U419*Settings!$C$9+L419*Settings!$C$10+V419*Settings!$C$11*0.5)/F419*16,0))</f>
        <v>253</v>
      </c>
      <c r="AB419" s="70">
        <f>IF(F419&lt;Settings!$H$3,"",AA419*Settings!$F$3)</f>
        <v>1280.8125</v>
      </c>
      <c r="AC419" s="67"/>
      <c r="AD419" s="67"/>
      <c r="AE419" s="67"/>
      <c r="AF419" s="67">
        <f>IF(F419&lt;Settings!$H$3,"",RANK(AA419,$AA$407:$AA$507,0)+COUNTIF($AA$407:AA419,AA419)-1)</f>
        <v>10</v>
      </c>
      <c r="AG419" s="68"/>
    </row>
    <row r="420" spans="1:33" ht="15" thickBot="1" x14ac:dyDescent="0.4">
      <c r="A420" s="66"/>
      <c r="B420" s="2" t="s">
        <v>259</v>
      </c>
      <c r="C420" s="2" t="s">
        <v>4</v>
      </c>
      <c r="D420" s="67" t="s">
        <v>180</v>
      </c>
      <c r="E420" s="67">
        <v>27</v>
      </c>
      <c r="F420" s="67">
        <v>16</v>
      </c>
      <c r="G420" s="67">
        <v>16</v>
      </c>
      <c r="H420" s="67">
        <v>0</v>
      </c>
      <c r="I420" s="67">
        <v>0</v>
      </c>
      <c r="J420" s="67">
        <v>0</v>
      </c>
      <c r="K420" s="67">
        <v>0</v>
      </c>
      <c r="L420" s="67">
        <v>0</v>
      </c>
      <c r="M420" s="67">
        <v>1</v>
      </c>
      <c r="N420" s="67">
        <v>10</v>
      </c>
      <c r="O420" s="67">
        <v>10</v>
      </c>
      <c r="P420" s="67">
        <v>0</v>
      </c>
      <c r="Q420" s="67">
        <v>138</v>
      </c>
      <c r="R420" s="67">
        <v>83</v>
      </c>
      <c r="S420" s="67">
        <v>1174</v>
      </c>
      <c r="T420" s="67">
        <v>14.14</v>
      </c>
      <c r="U420" s="67">
        <v>6</v>
      </c>
      <c r="V420" s="67">
        <v>0</v>
      </c>
      <c r="W420" s="67">
        <v>0</v>
      </c>
      <c r="X420" s="67">
        <v>6</v>
      </c>
      <c r="Y420" s="67"/>
      <c r="Z420" s="67"/>
      <c r="AA420" s="70">
        <f>IF(F420&lt;Settings!$H$3,"",ROUND((J420*Settings!$C$3+K420*Settings!$C$4+N420*Settings!$C$5+P420*Settings!$C$6+R420*Settings!$C$7+S420*Settings!$C$8+U420*Settings!$C$9+L420*Settings!$C$10+V420*Settings!$C$11*0.5)/F420*16,0))</f>
        <v>237</v>
      </c>
      <c r="AB420" s="70">
        <f>IF(F420&lt;Settings!$H$3,"",AA420*Settings!$F$3)</f>
        <v>1199.8125</v>
      </c>
      <c r="AC420" s="67"/>
      <c r="AD420" s="67"/>
      <c r="AE420" s="67"/>
      <c r="AF420" s="67">
        <f>IF(F420&lt;Settings!$H$3,"",RANK(AA420,$AA$407:$AA$507,0)+COUNTIF($AA$407:AA420,AA420)-1)</f>
        <v>21</v>
      </c>
      <c r="AG420" s="68"/>
    </row>
    <row r="421" spans="1:33" ht="15" thickBot="1" x14ac:dyDescent="0.4">
      <c r="A421" s="66"/>
      <c r="B421" s="2" t="s">
        <v>216</v>
      </c>
      <c r="C421" s="2" t="s">
        <v>32</v>
      </c>
      <c r="D421" s="67" t="s">
        <v>180</v>
      </c>
      <c r="E421" s="67">
        <v>27</v>
      </c>
      <c r="F421" s="67">
        <v>16</v>
      </c>
      <c r="G421" s="67">
        <v>16</v>
      </c>
      <c r="H421" s="67">
        <v>0</v>
      </c>
      <c r="I421" s="67">
        <v>0</v>
      </c>
      <c r="J421" s="67">
        <v>0</v>
      </c>
      <c r="K421" s="67">
        <v>0</v>
      </c>
      <c r="L421" s="67">
        <v>0</v>
      </c>
      <c r="M421" s="67">
        <v>4</v>
      </c>
      <c r="N421" s="67">
        <v>-5</v>
      </c>
      <c r="O421" s="67">
        <v>-1.25</v>
      </c>
      <c r="P421" s="67">
        <v>0</v>
      </c>
      <c r="Q421" s="67">
        <v>110</v>
      </c>
      <c r="R421" s="67">
        <v>82</v>
      </c>
      <c r="S421" s="67">
        <v>1057</v>
      </c>
      <c r="T421" s="67">
        <v>12.89</v>
      </c>
      <c r="U421" s="67">
        <v>8</v>
      </c>
      <c r="V421" s="67">
        <v>1</v>
      </c>
      <c r="W421" s="67">
        <v>0</v>
      </c>
      <c r="X421" s="67">
        <v>8</v>
      </c>
      <c r="Y421" s="67"/>
      <c r="Z421" s="67"/>
      <c r="AA421" s="70">
        <f>IF(F421&lt;Settings!$H$3,"",ROUND((J421*Settings!$C$3+K421*Settings!$C$4+N421*Settings!$C$5+P421*Settings!$C$6+R421*Settings!$C$7+S421*Settings!$C$8+U421*Settings!$C$9+L421*Settings!$C$10+V421*Settings!$C$11*0.5)/F421*16,0))</f>
        <v>234</v>
      </c>
      <c r="AB421" s="70">
        <f>IF(F421&lt;Settings!$H$3,"",AA421*Settings!$F$3)</f>
        <v>1184.625</v>
      </c>
      <c r="AC421" s="67"/>
      <c r="AD421" s="67"/>
      <c r="AE421" s="67"/>
      <c r="AF421" s="67">
        <f>IF(F421&lt;Settings!$H$3,"",RANK(AA421,$AA$407:$AA$507,0)+COUNTIF($AA$407:AA421,AA421)-1)</f>
        <v>22</v>
      </c>
      <c r="AG421" s="68"/>
    </row>
    <row r="422" spans="1:33" ht="15" thickBot="1" x14ac:dyDescent="0.4">
      <c r="A422" s="66"/>
      <c r="B422" s="2" t="s">
        <v>926</v>
      </c>
      <c r="C422" s="2" t="s">
        <v>30</v>
      </c>
      <c r="D422" s="67" t="s">
        <v>180</v>
      </c>
      <c r="E422" s="67">
        <v>23</v>
      </c>
      <c r="F422" s="67">
        <v>15</v>
      </c>
      <c r="G422" s="67">
        <v>14</v>
      </c>
      <c r="H422" s="67">
        <v>0</v>
      </c>
      <c r="I422" s="67">
        <v>0</v>
      </c>
      <c r="J422" s="67">
        <v>0</v>
      </c>
      <c r="K422" s="67">
        <v>0</v>
      </c>
      <c r="L422" s="67">
        <v>0</v>
      </c>
      <c r="M422" s="67">
        <v>2</v>
      </c>
      <c r="N422" s="67">
        <v>20</v>
      </c>
      <c r="O422" s="67">
        <v>10</v>
      </c>
      <c r="P422" s="67">
        <v>0</v>
      </c>
      <c r="Q422" s="67">
        <v>118</v>
      </c>
      <c r="R422" s="67">
        <v>73</v>
      </c>
      <c r="S422" s="67">
        <v>1008</v>
      </c>
      <c r="T422" s="67">
        <v>13.81</v>
      </c>
      <c r="U422" s="67">
        <v>8</v>
      </c>
      <c r="V422" s="67">
        <v>0</v>
      </c>
      <c r="W422" s="67">
        <v>0</v>
      </c>
      <c r="X422" s="67">
        <v>8</v>
      </c>
      <c r="Y422" s="67">
        <v>1</v>
      </c>
      <c r="Z422" s="67"/>
      <c r="AA422" s="70">
        <f>IF(F422&lt;Settings!$H$3,"",ROUND((J422*Settings!$C$3+K422*Settings!$C$4+N422*Settings!$C$5+P422*Settings!$C$6+R422*Settings!$C$7+S422*Settings!$C$8+U422*Settings!$C$9+L422*Settings!$C$10+V422*Settings!$C$11*0.5)/F422*16,0))</f>
        <v>239</v>
      </c>
      <c r="AB422" s="70">
        <f>IF(F422&lt;Settings!$H$3,"",AA422*Settings!$F$3)</f>
        <v>1209.9375</v>
      </c>
      <c r="AC422" s="67"/>
      <c r="AD422" s="67"/>
      <c r="AE422" s="67"/>
      <c r="AF422" s="67">
        <f>IF(F422&lt;Settings!$H$3,"",RANK(AA422,$AA$407:$AA$507,0)+COUNTIF($AA$407:AA422,AA422)-1)</f>
        <v>19</v>
      </c>
      <c r="AG422" s="68"/>
    </row>
    <row r="423" spans="1:33" ht="15" thickBot="1" x14ac:dyDescent="0.4">
      <c r="A423" s="66"/>
      <c r="B423" s="2" t="s">
        <v>476</v>
      </c>
      <c r="C423" s="2" t="s">
        <v>41</v>
      </c>
      <c r="D423" s="67" t="s">
        <v>180</v>
      </c>
      <c r="E423" s="67">
        <v>24</v>
      </c>
      <c r="F423" s="67">
        <v>16</v>
      </c>
      <c r="G423" s="67">
        <v>14</v>
      </c>
      <c r="H423" s="67">
        <v>1</v>
      </c>
      <c r="I423" s="67">
        <v>1</v>
      </c>
      <c r="J423" s="67">
        <v>38</v>
      </c>
      <c r="K423" s="67">
        <v>0</v>
      </c>
      <c r="L423" s="67">
        <v>0</v>
      </c>
      <c r="M423" s="67">
        <v>3</v>
      </c>
      <c r="N423" s="67">
        <v>17</v>
      </c>
      <c r="O423" s="67">
        <v>5.67</v>
      </c>
      <c r="P423" s="67">
        <v>0</v>
      </c>
      <c r="Q423" s="67">
        <v>124</v>
      </c>
      <c r="R423" s="67">
        <v>72</v>
      </c>
      <c r="S423" s="67">
        <v>1112</v>
      </c>
      <c r="T423" s="67">
        <v>15.44</v>
      </c>
      <c r="U423" s="67">
        <v>6</v>
      </c>
      <c r="V423" s="67">
        <v>2</v>
      </c>
      <c r="W423" s="67">
        <v>0</v>
      </c>
      <c r="X423" s="67">
        <v>6</v>
      </c>
      <c r="Y423" s="67"/>
      <c r="Z423" s="67"/>
      <c r="AA423" s="70">
        <f>IF(F423&lt;Settings!$H$3,"",ROUND((J423*Settings!$C$3+K423*Settings!$C$4+N423*Settings!$C$5+P423*Settings!$C$6+R423*Settings!$C$7+S423*Settings!$C$8+U423*Settings!$C$9+L423*Settings!$C$10+V423*Settings!$C$11*0.5)/F423*16,0))</f>
        <v>220</v>
      </c>
      <c r="AB423" s="70">
        <f>IF(F423&lt;Settings!$H$3,"",AA423*Settings!$F$3)</f>
        <v>1113.75</v>
      </c>
      <c r="AC423" s="67"/>
      <c r="AD423" s="67"/>
      <c r="AE423" s="67"/>
      <c r="AF423" s="67">
        <f>IF(F423&lt;Settings!$H$3,"",RANK(AA423,$AA$407:$AA$507,0)+COUNTIF($AA$407:AA423,AA423)-1)</f>
        <v>28</v>
      </c>
      <c r="AG423" s="68"/>
    </row>
    <row r="424" spans="1:33" ht="15" thickBot="1" x14ac:dyDescent="0.4">
      <c r="A424" s="66"/>
      <c r="B424" s="2" t="s">
        <v>376</v>
      </c>
      <c r="C424" s="2" t="s">
        <v>28</v>
      </c>
      <c r="D424" s="67" t="s">
        <v>180</v>
      </c>
      <c r="E424" s="67">
        <v>26</v>
      </c>
      <c r="F424" s="67">
        <v>15</v>
      </c>
      <c r="G424" s="67">
        <v>15</v>
      </c>
      <c r="H424" s="67">
        <v>0</v>
      </c>
      <c r="I424" s="67">
        <v>1</v>
      </c>
      <c r="J424" s="67">
        <v>0</v>
      </c>
      <c r="K424" s="67">
        <v>0</v>
      </c>
      <c r="L424" s="67">
        <v>0</v>
      </c>
      <c r="M424" s="67">
        <v>5</v>
      </c>
      <c r="N424" s="67">
        <v>61</v>
      </c>
      <c r="O424" s="67">
        <v>12.2</v>
      </c>
      <c r="P424" s="67">
        <v>0</v>
      </c>
      <c r="Q424" s="67">
        <v>94</v>
      </c>
      <c r="R424" s="67">
        <v>63</v>
      </c>
      <c r="S424" s="67">
        <v>1130</v>
      </c>
      <c r="T424" s="67">
        <v>17.940000000000001</v>
      </c>
      <c r="U424" s="67">
        <v>6</v>
      </c>
      <c r="V424" s="67">
        <v>4</v>
      </c>
      <c r="W424" s="67">
        <v>3</v>
      </c>
      <c r="X424" s="67">
        <v>6</v>
      </c>
      <c r="Y424" s="67"/>
      <c r="Z424" s="67"/>
      <c r="AA424" s="70">
        <f>IF(F424&lt;Settings!$H$3,"",ROUND((J424*Settings!$C$3+K424*Settings!$C$4+N424*Settings!$C$5+P424*Settings!$C$6+R424*Settings!$C$7+S424*Settings!$C$8+U424*Settings!$C$9+L424*Settings!$C$10+V424*Settings!$C$11*0.5)/F424*16,0))</f>
        <v>228</v>
      </c>
      <c r="AB424" s="70">
        <f>IF(F424&lt;Settings!$H$3,"",AA424*Settings!$F$3)</f>
        <v>1154.25</v>
      </c>
      <c r="AC424" s="67"/>
      <c r="AD424" s="67"/>
      <c r="AE424" s="67"/>
      <c r="AF424" s="67">
        <f>IF(F424&lt;Settings!$H$3,"",RANK(AA424,$AA$407:$AA$507,0)+COUNTIF($AA$407:AA424,AA424)-1)</f>
        <v>24</v>
      </c>
      <c r="AG424" s="68"/>
    </row>
    <row r="425" spans="1:33" ht="15" thickBot="1" x14ac:dyDescent="0.4">
      <c r="A425" s="66"/>
      <c r="B425" s="2" t="s">
        <v>357</v>
      </c>
      <c r="C425" s="2" t="s">
        <v>38</v>
      </c>
      <c r="D425" s="67" t="s">
        <v>180</v>
      </c>
      <c r="E425" s="67">
        <v>29</v>
      </c>
      <c r="F425" s="67">
        <v>15</v>
      </c>
      <c r="G425" s="67">
        <v>15</v>
      </c>
      <c r="H425" s="67">
        <v>1</v>
      </c>
      <c r="I425" s="67">
        <v>1</v>
      </c>
      <c r="J425" s="67">
        <v>28</v>
      </c>
      <c r="K425" s="67">
        <v>1</v>
      </c>
      <c r="L425" s="67">
        <v>0</v>
      </c>
      <c r="M425" s="67">
        <v>2</v>
      </c>
      <c r="N425" s="67">
        <v>7</v>
      </c>
      <c r="O425" s="67">
        <v>3.5</v>
      </c>
      <c r="P425" s="67">
        <v>0</v>
      </c>
      <c r="Q425" s="67">
        <v>115</v>
      </c>
      <c r="R425" s="67">
        <v>72</v>
      </c>
      <c r="S425" s="67">
        <v>1060</v>
      </c>
      <c r="T425" s="67">
        <v>14.72</v>
      </c>
      <c r="U425" s="67">
        <v>6</v>
      </c>
      <c r="V425" s="67">
        <v>0</v>
      </c>
      <c r="W425" s="67">
        <v>0</v>
      </c>
      <c r="X425" s="67">
        <v>6</v>
      </c>
      <c r="Y425" s="67"/>
      <c r="Z425" s="67"/>
      <c r="AA425" s="70">
        <f>IF(F425&lt;Settings!$H$3,"",ROUND((J425*Settings!$C$3+K425*Settings!$C$4+N425*Settings!$C$5+P425*Settings!$C$6+R425*Settings!$C$7+S425*Settings!$C$8+U425*Settings!$C$9+L425*Settings!$C$10+V425*Settings!$C$11*0.5)/F425*16,0))</f>
        <v>234</v>
      </c>
      <c r="AB425" s="70">
        <f>IF(F425&lt;Settings!$H$3,"",AA425*Settings!$F$3)</f>
        <v>1184.625</v>
      </c>
      <c r="AC425" s="67"/>
      <c r="AD425" s="67"/>
      <c r="AE425" s="67"/>
      <c r="AF425" s="67">
        <f>IF(F425&lt;Settings!$H$3,"",RANK(AA425,$AA$407:$AA$507,0)+COUNTIF($AA$407:AA425,AA425)-1)</f>
        <v>23</v>
      </c>
      <c r="AG425" s="68"/>
    </row>
    <row r="426" spans="1:33" ht="15" thickBot="1" x14ac:dyDescent="0.4">
      <c r="A426" s="66"/>
      <c r="B426" s="2" t="s">
        <v>482</v>
      </c>
      <c r="C426" s="2" t="s">
        <v>24</v>
      </c>
      <c r="D426" s="67" t="s">
        <v>180</v>
      </c>
      <c r="E426" s="67">
        <v>23</v>
      </c>
      <c r="F426" s="67">
        <v>14</v>
      </c>
      <c r="G426" s="67">
        <v>12</v>
      </c>
      <c r="H426" s="67">
        <v>0</v>
      </c>
      <c r="I426" s="67">
        <v>0</v>
      </c>
      <c r="J426" s="67">
        <v>0</v>
      </c>
      <c r="K426" s="67">
        <v>0</v>
      </c>
      <c r="L426" s="67">
        <v>0</v>
      </c>
      <c r="M426" s="67">
        <v>0</v>
      </c>
      <c r="N426" s="67">
        <v>0</v>
      </c>
      <c r="O426" s="67"/>
      <c r="P426" s="67">
        <v>0</v>
      </c>
      <c r="Q426" s="67">
        <v>113</v>
      </c>
      <c r="R426" s="67">
        <v>66</v>
      </c>
      <c r="S426" s="67">
        <v>1107</v>
      </c>
      <c r="T426" s="67">
        <v>16.77</v>
      </c>
      <c r="U426" s="67">
        <v>6</v>
      </c>
      <c r="V426" s="67">
        <v>0</v>
      </c>
      <c r="W426" s="67">
        <v>0</v>
      </c>
      <c r="X426" s="67">
        <v>6</v>
      </c>
      <c r="Y426" s="67"/>
      <c r="Z426" s="67"/>
      <c r="AA426" s="70">
        <f>IF(F426&lt;Settings!$H$3,"",ROUND((J426*Settings!$C$3+K426*Settings!$C$4+N426*Settings!$C$5+P426*Settings!$C$6+R426*Settings!$C$7+S426*Settings!$C$8+U426*Settings!$C$9+L426*Settings!$C$10+V426*Settings!$C$11*0.5)/F426*16,0))</f>
        <v>243</v>
      </c>
      <c r="AB426" s="70">
        <f>IF(F426&lt;Settings!$H$3,"",AA426*Settings!$F$3)</f>
        <v>1230.1875</v>
      </c>
      <c r="AC426" s="67"/>
      <c r="AD426" s="67"/>
      <c r="AE426" s="67"/>
      <c r="AF426" s="67">
        <f>IF(F426&lt;Settings!$H$3,"",RANK(AA426,$AA$407:$AA$507,0)+COUNTIF($AA$407:AA426,AA426)-1)</f>
        <v>17</v>
      </c>
      <c r="AG426" s="68"/>
    </row>
    <row r="427" spans="1:33" ht="15" thickBot="1" x14ac:dyDescent="0.4">
      <c r="A427" s="66"/>
      <c r="B427" s="2" t="s">
        <v>187</v>
      </c>
      <c r="C427" s="2" t="s">
        <v>8</v>
      </c>
      <c r="D427" s="67" t="s">
        <v>180</v>
      </c>
      <c r="E427" s="67">
        <v>22</v>
      </c>
      <c r="F427" s="67">
        <v>15</v>
      </c>
      <c r="G427" s="67">
        <v>15</v>
      </c>
      <c r="H427" s="67">
        <v>0</v>
      </c>
      <c r="I427" s="67">
        <v>0</v>
      </c>
      <c r="J427" s="67">
        <v>0</v>
      </c>
      <c r="K427" s="67">
        <v>0</v>
      </c>
      <c r="L427" s="67">
        <v>0</v>
      </c>
      <c r="M427" s="67">
        <v>6</v>
      </c>
      <c r="N427" s="67">
        <v>40</v>
      </c>
      <c r="O427" s="67">
        <v>6.67</v>
      </c>
      <c r="P427" s="67">
        <v>0</v>
      </c>
      <c r="Q427" s="67">
        <v>135</v>
      </c>
      <c r="R427" s="67">
        <v>87</v>
      </c>
      <c r="S427" s="67">
        <v>1175</v>
      </c>
      <c r="T427" s="67">
        <v>13.51</v>
      </c>
      <c r="U427" s="67">
        <v>4</v>
      </c>
      <c r="V427" s="67">
        <v>2</v>
      </c>
      <c r="W427" s="67">
        <v>1</v>
      </c>
      <c r="X427" s="67">
        <v>4</v>
      </c>
      <c r="Y427" s="67"/>
      <c r="Z427" s="67"/>
      <c r="AA427" s="70">
        <f>IF(F427&lt;Settings!$H$3,"",ROUND((J427*Settings!$C$3+K427*Settings!$C$4+N427*Settings!$C$5+P427*Settings!$C$6+R427*Settings!$C$7+S427*Settings!$C$8+U427*Settings!$C$9+L427*Settings!$C$10+V427*Settings!$C$11*0.5)/F427*16,0))</f>
        <v>246</v>
      </c>
      <c r="AB427" s="70">
        <f>IF(F427&lt;Settings!$H$3,"",AA427*Settings!$F$3)</f>
        <v>1245.375</v>
      </c>
      <c r="AC427" s="67"/>
      <c r="AD427" s="67"/>
      <c r="AE427" s="67"/>
      <c r="AF427" s="67">
        <f>IF(F427&lt;Settings!$H$3,"",RANK(AA427,$AA$407:$AA$507,0)+COUNTIF($AA$407:AA427,AA427)-1)</f>
        <v>16</v>
      </c>
      <c r="AG427" s="68"/>
    </row>
    <row r="428" spans="1:33" ht="15" thickBot="1" x14ac:dyDescent="0.4">
      <c r="A428" s="66"/>
      <c r="B428" s="2" t="s">
        <v>394</v>
      </c>
      <c r="C428" s="2" t="s">
        <v>105</v>
      </c>
      <c r="D428" s="67" t="s">
        <v>180</v>
      </c>
      <c r="E428" s="67">
        <v>27</v>
      </c>
      <c r="F428" s="67">
        <v>15</v>
      </c>
      <c r="G428" s="67">
        <v>15</v>
      </c>
      <c r="H428" s="67">
        <v>0</v>
      </c>
      <c r="I428" s="67">
        <v>0</v>
      </c>
      <c r="J428" s="67">
        <v>0</v>
      </c>
      <c r="K428" s="67">
        <v>0</v>
      </c>
      <c r="L428" s="67">
        <v>0</v>
      </c>
      <c r="M428" s="67">
        <v>17</v>
      </c>
      <c r="N428" s="67">
        <v>115</v>
      </c>
      <c r="O428" s="67">
        <v>6.76</v>
      </c>
      <c r="P428" s="67">
        <v>1</v>
      </c>
      <c r="Q428" s="67">
        <v>139</v>
      </c>
      <c r="R428" s="67">
        <v>90</v>
      </c>
      <c r="S428" s="67">
        <v>1134</v>
      </c>
      <c r="T428" s="67">
        <v>12.6</v>
      </c>
      <c r="U428" s="67">
        <v>2</v>
      </c>
      <c r="V428" s="67">
        <v>0</v>
      </c>
      <c r="W428" s="67">
        <v>0</v>
      </c>
      <c r="X428" s="67">
        <v>3</v>
      </c>
      <c r="Y428" s="67"/>
      <c r="Z428" s="67"/>
      <c r="AA428" s="70">
        <f>IF(F428&lt;Settings!$H$3,"",ROUND((J428*Settings!$C$3+K428*Settings!$C$4+N428*Settings!$C$5+P428*Settings!$C$6+R428*Settings!$C$7+S428*Settings!$C$8+U428*Settings!$C$9+L428*Settings!$C$10+V428*Settings!$C$11*0.5)/F428*16,0))</f>
        <v>248</v>
      </c>
      <c r="AB428" s="70">
        <f>IF(F428&lt;Settings!$H$3,"",AA428*Settings!$F$3)</f>
        <v>1255.5</v>
      </c>
      <c r="AC428" s="67"/>
      <c r="AD428" s="67"/>
      <c r="AE428" s="67"/>
      <c r="AF428" s="67">
        <f>IF(F428&lt;Settings!$H$3,"",RANK(AA428,$AA$407:$AA$507,0)+COUNTIF($AA$407:AA428,AA428)-1)</f>
        <v>13</v>
      </c>
      <c r="AG428" s="68"/>
    </row>
    <row r="429" spans="1:33" ht="15" thickBot="1" x14ac:dyDescent="0.4">
      <c r="A429" s="66"/>
      <c r="B429" s="2" t="s">
        <v>218</v>
      </c>
      <c r="C429" s="2" t="s">
        <v>36</v>
      </c>
      <c r="D429" s="67" t="s">
        <v>180</v>
      </c>
      <c r="E429" s="67">
        <v>25</v>
      </c>
      <c r="F429" s="67">
        <v>13</v>
      </c>
      <c r="G429" s="67">
        <v>10</v>
      </c>
      <c r="H429" s="67">
        <v>0</v>
      </c>
      <c r="I429" s="67">
        <v>0</v>
      </c>
      <c r="J429" s="67">
        <v>0</v>
      </c>
      <c r="K429" s="67">
        <v>0</v>
      </c>
      <c r="L429" s="67">
        <v>0</v>
      </c>
      <c r="M429" s="67">
        <v>2</v>
      </c>
      <c r="N429" s="67">
        <v>34</v>
      </c>
      <c r="O429" s="67">
        <v>17</v>
      </c>
      <c r="P429" s="67">
        <v>0</v>
      </c>
      <c r="Q429" s="67">
        <v>93</v>
      </c>
      <c r="R429" s="67">
        <v>63</v>
      </c>
      <c r="S429" s="67">
        <v>866</v>
      </c>
      <c r="T429" s="67">
        <v>13.75</v>
      </c>
      <c r="U429" s="67">
        <v>7</v>
      </c>
      <c r="V429" s="67">
        <v>0</v>
      </c>
      <c r="W429" s="67">
        <v>0</v>
      </c>
      <c r="X429" s="67">
        <v>7</v>
      </c>
      <c r="Y429" s="67">
        <v>1</v>
      </c>
      <c r="Z429" s="67"/>
      <c r="AA429" s="70">
        <f>IF(F429&lt;Settings!$H$3,"",ROUND((J429*Settings!$C$3+K429*Settings!$C$4+N429*Settings!$C$5+P429*Settings!$C$6+R429*Settings!$C$7+S429*Settings!$C$8+U429*Settings!$C$9+L429*Settings!$C$10+V429*Settings!$C$11*0.5)/F429*16,0))</f>
        <v>240</v>
      </c>
      <c r="AB429" s="70">
        <f>IF(F429&lt;Settings!$H$3,"",AA429*Settings!$F$3)</f>
        <v>1215</v>
      </c>
      <c r="AC429" s="67"/>
      <c r="AD429" s="67"/>
      <c r="AE429" s="67"/>
      <c r="AF429" s="67">
        <f>IF(F429&lt;Settings!$H$3,"",RANK(AA429,$AA$407:$AA$507,0)+COUNTIF($AA$407:AA429,AA429)-1)</f>
        <v>18</v>
      </c>
      <c r="AG429" s="68"/>
    </row>
    <row r="430" spans="1:33" ht="15" thickBot="1" x14ac:dyDescent="0.4">
      <c r="A430" s="66"/>
      <c r="B430" s="2" t="s">
        <v>927</v>
      </c>
      <c r="C430" s="2" t="s">
        <v>6</v>
      </c>
      <c r="D430" s="67" t="s">
        <v>180</v>
      </c>
      <c r="E430" s="67">
        <v>23</v>
      </c>
      <c r="F430" s="67">
        <v>14</v>
      </c>
      <c r="G430" s="67">
        <v>14</v>
      </c>
      <c r="H430" s="67">
        <v>0</v>
      </c>
      <c r="I430" s="67">
        <v>0</v>
      </c>
      <c r="J430" s="67">
        <v>0</v>
      </c>
      <c r="K430" s="67">
        <v>0</v>
      </c>
      <c r="L430" s="67">
        <v>0</v>
      </c>
      <c r="M430" s="67">
        <v>0</v>
      </c>
      <c r="N430" s="67">
        <v>0</v>
      </c>
      <c r="O430" s="67"/>
      <c r="P430" s="67">
        <v>0</v>
      </c>
      <c r="Q430" s="67">
        <v>93</v>
      </c>
      <c r="R430" s="67">
        <v>58</v>
      </c>
      <c r="S430" s="67">
        <v>919</v>
      </c>
      <c r="T430" s="67">
        <v>15.84</v>
      </c>
      <c r="U430" s="67">
        <v>7</v>
      </c>
      <c r="V430" s="67">
        <v>0</v>
      </c>
      <c r="W430" s="67">
        <v>0</v>
      </c>
      <c r="X430" s="67">
        <v>7</v>
      </c>
      <c r="Y430" s="67"/>
      <c r="Z430" s="67"/>
      <c r="AA430" s="70">
        <f>IF(F430&lt;Settings!$H$3,"",ROUND((J430*Settings!$C$3+K430*Settings!$C$4+N430*Settings!$C$5+P430*Settings!$C$6+R430*Settings!$C$7+S430*Settings!$C$8+U430*Settings!$C$9+L430*Settings!$C$10+V430*Settings!$C$11*0.5)/F430*16,0))</f>
        <v>219</v>
      </c>
      <c r="AB430" s="70">
        <f>IF(F430&lt;Settings!$H$3,"",AA430*Settings!$F$3)</f>
        <v>1108.6875</v>
      </c>
      <c r="AC430" s="67"/>
      <c r="AD430" s="67"/>
      <c r="AE430" s="67"/>
      <c r="AF430" s="67">
        <f>IF(F430&lt;Settings!$H$3,"",RANK(AA430,$AA$407:$AA$507,0)+COUNTIF($AA$407:AA430,AA430)-1)</f>
        <v>29</v>
      </c>
      <c r="AG430" s="68"/>
    </row>
    <row r="431" spans="1:33" ht="15" thickBot="1" x14ac:dyDescent="0.4">
      <c r="A431" s="66"/>
      <c r="B431" s="2" t="s">
        <v>441</v>
      </c>
      <c r="C431" s="2" t="s">
        <v>12</v>
      </c>
      <c r="D431" s="67" t="s">
        <v>180</v>
      </c>
      <c r="E431" s="67">
        <v>25</v>
      </c>
      <c r="F431" s="67">
        <v>16</v>
      </c>
      <c r="G431" s="67">
        <v>15</v>
      </c>
      <c r="H431" s="67">
        <v>0</v>
      </c>
      <c r="I431" s="67">
        <v>0</v>
      </c>
      <c r="J431" s="67">
        <v>0</v>
      </c>
      <c r="K431" s="67">
        <v>0</v>
      </c>
      <c r="L431" s="67">
        <v>0</v>
      </c>
      <c r="M431" s="67">
        <v>4</v>
      </c>
      <c r="N431" s="67">
        <v>23</v>
      </c>
      <c r="O431" s="67">
        <v>5.75</v>
      </c>
      <c r="P431" s="67">
        <v>0</v>
      </c>
      <c r="Q431" s="67">
        <v>148</v>
      </c>
      <c r="R431" s="67">
        <v>90</v>
      </c>
      <c r="S431" s="67">
        <v>1046</v>
      </c>
      <c r="T431" s="67">
        <v>11.62</v>
      </c>
      <c r="U431" s="67">
        <v>5</v>
      </c>
      <c r="V431" s="67">
        <v>2</v>
      </c>
      <c r="W431" s="67">
        <v>2</v>
      </c>
      <c r="X431" s="67">
        <v>5</v>
      </c>
      <c r="Y431" s="67"/>
      <c r="Z431" s="67"/>
      <c r="AA431" s="70">
        <f>IF(F431&lt;Settings!$H$3,"",ROUND((J431*Settings!$C$3+K431*Settings!$C$4+N431*Settings!$C$5+P431*Settings!$C$6+R431*Settings!$C$7+S431*Settings!$C$8+U431*Settings!$C$9+L431*Settings!$C$10+V431*Settings!$C$11*0.5)/F431*16,0))</f>
        <v>225</v>
      </c>
      <c r="AB431" s="70">
        <f>IF(F431&lt;Settings!$H$3,"",AA431*Settings!$F$3)</f>
        <v>1139.0625</v>
      </c>
      <c r="AC431" s="67"/>
      <c r="AD431" s="67"/>
      <c r="AE431" s="67"/>
      <c r="AF431" s="67">
        <f>IF(F431&lt;Settings!$H$3,"",RANK(AA431,$AA$407:$AA$507,0)+COUNTIF($AA$407:AA431,AA431)-1)</f>
        <v>25</v>
      </c>
      <c r="AG431" s="68"/>
    </row>
    <row r="432" spans="1:33" ht="15" thickBot="1" x14ac:dyDescent="0.4">
      <c r="A432" s="66"/>
      <c r="B432" s="2" t="s">
        <v>928</v>
      </c>
      <c r="C432" s="2" t="s">
        <v>103</v>
      </c>
      <c r="D432" s="67" t="s">
        <v>180</v>
      </c>
      <c r="E432" s="67">
        <v>23</v>
      </c>
      <c r="F432" s="67">
        <v>15</v>
      </c>
      <c r="G432" s="67">
        <v>11</v>
      </c>
      <c r="H432" s="67">
        <v>0</v>
      </c>
      <c r="I432" s="67">
        <v>0</v>
      </c>
      <c r="J432" s="67">
        <v>0</v>
      </c>
      <c r="K432" s="67">
        <v>0</v>
      </c>
      <c r="L432" s="67">
        <v>0</v>
      </c>
      <c r="M432" s="67">
        <v>14</v>
      </c>
      <c r="N432" s="67">
        <v>159</v>
      </c>
      <c r="O432" s="67">
        <v>11.36</v>
      </c>
      <c r="P432" s="67">
        <v>3</v>
      </c>
      <c r="Q432" s="67">
        <v>81</v>
      </c>
      <c r="R432" s="67">
        <v>57</v>
      </c>
      <c r="S432" s="67">
        <v>802</v>
      </c>
      <c r="T432" s="67">
        <v>14.07</v>
      </c>
      <c r="U432" s="67">
        <v>3</v>
      </c>
      <c r="V432" s="67">
        <v>2</v>
      </c>
      <c r="W432" s="67">
        <v>1</v>
      </c>
      <c r="X432" s="67">
        <v>6</v>
      </c>
      <c r="Y432" s="67">
        <v>1</v>
      </c>
      <c r="Z432" s="67"/>
      <c r="AA432" s="70">
        <f>IF(F432&lt;Settings!$H$3,"",ROUND((J432*Settings!$C$3+K432*Settings!$C$4+N432*Settings!$C$5+P432*Settings!$C$6+R432*Settings!$C$7+S432*Settings!$C$8+U432*Settings!$C$9+L432*Settings!$C$10+V432*Settings!$C$11*0.5)/F432*16,0))</f>
        <v>200</v>
      </c>
      <c r="AB432" s="70">
        <f>IF(F432&lt;Settings!$H$3,"",AA432*Settings!$F$3)</f>
        <v>1012.5</v>
      </c>
      <c r="AC432" s="67"/>
      <c r="AD432" s="67"/>
      <c r="AE432" s="67"/>
      <c r="AF432" s="67">
        <f>IF(F432&lt;Settings!$H$3,"",RANK(AA432,$AA$407:$AA$507,0)+COUNTIF($AA$407:AA432,AA432)-1)</f>
        <v>33</v>
      </c>
      <c r="AG432" s="68"/>
    </row>
    <row r="433" spans="1:33" ht="15" thickBot="1" x14ac:dyDescent="0.4">
      <c r="A433" s="66"/>
      <c r="B433" s="2" t="s">
        <v>369</v>
      </c>
      <c r="C433" s="2" t="s">
        <v>26</v>
      </c>
      <c r="D433" s="67" t="s">
        <v>180</v>
      </c>
      <c r="E433" s="67">
        <v>29</v>
      </c>
      <c r="F433" s="67">
        <v>13</v>
      </c>
      <c r="G433" s="67">
        <v>11</v>
      </c>
      <c r="H433" s="67">
        <v>0</v>
      </c>
      <c r="I433" s="67">
        <v>0</v>
      </c>
      <c r="J433" s="67">
        <v>0</v>
      </c>
      <c r="K433" s="67">
        <v>0</v>
      </c>
      <c r="L433" s="67">
        <v>0</v>
      </c>
      <c r="M433" s="67">
        <v>2</v>
      </c>
      <c r="N433" s="67">
        <v>0</v>
      </c>
      <c r="O433" s="67">
        <v>0</v>
      </c>
      <c r="P433" s="67">
        <v>0</v>
      </c>
      <c r="Q433" s="67">
        <v>91</v>
      </c>
      <c r="R433" s="67">
        <v>62</v>
      </c>
      <c r="S433" s="67">
        <v>779</v>
      </c>
      <c r="T433" s="67">
        <v>12.56</v>
      </c>
      <c r="U433" s="67">
        <v>9</v>
      </c>
      <c r="V433" s="67">
        <v>0</v>
      </c>
      <c r="W433" s="67">
        <v>0</v>
      </c>
      <c r="X433" s="67">
        <v>9</v>
      </c>
      <c r="Y433" s="67"/>
      <c r="Z433" s="67"/>
      <c r="AA433" s="70">
        <f>IF(F433&lt;Settings!$H$3,"",ROUND((J433*Settings!$C$3+K433*Settings!$C$4+N433*Settings!$C$5+P433*Settings!$C$6+R433*Settings!$C$7+S433*Settings!$C$8+U433*Settings!$C$9+L433*Settings!$C$10+V433*Settings!$C$11*0.5)/F433*16,0))</f>
        <v>239</v>
      </c>
      <c r="AB433" s="70">
        <f>IF(F433&lt;Settings!$H$3,"",AA433*Settings!$F$3)</f>
        <v>1209.9375</v>
      </c>
      <c r="AC433" s="67"/>
      <c r="AD433" s="67"/>
      <c r="AE433" s="67"/>
      <c r="AF433" s="67">
        <f>IF(F433&lt;Settings!$H$3,"",RANK(AA433,$AA$407:$AA$507,0)+COUNTIF($AA$407:AA433,AA433)-1)</f>
        <v>20</v>
      </c>
      <c r="AG433" s="68"/>
    </row>
    <row r="434" spans="1:33" ht="15" thickBot="1" x14ac:dyDescent="0.4">
      <c r="A434" s="66"/>
      <c r="B434" s="2" t="s">
        <v>453</v>
      </c>
      <c r="C434" s="2" t="s">
        <v>14</v>
      </c>
      <c r="D434" s="67" t="s">
        <v>180</v>
      </c>
      <c r="E434" s="67">
        <v>25</v>
      </c>
      <c r="F434" s="67">
        <v>12</v>
      </c>
      <c r="G434" s="67">
        <v>12</v>
      </c>
      <c r="H434" s="67">
        <v>0</v>
      </c>
      <c r="I434" s="67">
        <v>0</v>
      </c>
      <c r="J434" s="67">
        <v>0</v>
      </c>
      <c r="K434" s="67">
        <v>0</v>
      </c>
      <c r="L434" s="67">
        <v>0</v>
      </c>
      <c r="M434" s="67">
        <v>8</v>
      </c>
      <c r="N434" s="67">
        <v>23</v>
      </c>
      <c r="O434" s="67">
        <v>2.88</v>
      </c>
      <c r="P434" s="67">
        <v>0</v>
      </c>
      <c r="Q434" s="67">
        <v>89</v>
      </c>
      <c r="R434" s="67">
        <v>58</v>
      </c>
      <c r="S434" s="67">
        <v>860</v>
      </c>
      <c r="T434" s="67">
        <v>14.83</v>
      </c>
      <c r="U434" s="67">
        <v>7</v>
      </c>
      <c r="V434" s="67">
        <v>0</v>
      </c>
      <c r="W434" s="67">
        <v>0</v>
      </c>
      <c r="X434" s="67">
        <v>7</v>
      </c>
      <c r="Y434" s="67"/>
      <c r="Z434" s="67"/>
      <c r="AA434" s="70">
        <f>IF(F434&lt;Settings!$H$3,"",ROUND((J434*Settings!$C$3+K434*Settings!$C$4+N434*Settings!$C$5+P434*Settings!$C$6+R434*Settings!$C$7+S434*Settings!$C$8+U434*Settings!$C$9+L434*Settings!$C$10+V434*Settings!$C$11*0.5)/F434*16,0))</f>
        <v>251</v>
      </c>
      <c r="AB434" s="70">
        <f>IF(F434&lt;Settings!$H$3,"",AA434*Settings!$F$3)</f>
        <v>1270.6875</v>
      </c>
      <c r="AC434" s="67"/>
      <c r="AD434" s="67"/>
      <c r="AE434" s="67"/>
      <c r="AF434" s="67">
        <f>IF(F434&lt;Settings!$H$3,"",RANK(AA434,$AA$407:$AA$507,0)+COUNTIF($AA$407:AA434,AA434)-1)</f>
        <v>11</v>
      </c>
      <c r="AG434" s="68"/>
    </row>
    <row r="435" spans="1:33" ht="15" thickBot="1" x14ac:dyDescent="0.4">
      <c r="A435" s="66"/>
      <c r="B435" s="2" t="s">
        <v>406</v>
      </c>
      <c r="C435" s="2" t="s">
        <v>18</v>
      </c>
      <c r="D435" s="67" t="s">
        <v>180</v>
      </c>
      <c r="E435" s="67">
        <v>27</v>
      </c>
      <c r="F435" s="67">
        <v>12</v>
      </c>
      <c r="G435" s="67">
        <v>12</v>
      </c>
      <c r="H435" s="67">
        <v>0</v>
      </c>
      <c r="I435" s="67">
        <v>0</v>
      </c>
      <c r="J435" s="67">
        <v>0</v>
      </c>
      <c r="K435" s="67">
        <v>0</v>
      </c>
      <c r="L435" s="67">
        <v>0</v>
      </c>
      <c r="M435" s="67">
        <v>0</v>
      </c>
      <c r="N435" s="67">
        <v>0</v>
      </c>
      <c r="O435" s="67"/>
      <c r="P435" s="67">
        <v>0</v>
      </c>
      <c r="Q435" s="67">
        <v>127</v>
      </c>
      <c r="R435" s="67">
        <v>83</v>
      </c>
      <c r="S435" s="67">
        <v>997</v>
      </c>
      <c r="T435" s="67">
        <v>12.01</v>
      </c>
      <c r="U435" s="67">
        <v>5</v>
      </c>
      <c r="V435" s="67">
        <v>2</v>
      </c>
      <c r="W435" s="67">
        <v>1</v>
      </c>
      <c r="X435" s="67">
        <v>5</v>
      </c>
      <c r="Y435" s="67">
        <v>1</v>
      </c>
      <c r="Z435" s="67"/>
      <c r="AA435" s="70">
        <f>IF(F435&lt;Settings!$H$3,"",ROUND((J435*Settings!$C$3+K435*Settings!$C$4+N435*Settings!$C$5+P435*Settings!$C$6+R435*Settings!$C$7+S435*Settings!$C$8+U435*Settings!$C$9+L435*Settings!$C$10+V435*Settings!$C$11*0.5)/F435*16,0))</f>
        <v>281</v>
      </c>
      <c r="AB435" s="70">
        <f>IF(F435&lt;Settings!$H$3,"",AA435*Settings!$F$3)</f>
        <v>1422.5625</v>
      </c>
      <c r="AC435" s="67"/>
      <c r="AD435" s="67"/>
      <c r="AE435" s="67"/>
      <c r="AF435" s="67">
        <f>IF(F435&lt;Settings!$H$3,"",RANK(AA435,$AA$407:$AA$507,0)+COUNTIF($AA$407:AA435,AA435)-1)</f>
        <v>6</v>
      </c>
      <c r="AG435" s="68"/>
    </row>
    <row r="436" spans="1:33" ht="15" thickBot="1" x14ac:dyDescent="0.4">
      <c r="A436" s="66"/>
      <c r="B436" s="2" t="s">
        <v>929</v>
      </c>
      <c r="C436" s="2" t="s">
        <v>32</v>
      </c>
      <c r="D436" s="67" t="s">
        <v>180</v>
      </c>
      <c r="E436" s="67">
        <v>22</v>
      </c>
      <c r="F436" s="67">
        <v>16</v>
      </c>
      <c r="G436" s="67">
        <v>15</v>
      </c>
      <c r="H436" s="67">
        <v>0</v>
      </c>
      <c r="I436" s="67">
        <v>0</v>
      </c>
      <c r="J436" s="67">
        <v>0</v>
      </c>
      <c r="K436" s="67">
        <v>0</v>
      </c>
      <c r="L436" s="67">
        <v>0</v>
      </c>
      <c r="M436" s="67">
        <v>2</v>
      </c>
      <c r="N436" s="67">
        <v>11</v>
      </c>
      <c r="O436" s="67">
        <v>5.5</v>
      </c>
      <c r="P436" s="67">
        <v>0</v>
      </c>
      <c r="Q436" s="67">
        <v>100</v>
      </c>
      <c r="R436" s="67">
        <v>58</v>
      </c>
      <c r="S436" s="67">
        <v>900</v>
      </c>
      <c r="T436" s="67">
        <v>15.52</v>
      </c>
      <c r="U436" s="67">
        <v>7</v>
      </c>
      <c r="V436" s="67">
        <v>3</v>
      </c>
      <c r="W436" s="67">
        <v>3</v>
      </c>
      <c r="X436" s="67">
        <v>7</v>
      </c>
      <c r="Y436" s="67">
        <v>1</v>
      </c>
      <c r="Z436" s="67"/>
      <c r="AA436" s="70">
        <f>IF(F436&lt;Settings!$H$3,"",ROUND((J436*Settings!$C$3+K436*Settings!$C$4+N436*Settings!$C$5+P436*Settings!$C$6+R436*Settings!$C$7+S436*Settings!$C$8+U436*Settings!$C$9+L436*Settings!$C$10+V436*Settings!$C$11*0.5)/F436*16,0))</f>
        <v>188</v>
      </c>
      <c r="AB436" s="70">
        <f>IF(F436&lt;Settings!$H$3,"",AA436*Settings!$F$3)</f>
        <v>951.75</v>
      </c>
      <c r="AC436" s="67"/>
      <c r="AD436" s="67"/>
      <c r="AE436" s="67"/>
      <c r="AF436" s="67">
        <f>IF(F436&lt;Settings!$H$3,"",RANK(AA436,$AA$407:$AA$507,0)+COUNTIF($AA$407:AA436,AA436)-1)</f>
        <v>41</v>
      </c>
      <c r="AG436" s="68"/>
    </row>
    <row r="437" spans="1:33" ht="15" thickBot="1" x14ac:dyDescent="0.4">
      <c r="A437" s="66"/>
      <c r="B437" s="2" t="s">
        <v>217</v>
      </c>
      <c r="C437" s="2" t="s">
        <v>4</v>
      </c>
      <c r="D437" s="67" t="s">
        <v>180</v>
      </c>
      <c r="E437" s="67">
        <v>27</v>
      </c>
      <c r="F437" s="67">
        <v>16</v>
      </c>
      <c r="G437" s="67">
        <v>15</v>
      </c>
      <c r="H437" s="67">
        <v>1</v>
      </c>
      <c r="I437" s="67">
        <v>2</v>
      </c>
      <c r="J437" s="67">
        <v>20</v>
      </c>
      <c r="K437" s="67">
        <v>0</v>
      </c>
      <c r="L437" s="67">
        <v>0</v>
      </c>
      <c r="M437" s="67">
        <v>3</v>
      </c>
      <c r="N437" s="67">
        <v>10</v>
      </c>
      <c r="O437" s="67">
        <v>3.33</v>
      </c>
      <c r="P437" s="67">
        <v>0</v>
      </c>
      <c r="Q437" s="67">
        <v>133</v>
      </c>
      <c r="R437" s="67">
        <v>74</v>
      </c>
      <c r="S437" s="67">
        <v>1035</v>
      </c>
      <c r="T437" s="67">
        <v>13.99</v>
      </c>
      <c r="U437" s="67">
        <v>4</v>
      </c>
      <c r="V437" s="67">
        <v>1</v>
      </c>
      <c r="W437" s="67">
        <v>1</v>
      </c>
      <c r="X437" s="67">
        <v>4</v>
      </c>
      <c r="Y437" s="67"/>
      <c r="Z437" s="67"/>
      <c r="AA437" s="70">
        <f>IF(F437&lt;Settings!$H$3,"",ROUND((J437*Settings!$C$3+K437*Settings!$C$4+N437*Settings!$C$5+P437*Settings!$C$6+R437*Settings!$C$7+S437*Settings!$C$8+U437*Settings!$C$9+L437*Settings!$C$10+V437*Settings!$C$11*0.5)/F437*16,0))</f>
        <v>202</v>
      </c>
      <c r="AB437" s="70">
        <f>IF(F437&lt;Settings!$H$3,"",AA437*Settings!$F$3)</f>
        <v>1022.625</v>
      </c>
      <c r="AC437" s="67"/>
      <c r="AD437" s="67"/>
      <c r="AE437" s="67"/>
      <c r="AF437" s="67">
        <f>IF(F437&lt;Settings!$H$3,"",RANK(AA437,$AA$407:$AA$507,0)+COUNTIF($AA$407:AA437,AA437)-1)</f>
        <v>32</v>
      </c>
      <c r="AG437" s="68"/>
    </row>
    <row r="438" spans="1:33" ht="15" thickBot="1" x14ac:dyDescent="0.4">
      <c r="A438" s="66"/>
      <c r="B438" s="2" t="s">
        <v>261</v>
      </c>
      <c r="C438" s="69" t="s">
        <v>179</v>
      </c>
      <c r="D438" s="67" t="s">
        <v>180</v>
      </c>
      <c r="E438" s="67">
        <v>32</v>
      </c>
      <c r="F438" s="67">
        <v>17</v>
      </c>
      <c r="G438" s="67">
        <v>16</v>
      </c>
      <c r="H438" s="67">
        <v>1</v>
      </c>
      <c r="I438" s="67">
        <v>1</v>
      </c>
      <c r="J438" s="67">
        <v>35</v>
      </c>
      <c r="K438" s="67">
        <v>1</v>
      </c>
      <c r="L438" s="67">
        <v>0</v>
      </c>
      <c r="M438" s="67">
        <v>0</v>
      </c>
      <c r="N438" s="67">
        <v>0</v>
      </c>
      <c r="O438" s="67"/>
      <c r="P438" s="67">
        <v>0</v>
      </c>
      <c r="Q438" s="67">
        <v>97</v>
      </c>
      <c r="R438" s="67">
        <v>66</v>
      </c>
      <c r="S438" s="67">
        <v>869</v>
      </c>
      <c r="T438" s="67">
        <v>13.17</v>
      </c>
      <c r="U438" s="67">
        <v>5</v>
      </c>
      <c r="V438" s="67">
        <v>0</v>
      </c>
      <c r="W438" s="67">
        <v>0</v>
      </c>
      <c r="X438" s="67">
        <v>5</v>
      </c>
      <c r="Y438" s="67">
        <v>1</v>
      </c>
      <c r="Z438" s="67"/>
      <c r="AA438" s="70">
        <f>IF(F438&lt;Settings!$H$3,"",ROUND((J438*Settings!$C$3+K438*Settings!$C$4+N438*Settings!$C$5+P438*Settings!$C$6+R438*Settings!$C$7+S438*Settings!$C$8+U438*Settings!$C$9+L438*Settings!$C$10+V438*Settings!$C$11*0.5)/F438*16,0))</f>
        <v>177</v>
      </c>
      <c r="AB438" s="70">
        <f>IF(F438&lt;Settings!$H$3,"",AA438*Settings!$F$3)</f>
        <v>896.0625</v>
      </c>
      <c r="AC438" s="67"/>
      <c r="AD438" s="67"/>
      <c r="AE438" s="67"/>
      <c r="AF438" s="67">
        <f>IF(F438&lt;Settings!$H$3,"",RANK(AA438,$AA$407:$AA$507,0)+COUNTIF($AA$407:AA438,AA438)-1)</f>
        <v>45</v>
      </c>
      <c r="AG438" s="68"/>
    </row>
    <row r="439" spans="1:33" ht="15" thickBot="1" x14ac:dyDescent="0.4">
      <c r="A439" s="66"/>
      <c r="B439" s="2" t="s">
        <v>930</v>
      </c>
      <c r="C439" s="2" t="s">
        <v>111</v>
      </c>
      <c r="D439" s="67" t="s">
        <v>180</v>
      </c>
      <c r="E439" s="67">
        <v>22</v>
      </c>
      <c r="F439" s="67">
        <v>14</v>
      </c>
      <c r="G439" s="67">
        <v>9</v>
      </c>
      <c r="H439" s="67">
        <v>0</v>
      </c>
      <c r="I439" s="67">
        <v>0</v>
      </c>
      <c r="J439" s="67">
        <v>0</v>
      </c>
      <c r="K439" s="67">
        <v>0</v>
      </c>
      <c r="L439" s="67">
        <v>0</v>
      </c>
      <c r="M439" s="67">
        <v>0</v>
      </c>
      <c r="N439" s="67">
        <v>0</v>
      </c>
      <c r="O439" s="67"/>
      <c r="P439" s="67">
        <v>0</v>
      </c>
      <c r="Q439" s="67">
        <v>84</v>
      </c>
      <c r="R439" s="67">
        <v>48</v>
      </c>
      <c r="S439" s="67">
        <v>740</v>
      </c>
      <c r="T439" s="67">
        <v>15.42</v>
      </c>
      <c r="U439" s="67">
        <v>8</v>
      </c>
      <c r="V439" s="67">
        <v>0</v>
      </c>
      <c r="W439" s="67">
        <v>0</v>
      </c>
      <c r="X439" s="67">
        <v>8</v>
      </c>
      <c r="Y439" s="67"/>
      <c r="Z439" s="67"/>
      <c r="AA439" s="70">
        <f>IF(F439&lt;Settings!$H$3,"",ROUND((J439*Settings!$C$3+K439*Settings!$C$4+N439*Settings!$C$5+P439*Settings!$C$6+R439*Settings!$C$7+S439*Settings!$C$8+U439*Settings!$C$9+L439*Settings!$C$10+V439*Settings!$C$11*0.5)/F439*16,0))</f>
        <v>194</v>
      </c>
      <c r="AB439" s="70">
        <f>IF(F439&lt;Settings!$H$3,"",AA439*Settings!$F$3)</f>
        <v>982.125</v>
      </c>
      <c r="AC439" s="67"/>
      <c r="AD439" s="67"/>
      <c r="AE439" s="67"/>
      <c r="AF439" s="67">
        <f>IF(F439&lt;Settings!$H$3,"",RANK(AA439,$AA$407:$AA$507,0)+COUNTIF($AA$407:AA439,AA439)-1)</f>
        <v>37</v>
      </c>
      <c r="AG439" s="68"/>
    </row>
    <row r="440" spans="1:33" ht="15" thickBot="1" x14ac:dyDescent="0.4">
      <c r="A440" s="66"/>
      <c r="B440" s="2" t="s">
        <v>388</v>
      </c>
      <c r="C440" s="2" t="s">
        <v>125</v>
      </c>
      <c r="D440" s="67" t="s">
        <v>180</v>
      </c>
      <c r="E440" s="67">
        <v>26</v>
      </c>
      <c r="F440" s="67">
        <v>16</v>
      </c>
      <c r="G440" s="67">
        <v>12</v>
      </c>
      <c r="H440" s="67">
        <v>0</v>
      </c>
      <c r="I440" s="67">
        <v>0</v>
      </c>
      <c r="J440" s="67">
        <v>0</v>
      </c>
      <c r="K440" s="67">
        <v>0</v>
      </c>
      <c r="L440" s="67">
        <v>0</v>
      </c>
      <c r="M440" s="67">
        <v>1</v>
      </c>
      <c r="N440" s="67">
        <v>4</v>
      </c>
      <c r="O440" s="67">
        <v>4</v>
      </c>
      <c r="P440" s="67">
        <v>0</v>
      </c>
      <c r="Q440" s="67">
        <v>122</v>
      </c>
      <c r="R440" s="67">
        <v>78</v>
      </c>
      <c r="S440" s="67">
        <v>833</v>
      </c>
      <c r="T440" s="67">
        <v>10.68</v>
      </c>
      <c r="U440" s="67">
        <v>6</v>
      </c>
      <c r="V440" s="67">
        <v>0</v>
      </c>
      <c r="W440" s="67">
        <v>0</v>
      </c>
      <c r="X440" s="67">
        <v>6</v>
      </c>
      <c r="Y440" s="67"/>
      <c r="Z440" s="67"/>
      <c r="AA440" s="70">
        <f>IF(F440&lt;Settings!$H$3,"",ROUND((J440*Settings!$C$3+K440*Settings!$C$4+N440*Settings!$C$5+P440*Settings!$C$6+R440*Settings!$C$7+S440*Settings!$C$8+U440*Settings!$C$9+L440*Settings!$C$10+V440*Settings!$C$11*0.5)/F440*16,0))</f>
        <v>198</v>
      </c>
      <c r="AB440" s="70">
        <f>IF(F440&lt;Settings!$H$3,"",AA440*Settings!$F$3)</f>
        <v>1002.375</v>
      </c>
      <c r="AC440" s="67"/>
      <c r="AD440" s="67"/>
      <c r="AE440" s="67"/>
      <c r="AF440" s="67">
        <f>IF(F440&lt;Settings!$H$3,"",RANK(AA440,$AA$407:$AA$507,0)+COUNTIF($AA$407:AA440,AA440)-1)</f>
        <v>35</v>
      </c>
      <c r="AG440" s="68"/>
    </row>
    <row r="441" spans="1:33" ht="15" thickBot="1" x14ac:dyDescent="0.4">
      <c r="A441" s="66"/>
      <c r="B441" s="2" t="s">
        <v>384</v>
      </c>
      <c r="C441" s="2" t="s">
        <v>38</v>
      </c>
      <c r="D441" s="67" t="s">
        <v>180</v>
      </c>
      <c r="E441" s="67">
        <v>30</v>
      </c>
      <c r="F441" s="67">
        <v>15</v>
      </c>
      <c r="G441" s="67">
        <v>10</v>
      </c>
      <c r="H441" s="67">
        <v>0</v>
      </c>
      <c r="I441" s="67">
        <v>0</v>
      </c>
      <c r="J441" s="67">
        <v>0</v>
      </c>
      <c r="K441" s="67">
        <v>0</v>
      </c>
      <c r="L441" s="67">
        <v>0</v>
      </c>
      <c r="M441" s="67">
        <v>0</v>
      </c>
      <c r="N441" s="67">
        <v>0</v>
      </c>
      <c r="O441" s="67"/>
      <c r="P441" s="67">
        <v>0</v>
      </c>
      <c r="Q441" s="67">
        <v>106</v>
      </c>
      <c r="R441" s="67">
        <v>67</v>
      </c>
      <c r="S441" s="67">
        <v>778</v>
      </c>
      <c r="T441" s="67">
        <v>11.61</v>
      </c>
      <c r="U441" s="67">
        <v>6</v>
      </c>
      <c r="V441" s="67">
        <v>0</v>
      </c>
      <c r="W441" s="67">
        <v>0</v>
      </c>
      <c r="X441" s="67">
        <v>6</v>
      </c>
      <c r="Y441" s="67">
        <v>2</v>
      </c>
      <c r="Z441" s="67"/>
      <c r="AA441" s="70">
        <f>IF(F441&lt;Settings!$H$3,"",ROUND((J441*Settings!$C$3+K441*Settings!$C$4+N441*Settings!$C$5+P441*Settings!$C$6+R441*Settings!$C$7+S441*Settings!$C$8+U441*Settings!$C$9+L441*Settings!$C$10+V441*Settings!$C$11*0.5)/F441*16,0))</f>
        <v>193</v>
      </c>
      <c r="AB441" s="70">
        <f>IF(F441&lt;Settings!$H$3,"",AA441*Settings!$F$3)</f>
        <v>977.0625</v>
      </c>
      <c r="AC441" s="67"/>
      <c r="AD441" s="67"/>
      <c r="AE441" s="67"/>
      <c r="AF441" s="67">
        <f>IF(F441&lt;Settings!$H$3,"",RANK(AA441,$AA$407:$AA$507,0)+COUNTIF($AA$407:AA441,AA441)-1)</f>
        <v>38</v>
      </c>
      <c r="AG441" s="68"/>
    </row>
    <row r="442" spans="1:33" ht="15" thickBot="1" x14ac:dyDescent="0.4">
      <c r="A442" s="66"/>
      <c r="B442" s="2" t="s">
        <v>268</v>
      </c>
      <c r="C442" s="2" t="s">
        <v>8</v>
      </c>
      <c r="D442" s="67" t="s">
        <v>180</v>
      </c>
      <c r="E442" s="67">
        <v>23</v>
      </c>
      <c r="F442" s="67">
        <v>16</v>
      </c>
      <c r="G442" s="67">
        <v>15</v>
      </c>
      <c r="H442" s="67">
        <v>0</v>
      </c>
      <c r="I442" s="67">
        <v>0</v>
      </c>
      <c r="J442" s="67">
        <v>0</v>
      </c>
      <c r="K442" s="67">
        <v>0</v>
      </c>
      <c r="L442" s="67">
        <v>0</v>
      </c>
      <c r="M442" s="67">
        <v>19</v>
      </c>
      <c r="N442" s="67">
        <v>130</v>
      </c>
      <c r="O442" s="67">
        <v>6.84</v>
      </c>
      <c r="P442" s="67">
        <v>1</v>
      </c>
      <c r="Q442" s="67">
        <v>105</v>
      </c>
      <c r="R442" s="67">
        <v>54</v>
      </c>
      <c r="S442" s="67">
        <v>627</v>
      </c>
      <c r="T442" s="67">
        <v>11.61</v>
      </c>
      <c r="U442" s="67">
        <v>6</v>
      </c>
      <c r="V442" s="67">
        <v>0</v>
      </c>
      <c r="W442" s="67">
        <v>0</v>
      </c>
      <c r="X442" s="67">
        <v>7</v>
      </c>
      <c r="Y442" s="67"/>
      <c r="Z442" s="67"/>
      <c r="AA442" s="70">
        <f>IF(F442&lt;Settings!$H$3,"",ROUND((J442*Settings!$C$3+K442*Settings!$C$4+N442*Settings!$C$5+P442*Settings!$C$6+R442*Settings!$C$7+S442*Settings!$C$8+U442*Settings!$C$9+L442*Settings!$C$10+V442*Settings!$C$11*0.5)/F442*16,0))</f>
        <v>172</v>
      </c>
      <c r="AB442" s="70">
        <f>IF(F442&lt;Settings!$H$3,"",AA442*Settings!$F$3)</f>
        <v>870.75</v>
      </c>
      <c r="AC442" s="67"/>
      <c r="AD442" s="67"/>
      <c r="AE442" s="67"/>
      <c r="AF442" s="67">
        <f>IF(F442&lt;Settings!$H$3,"",RANK(AA442,$AA$407:$AA$507,0)+COUNTIF($AA$407:AA442,AA442)-1)</f>
        <v>46</v>
      </c>
      <c r="AG442" s="68"/>
    </row>
    <row r="443" spans="1:33" ht="15" thickBot="1" x14ac:dyDescent="0.4">
      <c r="A443" s="66"/>
      <c r="B443" s="2" t="s">
        <v>474</v>
      </c>
      <c r="C443" s="2" t="s">
        <v>116</v>
      </c>
      <c r="D443" s="67" t="s">
        <v>180</v>
      </c>
      <c r="E443" s="67">
        <v>25</v>
      </c>
      <c r="F443" s="67">
        <v>15</v>
      </c>
      <c r="G443" s="67">
        <v>15</v>
      </c>
      <c r="H443" s="67">
        <v>0</v>
      </c>
      <c r="I443" s="67">
        <v>0</v>
      </c>
      <c r="J443" s="67">
        <v>0</v>
      </c>
      <c r="K443" s="67">
        <v>0</v>
      </c>
      <c r="L443" s="67">
        <v>0</v>
      </c>
      <c r="M443" s="67">
        <v>1</v>
      </c>
      <c r="N443" s="67">
        <v>2</v>
      </c>
      <c r="O443" s="67">
        <v>2</v>
      </c>
      <c r="P443" s="67">
        <v>0</v>
      </c>
      <c r="Q443" s="67">
        <v>90</v>
      </c>
      <c r="R443" s="67">
        <v>49</v>
      </c>
      <c r="S443" s="67">
        <v>1001</v>
      </c>
      <c r="T443" s="67">
        <v>20.43</v>
      </c>
      <c r="U443" s="67">
        <v>2</v>
      </c>
      <c r="V443" s="67">
        <v>0</v>
      </c>
      <c r="W443" s="67">
        <v>0</v>
      </c>
      <c r="X443" s="67">
        <v>2</v>
      </c>
      <c r="Y443" s="67"/>
      <c r="Z443" s="67"/>
      <c r="AA443" s="70">
        <f>IF(F443&lt;Settings!$H$3,"",ROUND((J443*Settings!$C$3+K443*Settings!$C$4+N443*Settings!$C$5+P443*Settings!$C$6+R443*Settings!$C$7+S443*Settings!$C$8+U443*Settings!$C$9+L443*Settings!$C$10+V443*Settings!$C$11*0.5)/F443*16,0))</f>
        <v>172</v>
      </c>
      <c r="AB443" s="70">
        <f>IF(F443&lt;Settings!$H$3,"",AA443*Settings!$F$3)</f>
        <v>870.75</v>
      </c>
      <c r="AC443" s="67"/>
      <c r="AD443" s="67"/>
      <c r="AE443" s="67"/>
      <c r="AF443" s="67">
        <f>IF(F443&lt;Settings!$H$3,"",RANK(AA443,$AA$407:$AA$507,0)+COUNTIF($AA$407:AA443,AA443)-1)</f>
        <v>47</v>
      </c>
      <c r="AG443" s="68"/>
    </row>
    <row r="444" spans="1:33" ht="15" thickBot="1" x14ac:dyDescent="0.4">
      <c r="A444" s="66"/>
      <c r="B444" s="2" t="s">
        <v>222</v>
      </c>
      <c r="C444" s="2" t="s">
        <v>125</v>
      </c>
      <c r="D444" s="67" t="s">
        <v>180</v>
      </c>
      <c r="E444" s="67">
        <v>26</v>
      </c>
      <c r="F444" s="67">
        <v>16</v>
      </c>
      <c r="G444" s="67">
        <v>15</v>
      </c>
      <c r="H444" s="67">
        <v>0</v>
      </c>
      <c r="I444" s="67">
        <v>0</v>
      </c>
      <c r="J444" s="67">
        <v>0</v>
      </c>
      <c r="K444" s="67">
        <v>0</v>
      </c>
      <c r="L444" s="67">
        <v>0</v>
      </c>
      <c r="M444" s="67">
        <v>1</v>
      </c>
      <c r="N444" s="67">
        <v>4</v>
      </c>
      <c r="O444" s="67">
        <v>4</v>
      </c>
      <c r="P444" s="67">
        <v>0</v>
      </c>
      <c r="Q444" s="67">
        <v>96</v>
      </c>
      <c r="R444" s="67">
        <v>52</v>
      </c>
      <c r="S444" s="67">
        <v>779</v>
      </c>
      <c r="T444" s="67">
        <v>14.98</v>
      </c>
      <c r="U444" s="67">
        <v>5</v>
      </c>
      <c r="V444" s="67">
        <v>1</v>
      </c>
      <c r="W444" s="67">
        <v>0</v>
      </c>
      <c r="X444" s="67">
        <v>5</v>
      </c>
      <c r="Y444" s="67">
        <v>1</v>
      </c>
      <c r="Z444" s="67"/>
      <c r="AA444" s="70">
        <f>IF(F444&lt;Settings!$H$3,"",ROUND((J444*Settings!$C$3+K444*Settings!$C$4+N444*Settings!$C$5+P444*Settings!$C$6+R444*Settings!$C$7+S444*Settings!$C$8+U444*Settings!$C$9+L444*Settings!$C$10+V444*Settings!$C$11*0.5)/F444*16,0))</f>
        <v>159</v>
      </c>
      <c r="AB444" s="70">
        <f>IF(F444&lt;Settings!$H$3,"",AA444*Settings!$F$3)</f>
        <v>804.9375</v>
      </c>
      <c r="AC444" s="67"/>
      <c r="AD444" s="67"/>
      <c r="AE444" s="67"/>
      <c r="AF444" s="67">
        <f>IF(F444&lt;Settings!$H$3,"",RANK(AA444,$AA$407:$AA$507,0)+COUNTIF($AA$407:AA444,AA444)-1)</f>
        <v>54</v>
      </c>
      <c r="AG444" s="68"/>
    </row>
    <row r="445" spans="1:33" ht="15" thickBot="1" x14ac:dyDescent="0.4">
      <c r="A445" s="66"/>
      <c r="B445" s="2" t="s">
        <v>229</v>
      </c>
      <c r="C445" s="2" t="s">
        <v>30</v>
      </c>
      <c r="D445" s="67" t="s">
        <v>180</v>
      </c>
      <c r="E445" s="67">
        <v>27</v>
      </c>
      <c r="F445" s="67">
        <v>16</v>
      </c>
      <c r="G445" s="67">
        <v>14</v>
      </c>
      <c r="H445" s="67">
        <v>0</v>
      </c>
      <c r="I445" s="67">
        <v>0</v>
      </c>
      <c r="J445" s="67">
        <v>0</v>
      </c>
      <c r="K445" s="67">
        <v>0</v>
      </c>
      <c r="L445" s="67">
        <v>0</v>
      </c>
      <c r="M445" s="67">
        <v>0</v>
      </c>
      <c r="N445" s="67">
        <v>0</v>
      </c>
      <c r="O445" s="67"/>
      <c r="P445" s="67">
        <v>0</v>
      </c>
      <c r="Q445" s="67">
        <v>90</v>
      </c>
      <c r="R445" s="67">
        <v>47</v>
      </c>
      <c r="S445" s="67">
        <v>775</v>
      </c>
      <c r="T445" s="67">
        <v>16.489999999999998</v>
      </c>
      <c r="U445" s="67">
        <v>5</v>
      </c>
      <c r="V445" s="67">
        <v>0</v>
      </c>
      <c r="W445" s="67">
        <v>0</v>
      </c>
      <c r="X445" s="67">
        <v>5</v>
      </c>
      <c r="Y445" s="67">
        <v>1</v>
      </c>
      <c r="Z445" s="67"/>
      <c r="AA445" s="70">
        <f>IF(F445&lt;Settings!$H$3,"",ROUND((J445*Settings!$C$3+K445*Settings!$C$4+N445*Settings!$C$5+P445*Settings!$C$6+R445*Settings!$C$7+S445*Settings!$C$8+U445*Settings!$C$9+L445*Settings!$C$10+V445*Settings!$C$11*0.5)/F445*16,0))</f>
        <v>155</v>
      </c>
      <c r="AB445" s="70">
        <f>IF(F445&lt;Settings!$H$3,"",AA445*Settings!$F$3)</f>
        <v>784.6875</v>
      </c>
      <c r="AC445" s="67"/>
      <c r="AD445" s="67"/>
      <c r="AE445" s="67"/>
      <c r="AF445" s="67">
        <f>IF(F445&lt;Settings!$H$3,"",RANK(AA445,$AA$407:$AA$507,0)+COUNTIF($AA$407:AA445,AA445)-1)</f>
        <v>58</v>
      </c>
      <c r="AG445" s="68"/>
    </row>
    <row r="446" spans="1:33" ht="15" thickBot="1" x14ac:dyDescent="0.4">
      <c r="A446" s="66"/>
      <c r="B446" s="2" t="s">
        <v>931</v>
      </c>
      <c r="C446" s="2" t="s">
        <v>43</v>
      </c>
      <c r="D446" s="67" t="s">
        <v>180</v>
      </c>
      <c r="E446" s="67">
        <v>23</v>
      </c>
      <c r="F446" s="67">
        <v>16</v>
      </c>
      <c r="G446" s="67">
        <v>12</v>
      </c>
      <c r="H446" s="67">
        <v>0</v>
      </c>
      <c r="I446" s="67">
        <v>0</v>
      </c>
      <c r="J446" s="67">
        <v>0</v>
      </c>
      <c r="K446" s="67">
        <v>0</v>
      </c>
      <c r="L446" s="67">
        <v>0</v>
      </c>
      <c r="M446" s="67">
        <v>4</v>
      </c>
      <c r="N446" s="67">
        <v>41</v>
      </c>
      <c r="O446" s="67">
        <v>10.25</v>
      </c>
      <c r="P446" s="67">
        <v>0</v>
      </c>
      <c r="Q446" s="67">
        <v>92</v>
      </c>
      <c r="R446" s="67">
        <v>59</v>
      </c>
      <c r="S446" s="67">
        <v>680</v>
      </c>
      <c r="T446" s="67">
        <v>11.53</v>
      </c>
      <c r="U446" s="67">
        <v>5</v>
      </c>
      <c r="V446" s="67">
        <v>5</v>
      </c>
      <c r="W446" s="67">
        <v>2</v>
      </c>
      <c r="X446" s="67">
        <v>6</v>
      </c>
      <c r="Y446" s="67"/>
      <c r="Z446" s="67"/>
      <c r="AA446" s="70">
        <f>IF(F446&lt;Settings!$H$3,"",ROUND((J446*Settings!$C$3+K446*Settings!$C$4+N446*Settings!$C$5+P446*Settings!$C$6+R446*Settings!$C$7+S446*Settings!$C$8+U446*Settings!$C$9+L446*Settings!$C$10+V446*Settings!$C$11*0.5)/F446*16,0))</f>
        <v>156</v>
      </c>
      <c r="AB446" s="70">
        <f>IF(F446&lt;Settings!$H$3,"",AA446*Settings!$F$3)</f>
        <v>789.75</v>
      </c>
      <c r="AC446" s="67"/>
      <c r="AD446" s="67"/>
      <c r="AE446" s="67"/>
      <c r="AF446" s="67">
        <f>IF(F446&lt;Settings!$H$3,"",RANK(AA446,$AA$407:$AA$507,0)+COUNTIF($AA$407:AA446,AA446)-1)</f>
        <v>56</v>
      </c>
      <c r="AG446" s="68"/>
    </row>
    <row r="447" spans="1:33" ht="15" thickBot="1" x14ac:dyDescent="0.4">
      <c r="A447" s="66"/>
      <c r="B447" s="2" t="s">
        <v>199</v>
      </c>
      <c r="C447" s="2" t="s">
        <v>111</v>
      </c>
      <c r="D447" s="67" t="s">
        <v>180</v>
      </c>
      <c r="E447" s="67">
        <v>31</v>
      </c>
      <c r="F447" s="67">
        <v>11</v>
      </c>
      <c r="G447" s="67">
        <v>10</v>
      </c>
      <c r="H447" s="67">
        <v>0</v>
      </c>
      <c r="I447" s="67">
        <v>0</v>
      </c>
      <c r="J447" s="67">
        <v>0</v>
      </c>
      <c r="K447" s="67">
        <v>0</v>
      </c>
      <c r="L447" s="67">
        <v>0</v>
      </c>
      <c r="M447" s="67">
        <v>1</v>
      </c>
      <c r="N447" s="67">
        <v>16</v>
      </c>
      <c r="O447" s="67">
        <v>16</v>
      </c>
      <c r="P447" s="67">
        <v>0</v>
      </c>
      <c r="Q447" s="67">
        <v>85</v>
      </c>
      <c r="R447" s="67">
        <v>49</v>
      </c>
      <c r="S447" s="67">
        <v>676</v>
      </c>
      <c r="T447" s="67">
        <v>13.8</v>
      </c>
      <c r="U447" s="67">
        <v>6</v>
      </c>
      <c r="V447" s="67">
        <v>1</v>
      </c>
      <c r="W447" s="67">
        <v>1</v>
      </c>
      <c r="X447" s="67">
        <v>6</v>
      </c>
      <c r="Y447" s="67"/>
      <c r="Z447" s="67"/>
      <c r="AA447" s="70">
        <f>IF(F447&lt;Settings!$H$3,"",ROUND((J447*Settings!$C$3+K447*Settings!$C$4+N447*Settings!$C$5+P447*Settings!$C$6+R447*Settings!$C$7+S447*Settings!$C$8+U447*Settings!$C$9+L447*Settings!$C$10+V447*Settings!$C$11*0.5)/F447*16,0))</f>
        <v>223</v>
      </c>
      <c r="AB447" s="70">
        <f>IF(F447&lt;Settings!$H$3,"",AA447*Settings!$F$3)</f>
        <v>1128.9375</v>
      </c>
      <c r="AC447" s="67"/>
      <c r="AD447" s="67"/>
      <c r="AE447" s="67"/>
      <c r="AF447" s="67">
        <f>IF(F447&lt;Settings!$H$3,"",RANK(AA447,$AA$407:$AA$507,0)+COUNTIF($AA$407:AA447,AA447)-1)</f>
        <v>27</v>
      </c>
      <c r="AG447" s="68"/>
    </row>
    <row r="448" spans="1:33" ht="15" thickBot="1" x14ac:dyDescent="0.4">
      <c r="A448" s="66"/>
      <c r="B448" s="2" t="s">
        <v>475</v>
      </c>
      <c r="C448" s="2" t="s">
        <v>56</v>
      </c>
      <c r="D448" s="67" t="s">
        <v>180</v>
      </c>
      <c r="E448" s="67">
        <v>36</v>
      </c>
      <c r="F448" s="67">
        <v>16</v>
      </c>
      <c r="G448" s="67">
        <v>16</v>
      </c>
      <c r="H448" s="67">
        <v>0</v>
      </c>
      <c r="I448" s="67">
        <v>0</v>
      </c>
      <c r="J448" s="67">
        <v>0</v>
      </c>
      <c r="K448" s="67">
        <v>0</v>
      </c>
      <c r="L448" s="67">
        <v>0</v>
      </c>
      <c r="M448" s="67">
        <v>0</v>
      </c>
      <c r="N448" s="67">
        <v>0</v>
      </c>
      <c r="O448" s="67"/>
      <c r="P448" s="67">
        <v>0</v>
      </c>
      <c r="Q448" s="67">
        <v>109</v>
      </c>
      <c r="R448" s="67">
        <v>75</v>
      </c>
      <c r="S448" s="67">
        <v>804</v>
      </c>
      <c r="T448" s="67">
        <v>10.72</v>
      </c>
      <c r="U448" s="67">
        <v>4</v>
      </c>
      <c r="V448" s="67">
        <v>1</v>
      </c>
      <c r="W448" s="67">
        <v>1</v>
      </c>
      <c r="X448" s="67">
        <v>4</v>
      </c>
      <c r="Y448" s="67"/>
      <c r="Z448" s="67"/>
      <c r="AA448" s="70">
        <f>IF(F448&lt;Settings!$H$3,"",ROUND((J448*Settings!$C$3+K448*Settings!$C$4+N448*Settings!$C$5+P448*Settings!$C$6+R448*Settings!$C$7+S448*Settings!$C$8+U448*Settings!$C$9+L448*Settings!$C$10+V448*Settings!$C$11*0.5)/F448*16,0))</f>
        <v>178</v>
      </c>
      <c r="AB448" s="70">
        <f>IF(F448&lt;Settings!$H$3,"",AA448*Settings!$F$3)</f>
        <v>901.125</v>
      </c>
      <c r="AC448" s="67"/>
      <c r="AD448" s="67"/>
      <c r="AE448" s="67"/>
      <c r="AF448" s="67">
        <f>IF(F448&lt;Settings!$H$3,"",RANK(AA448,$AA$407:$AA$507,0)+COUNTIF($AA$407:AA448,AA448)-1)</f>
        <v>44</v>
      </c>
      <c r="AG448" s="68"/>
    </row>
    <row r="449" spans="1:33" ht="15" thickBot="1" x14ac:dyDescent="0.4">
      <c r="A449" s="66"/>
      <c r="B449" s="2" t="s">
        <v>442</v>
      </c>
      <c r="C449" s="2" t="s">
        <v>49</v>
      </c>
      <c r="D449" s="67" t="s">
        <v>180</v>
      </c>
      <c r="E449" s="67">
        <v>26</v>
      </c>
      <c r="F449" s="67">
        <v>14</v>
      </c>
      <c r="G449" s="67">
        <v>4</v>
      </c>
      <c r="H449" s="67">
        <v>0</v>
      </c>
      <c r="I449" s="67">
        <v>0</v>
      </c>
      <c r="J449" s="67">
        <v>0</v>
      </c>
      <c r="K449" s="67">
        <v>0</v>
      </c>
      <c r="L449" s="67">
        <v>0</v>
      </c>
      <c r="M449" s="67">
        <v>2</v>
      </c>
      <c r="N449" s="67">
        <v>16</v>
      </c>
      <c r="O449" s="67">
        <v>8</v>
      </c>
      <c r="P449" s="67">
        <v>0</v>
      </c>
      <c r="Q449" s="67">
        <v>69</v>
      </c>
      <c r="R449" s="67">
        <v>36</v>
      </c>
      <c r="S449" s="67">
        <v>645</v>
      </c>
      <c r="T449" s="67">
        <v>17.920000000000002</v>
      </c>
      <c r="U449" s="67">
        <v>6</v>
      </c>
      <c r="V449" s="67">
        <v>0</v>
      </c>
      <c r="W449" s="67">
        <v>0</v>
      </c>
      <c r="X449" s="67">
        <v>6</v>
      </c>
      <c r="Y449" s="67"/>
      <c r="Z449" s="67"/>
      <c r="AA449" s="70">
        <f>IF(F449&lt;Settings!$H$3,"",ROUND((J449*Settings!$C$3+K449*Settings!$C$4+N449*Settings!$C$5+P449*Settings!$C$6+R449*Settings!$C$7+S449*Settings!$C$8+U449*Settings!$C$9+L449*Settings!$C$10+V449*Settings!$C$11*0.5)/F449*16,0))</f>
        <v>158</v>
      </c>
      <c r="AB449" s="70">
        <f>IF(F449&lt;Settings!$H$3,"",AA449*Settings!$F$3)</f>
        <v>799.875</v>
      </c>
      <c r="AC449" s="67"/>
      <c r="AD449" s="67"/>
      <c r="AE449" s="67"/>
      <c r="AF449" s="67">
        <f>IF(F449&lt;Settings!$H$3,"",RANK(AA449,$AA$407:$AA$507,0)+COUNTIF($AA$407:AA449,AA449)-1)</f>
        <v>55</v>
      </c>
      <c r="AG449" s="68"/>
    </row>
    <row r="450" spans="1:33" ht="15" thickBot="1" x14ac:dyDescent="0.4">
      <c r="A450" s="66"/>
      <c r="B450" s="2" t="s">
        <v>224</v>
      </c>
      <c r="C450" s="2" t="s">
        <v>53</v>
      </c>
      <c r="D450" s="67" t="s">
        <v>180</v>
      </c>
      <c r="E450" s="67">
        <v>27</v>
      </c>
      <c r="F450" s="67">
        <v>14</v>
      </c>
      <c r="G450" s="67">
        <v>12</v>
      </c>
      <c r="H450" s="67">
        <v>0</v>
      </c>
      <c r="I450" s="67">
        <v>0</v>
      </c>
      <c r="J450" s="67">
        <v>0</v>
      </c>
      <c r="K450" s="67">
        <v>0</v>
      </c>
      <c r="L450" s="67">
        <v>0</v>
      </c>
      <c r="M450" s="67">
        <v>0</v>
      </c>
      <c r="N450" s="67">
        <v>0</v>
      </c>
      <c r="O450" s="67"/>
      <c r="P450" s="67">
        <v>0</v>
      </c>
      <c r="Q450" s="67">
        <v>64</v>
      </c>
      <c r="R450" s="67">
        <v>42</v>
      </c>
      <c r="S450" s="67">
        <v>651</v>
      </c>
      <c r="T450" s="67">
        <v>15.5</v>
      </c>
      <c r="U450" s="67">
        <v>6</v>
      </c>
      <c r="V450" s="67">
        <v>0</v>
      </c>
      <c r="W450" s="67">
        <v>0</v>
      </c>
      <c r="X450" s="67">
        <v>6</v>
      </c>
      <c r="Y450" s="67"/>
      <c r="Z450" s="67"/>
      <c r="AA450" s="70">
        <f>IF(F450&lt;Settings!$H$3,"",ROUND((J450*Settings!$C$3+K450*Settings!$C$4+N450*Settings!$C$5+P450*Settings!$C$6+R450*Settings!$C$7+S450*Settings!$C$8+U450*Settings!$C$9+L450*Settings!$C$10+V450*Settings!$C$11*0.5)/F450*16,0))</f>
        <v>164</v>
      </c>
      <c r="AB450" s="70">
        <f>IF(F450&lt;Settings!$H$3,"",AA450*Settings!$F$3)</f>
        <v>830.25</v>
      </c>
      <c r="AC450" s="67"/>
      <c r="AD450" s="67"/>
      <c r="AE450" s="67"/>
      <c r="AF450" s="67">
        <f>IF(F450&lt;Settings!$H$3,"",RANK(AA450,$AA$407:$AA$507,0)+COUNTIF($AA$407:AA450,AA450)-1)</f>
        <v>50</v>
      </c>
      <c r="AG450" s="68"/>
    </row>
    <row r="451" spans="1:33" ht="15" thickBot="1" x14ac:dyDescent="0.4">
      <c r="A451" s="66"/>
      <c r="B451" s="2" t="s">
        <v>932</v>
      </c>
      <c r="C451" s="2" t="s">
        <v>45</v>
      </c>
      <c r="D451" s="67" t="s">
        <v>180</v>
      </c>
      <c r="E451" s="67">
        <v>22</v>
      </c>
      <c r="F451" s="67">
        <v>14</v>
      </c>
      <c r="G451" s="67">
        <v>11</v>
      </c>
      <c r="H451" s="67">
        <v>0</v>
      </c>
      <c r="I451" s="67">
        <v>0</v>
      </c>
      <c r="J451" s="67">
        <v>0</v>
      </c>
      <c r="K451" s="67">
        <v>0</v>
      </c>
      <c r="L451" s="67">
        <v>0</v>
      </c>
      <c r="M451" s="67">
        <v>0</v>
      </c>
      <c r="N451" s="67">
        <v>0</v>
      </c>
      <c r="O451" s="67"/>
      <c r="P451" s="67">
        <v>0</v>
      </c>
      <c r="Q451" s="67">
        <v>71</v>
      </c>
      <c r="R451" s="67">
        <v>46</v>
      </c>
      <c r="S451" s="67">
        <v>584</v>
      </c>
      <c r="T451" s="67">
        <v>12.7</v>
      </c>
      <c r="U451" s="67">
        <v>7</v>
      </c>
      <c r="V451" s="67">
        <v>0</v>
      </c>
      <c r="W451" s="67">
        <v>0</v>
      </c>
      <c r="X451" s="67">
        <v>7</v>
      </c>
      <c r="Y451" s="67"/>
      <c r="Z451" s="67"/>
      <c r="AA451" s="70">
        <f>IF(F451&lt;Settings!$H$3,"",ROUND((J451*Settings!$C$3+K451*Settings!$C$4+N451*Settings!$C$5+P451*Settings!$C$6+R451*Settings!$C$7+S451*Settings!$C$8+U451*Settings!$C$9+L451*Settings!$C$10+V451*Settings!$C$11*0.5)/F451*16,0))</f>
        <v>167</v>
      </c>
      <c r="AB451" s="70">
        <f>IF(F451&lt;Settings!$H$3,"",AA451*Settings!$F$3)</f>
        <v>845.4375</v>
      </c>
      <c r="AC451" s="67"/>
      <c r="AD451" s="67"/>
      <c r="AE451" s="67"/>
      <c r="AF451" s="67">
        <f>IF(F451&lt;Settings!$H$3,"",RANK(AA451,$AA$407:$AA$507,0)+COUNTIF($AA$407:AA451,AA451)-1)</f>
        <v>48</v>
      </c>
      <c r="AG451" s="68"/>
    </row>
    <row r="452" spans="1:33" ht="15" thickBot="1" x14ac:dyDescent="0.4">
      <c r="A452" s="66"/>
      <c r="B452" s="2" t="s">
        <v>232</v>
      </c>
      <c r="C452" s="2" t="s">
        <v>24</v>
      </c>
      <c r="D452" s="67" t="s">
        <v>180</v>
      </c>
      <c r="E452" s="67">
        <v>29</v>
      </c>
      <c r="F452" s="67">
        <v>15</v>
      </c>
      <c r="G452" s="67">
        <v>6</v>
      </c>
      <c r="H452" s="67">
        <v>0</v>
      </c>
      <c r="I452" s="67">
        <v>1</v>
      </c>
      <c r="J452" s="67">
        <v>0</v>
      </c>
      <c r="K452" s="67">
        <v>0</v>
      </c>
      <c r="L452" s="67">
        <v>0</v>
      </c>
      <c r="M452" s="67">
        <v>3</v>
      </c>
      <c r="N452" s="67">
        <v>11</v>
      </c>
      <c r="O452" s="67">
        <v>3.67</v>
      </c>
      <c r="P452" s="67">
        <v>0</v>
      </c>
      <c r="Q452" s="67">
        <v>83</v>
      </c>
      <c r="R452" s="67">
        <v>55</v>
      </c>
      <c r="S452" s="67">
        <v>828</v>
      </c>
      <c r="T452" s="67">
        <v>15.05</v>
      </c>
      <c r="U452" s="67">
        <v>3</v>
      </c>
      <c r="V452" s="67">
        <v>2</v>
      </c>
      <c r="W452" s="67">
        <v>1</v>
      </c>
      <c r="X452" s="67">
        <v>3</v>
      </c>
      <c r="Y452" s="67"/>
      <c r="Z452" s="67"/>
      <c r="AA452" s="70">
        <f>IF(F452&lt;Settings!$H$3,"",ROUND((J452*Settings!$C$3+K452*Settings!$C$4+N452*Settings!$C$5+P452*Settings!$C$6+R452*Settings!$C$7+S452*Settings!$C$8+U452*Settings!$C$9+L452*Settings!$C$10+V452*Settings!$C$11*0.5)/F452*16,0))</f>
        <v>165</v>
      </c>
      <c r="AB452" s="70">
        <f>IF(F452&lt;Settings!$H$3,"",AA452*Settings!$F$3)</f>
        <v>835.3125</v>
      </c>
      <c r="AC452" s="67"/>
      <c r="AD452" s="67"/>
      <c r="AE452" s="67"/>
      <c r="AF452" s="67">
        <f>IF(F452&lt;Settings!$H$3,"",RANK(AA452,$AA$407:$AA$507,0)+COUNTIF($AA$407:AA452,AA452)-1)</f>
        <v>49</v>
      </c>
      <c r="AG452" s="68"/>
    </row>
    <row r="453" spans="1:33" ht="15" thickBot="1" x14ac:dyDescent="0.4">
      <c r="A453" s="66"/>
      <c r="B453" s="2" t="s">
        <v>477</v>
      </c>
      <c r="C453" s="2" t="s">
        <v>56</v>
      </c>
      <c r="D453" s="67" t="s">
        <v>180</v>
      </c>
      <c r="E453" s="67">
        <v>23</v>
      </c>
      <c r="F453" s="67">
        <v>13</v>
      </c>
      <c r="G453" s="67">
        <v>13</v>
      </c>
      <c r="H453" s="67">
        <v>0</v>
      </c>
      <c r="I453" s="67">
        <v>0</v>
      </c>
      <c r="J453" s="67">
        <v>0</v>
      </c>
      <c r="K453" s="67">
        <v>0</v>
      </c>
      <c r="L453" s="67">
        <v>0</v>
      </c>
      <c r="M453" s="67">
        <v>10</v>
      </c>
      <c r="N453" s="67">
        <v>93</v>
      </c>
      <c r="O453" s="67">
        <v>9.3000000000000007</v>
      </c>
      <c r="P453" s="67">
        <v>0</v>
      </c>
      <c r="Q453" s="67">
        <v>108</v>
      </c>
      <c r="R453" s="67">
        <v>68</v>
      </c>
      <c r="S453" s="67">
        <v>709</v>
      </c>
      <c r="T453" s="67">
        <v>10.43</v>
      </c>
      <c r="U453" s="67">
        <v>3</v>
      </c>
      <c r="V453" s="67">
        <v>0</v>
      </c>
      <c r="W453" s="67">
        <v>0</v>
      </c>
      <c r="X453" s="67">
        <v>3</v>
      </c>
      <c r="Y453" s="67">
        <v>1</v>
      </c>
      <c r="Z453" s="67"/>
      <c r="AA453" s="70">
        <f>IF(F453&lt;Settings!$H$3,"",ROUND((J453*Settings!$C$3+K453*Settings!$C$4+N453*Settings!$C$5+P453*Settings!$C$6+R453*Settings!$C$7+S453*Settings!$C$8+U453*Settings!$C$9+L453*Settings!$C$10+V453*Settings!$C$11*0.5)/F453*16,0))</f>
        <v>205</v>
      </c>
      <c r="AB453" s="70">
        <f>IF(F453&lt;Settings!$H$3,"",AA453*Settings!$F$3)</f>
        <v>1037.8125</v>
      </c>
      <c r="AC453" s="67"/>
      <c r="AD453" s="67"/>
      <c r="AE453" s="67"/>
      <c r="AF453" s="67">
        <f>IF(F453&lt;Settings!$H$3,"",RANK(AA453,$AA$407:$AA$507,0)+COUNTIF($AA$407:AA453,AA453)-1)</f>
        <v>31</v>
      </c>
      <c r="AG453" s="68"/>
    </row>
    <row r="454" spans="1:33" ht="15" thickBot="1" x14ac:dyDescent="0.4">
      <c r="A454" s="66"/>
      <c r="B454" s="2" t="s">
        <v>933</v>
      </c>
      <c r="C454" s="2" t="s">
        <v>14</v>
      </c>
      <c r="D454" s="67" t="s">
        <v>180</v>
      </c>
      <c r="E454" s="67">
        <v>21</v>
      </c>
      <c r="F454" s="67">
        <v>16</v>
      </c>
      <c r="G454" s="67">
        <v>5</v>
      </c>
      <c r="H454" s="67">
        <v>0</v>
      </c>
      <c r="I454" s="67">
        <v>0</v>
      </c>
      <c r="J454" s="67">
        <v>0</v>
      </c>
      <c r="K454" s="67">
        <v>0</v>
      </c>
      <c r="L454" s="67">
        <v>0</v>
      </c>
      <c r="M454" s="67">
        <v>4</v>
      </c>
      <c r="N454" s="67">
        <v>17</v>
      </c>
      <c r="O454" s="67">
        <v>4.25</v>
      </c>
      <c r="P454" s="67">
        <v>0</v>
      </c>
      <c r="Q454" s="67">
        <v>41</v>
      </c>
      <c r="R454" s="67">
        <v>26</v>
      </c>
      <c r="S454" s="67">
        <v>538</v>
      </c>
      <c r="T454" s="67">
        <v>20.69</v>
      </c>
      <c r="U454" s="67">
        <v>6</v>
      </c>
      <c r="V454" s="67">
        <v>2</v>
      </c>
      <c r="W454" s="67">
        <v>2</v>
      </c>
      <c r="X454" s="67">
        <v>7</v>
      </c>
      <c r="Y454" s="67"/>
      <c r="Z454" s="67"/>
      <c r="AA454" s="70">
        <f>IF(F454&lt;Settings!$H$3,"",ROUND((J454*Settings!$C$3+K454*Settings!$C$4+N454*Settings!$C$5+P454*Settings!$C$6+R454*Settings!$C$7+S454*Settings!$C$8+U454*Settings!$C$9+L454*Settings!$C$10+V454*Settings!$C$11*0.5)/F454*16,0))</f>
        <v>116</v>
      </c>
      <c r="AB454" s="70">
        <f>IF(F454&lt;Settings!$H$3,"",AA454*Settings!$F$3)</f>
        <v>587.25</v>
      </c>
      <c r="AC454" s="67"/>
      <c r="AD454" s="67"/>
      <c r="AE454" s="67"/>
      <c r="AF454" s="67">
        <f>IF(F454&lt;Settings!$H$3,"",RANK(AA454,$AA$407:$AA$507,0)+COUNTIF($AA$407:AA454,AA454)-1)</f>
        <v>71</v>
      </c>
      <c r="AG454" s="68"/>
    </row>
    <row r="455" spans="1:33" ht="15" thickBot="1" x14ac:dyDescent="0.4">
      <c r="A455" s="66"/>
      <c r="B455" s="2" t="s">
        <v>934</v>
      </c>
      <c r="C455" s="2" t="s">
        <v>94</v>
      </c>
      <c r="D455" s="67" t="s">
        <v>180</v>
      </c>
      <c r="E455" s="67">
        <v>25</v>
      </c>
      <c r="F455" s="67">
        <v>16</v>
      </c>
      <c r="G455" s="67">
        <v>13</v>
      </c>
      <c r="H455" s="67">
        <v>0</v>
      </c>
      <c r="I455" s="67">
        <v>1</v>
      </c>
      <c r="J455" s="67">
        <v>0</v>
      </c>
      <c r="K455" s="67">
        <v>0</v>
      </c>
      <c r="L455" s="67">
        <v>0</v>
      </c>
      <c r="M455" s="67">
        <v>2</v>
      </c>
      <c r="N455" s="67">
        <v>16</v>
      </c>
      <c r="O455" s="67">
        <v>8</v>
      </c>
      <c r="P455" s="67">
        <v>0</v>
      </c>
      <c r="Q455" s="67">
        <v>72</v>
      </c>
      <c r="R455" s="67">
        <v>41</v>
      </c>
      <c r="S455" s="67">
        <v>607</v>
      </c>
      <c r="T455" s="67">
        <v>14.8</v>
      </c>
      <c r="U455" s="67">
        <v>5</v>
      </c>
      <c r="V455" s="67">
        <v>0</v>
      </c>
      <c r="W455" s="67">
        <v>0</v>
      </c>
      <c r="X455" s="67">
        <v>5</v>
      </c>
      <c r="Y455" s="67">
        <v>1</v>
      </c>
      <c r="Z455" s="67"/>
      <c r="AA455" s="70">
        <f>IF(F455&lt;Settings!$H$3,"",ROUND((J455*Settings!$C$3+K455*Settings!$C$4+N455*Settings!$C$5+P455*Settings!$C$6+R455*Settings!$C$7+S455*Settings!$C$8+U455*Settings!$C$9+L455*Settings!$C$10+V455*Settings!$C$11*0.5)/F455*16,0))</f>
        <v>133</v>
      </c>
      <c r="AB455" s="70">
        <f>IF(F455&lt;Settings!$H$3,"",AA455*Settings!$F$3)</f>
        <v>673.3125</v>
      </c>
      <c r="AC455" s="67"/>
      <c r="AD455" s="67"/>
      <c r="AE455" s="67"/>
      <c r="AF455" s="67">
        <f>IF(F455&lt;Settings!$H$3,"",RANK(AA455,$AA$407:$AA$507,0)+COUNTIF($AA$407:AA455,AA455)-1)</f>
        <v>66</v>
      </c>
      <c r="AG455" s="68"/>
    </row>
    <row r="456" spans="1:33" ht="15" thickBot="1" x14ac:dyDescent="0.4">
      <c r="A456" s="66"/>
      <c r="B456" s="2" t="s">
        <v>198</v>
      </c>
      <c r="C456" s="2" t="s">
        <v>30</v>
      </c>
      <c r="D456" s="67" t="s">
        <v>180</v>
      </c>
      <c r="E456" s="67">
        <v>26</v>
      </c>
      <c r="F456" s="67">
        <v>15</v>
      </c>
      <c r="G456" s="67">
        <v>11</v>
      </c>
      <c r="H456" s="67">
        <v>0</v>
      </c>
      <c r="I456" s="67">
        <v>0</v>
      </c>
      <c r="J456" s="67">
        <v>0</v>
      </c>
      <c r="K456" s="67">
        <v>0</v>
      </c>
      <c r="L456" s="67">
        <v>0</v>
      </c>
      <c r="M456" s="67">
        <v>5</v>
      </c>
      <c r="N456" s="67">
        <v>27</v>
      </c>
      <c r="O456" s="67">
        <v>5.4</v>
      </c>
      <c r="P456" s="67">
        <v>0</v>
      </c>
      <c r="Q456" s="67">
        <v>101</v>
      </c>
      <c r="R456" s="67">
        <v>66</v>
      </c>
      <c r="S456" s="67">
        <v>660</v>
      </c>
      <c r="T456" s="67">
        <v>10</v>
      </c>
      <c r="U456" s="67">
        <v>3</v>
      </c>
      <c r="V456" s="67">
        <v>1</v>
      </c>
      <c r="W456" s="67">
        <v>0</v>
      </c>
      <c r="X456" s="67">
        <v>3</v>
      </c>
      <c r="Y456" s="67">
        <v>2</v>
      </c>
      <c r="Z456" s="67"/>
      <c r="AA456" s="70">
        <f>IF(F456&lt;Settings!$H$3,"",ROUND((J456*Settings!$C$3+K456*Settings!$C$4+N456*Settings!$C$5+P456*Settings!$C$6+R456*Settings!$C$7+S456*Settings!$C$8+U456*Settings!$C$9+L456*Settings!$C$10+V456*Settings!$C$11*0.5)/F456*16,0))</f>
        <v>162</v>
      </c>
      <c r="AB456" s="70">
        <f>IF(F456&lt;Settings!$H$3,"",AA456*Settings!$F$3)</f>
        <v>820.125</v>
      </c>
      <c r="AC456" s="67"/>
      <c r="AD456" s="67"/>
      <c r="AE456" s="67"/>
      <c r="AF456" s="67">
        <f>IF(F456&lt;Settings!$H$3,"",RANK(AA456,$AA$407:$AA$507,0)+COUNTIF($AA$407:AA456,AA456)-1)</f>
        <v>52</v>
      </c>
      <c r="AG456" s="68"/>
    </row>
    <row r="457" spans="1:33" ht="15" thickBot="1" x14ac:dyDescent="0.4">
      <c r="A457" s="66"/>
      <c r="B457" s="2" t="s">
        <v>935</v>
      </c>
      <c r="C457" s="2" t="s">
        <v>43</v>
      </c>
      <c r="D457" s="67" t="s">
        <v>180</v>
      </c>
      <c r="E457" s="67">
        <v>23</v>
      </c>
      <c r="F457" s="67">
        <v>15</v>
      </c>
      <c r="G457" s="67">
        <v>10</v>
      </c>
      <c r="H457" s="67">
        <v>0</v>
      </c>
      <c r="I457" s="67">
        <v>0</v>
      </c>
      <c r="J457" s="67">
        <v>0</v>
      </c>
      <c r="K457" s="67">
        <v>0</v>
      </c>
      <c r="L457" s="67">
        <v>0</v>
      </c>
      <c r="M457" s="67">
        <v>0</v>
      </c>
      <c r="N457" s="67">
        <v>0</v>
      </c>
      <c r="O457" s="67"/>
      <c r="P457" s="67">
        <v>0</v>
      </c>
      <c r="Q457" s="67">
        <v>80</v>
      </c>
      <c r="R457" s="67">
        <v>44</v>
      </c>
      <c r="S457" s="67">
        <v>735</v>
      </c>
      <c r="T457" s="67">
        <v>16.7</v>
      </c>
      <c r="U457" s="67">
        <v>3</v>
      </c>
      <c r="V457" s="67">
        <v>1</v>
      </c>
      <c r="W457" s="67">
        <v>1</v>
      </c>
      <c r="X457" s="67">
        <v>3</v>
      </c>
      <c r="Y457" s="67"/>
      <c r="Z457" s="67"/>
      <c r="AA457" s="70">
        <f>IF(F457&lt;Settings!$H$3,"",ROUND((J457*Settings!$C$3+K457*Settings!$C$4+N457*Settings!$C$5+P457*Settings!$C$6+R457*Settings!$C$7+S457*Settings!$C$8+U457*Settings!$C$9+L457*Settings!$C$10+V457*Settings!$C$11*0.5)/F457*16,0))</f>
        <v>143</v>
      </c>
      <c r="AB457" s="70">
        <f>IF(F457&lt;Settings!$H$3,"",AA457*Settings!$F$3)</f>
        <v>723.9375</v>
      </c>
      <c r="AC457" s="67"/>
      <c r="AD457" s="67"/>
      <c r="AE457" s="67"/>
      <c r="AF457" s="67">
        <f>IF(F457&lt;Settings!$H$3,"",RANK(AA457,$AA$407:$AA$507,0)+COUNTIF($AA$407:AA457,AA457)-1)</f>
        <v>62</v>
      </c>
      <c r="AG457" s="68"/>
    </row>
    <row r="458" spans="1:33" ht="15" thickBot="1" x14ac:dyDescent="0.4">
      <c r="A458" s="66"/>
      <c r="B458" s="2" t="s">
        <v>276</v>
      </c>
      <c r="C458" s="2" t="s">
        <v>14</v>
      </c>
      <c r="D458" s="67" t="s">
        <v>180</v>
      </c>
      <c r="E458" s="67">
        <v>26</v>
      </c>
      <c r="F458" s="67">
        <v>14</v>
      </c>
      <c r="G458" s="67">
        <v>13</v>
      </c>
      <c r="H458" s="67">
        <v>0</v>
      </c>
      <c r="I458" s="67">
        <v>0</v>
      </c>
      <c r="J458" s="67">
        <v>0</v>
      </c>
      <c r="K458" s="67">
        <v>0</v>
      </c>
      <c r="L458" s="67">
        <v>0</v>
      </c>
      <c r="M458" s="67">
        <v>2</v>
      </c>
      <c r="N458" s="67">
        <v>12</v>
      </c>
      <c r="O458" s="67">
        <v>6</v>
      </c>
      <c r="P458" s="67">
        <v>0</v>
      </c>
      <c r="Q458" s="67">
        <v>90</v>
      </c>
      <c r="R458" s="67">
        <v>52</v>
      </c>
      <c r="S458" s="67">
        <v>673</v>
      </c>
      <c r="T458" s="67">
        <v>12.94</v>
      </c>
      <c r="U458" s="67">
        <v>3</v>
      </c>
      <c r="V458" s="67">
        <v>2</v>
      </c>
      <c r="W458" s="67">
        <v>1</v>
      </c>
      <c r="X458" s="67">
        <v>3</v>
      </c>
      <c r="Y458" s="67">
        <v>1</v>
      </c>
      <c r="Z458" s="67"/>
      <c r="AA458" s="70">
        <f>IF(F458&lt;Settings!$H$3,"",ROUND((J458*Settings!$C$3+K458*Settings!$C$4+N458*Settings!$C$5+P458*Settings!$C$6+R458*Settings!$C$7+S458*Settings!$C$8+U458*Settings!$C$9+L458*Settings!$C$10+V458*Settings!$C$11*0.5)/F458*16,0))</f>
        <v>156</v>
      </c>
      <c r="AB458" s="70">
        <f>IF(F458&lt;Settings!$H$3,"",AA458*Settings!$F$3)</f>
        <v>789.75</v>
      </c>
      <c r="AC458" s="67"/>
      <c r="AD458" s="67"/>
      <c r="AE458" s="67"/>
      <c r="AF458" s="67">
        <f>IF(F458&lt;Settings!$H$3,"",RANK(AA458,$AA$407:$AA$507,0)+COUNTIF($AA$407:AA458,AA458)-1)</f>
        <v>57</v>
      </c>
      <c r="AG458" s="68"/>
    </row>
    <row r="459" spans="1:33" ht="15" thickBot="1" x14ac:dyDescent="0.4">
      <c r="A459" s="66"/>
      <c r="B459" s="2" t="s">
        <v>439</v>
      </c>
      <c r="C459" s="2" t="s">
        <v>97</v>
      </c>
      <c r="D459" s="67" t="s">
        <v>180</v>
      </c>
      <c r="E459" s="67">
        <v>25</v>
      </c>
      <c r="F459" s="67">
        <v>11</v>
      </c>
      <c r="G459" s="67">
        <v>11</v>
      </c>
      <c r="H459" s="67">
        <v>0</v>
      </c>
      <c r="I459" s="67">
        <v>0</v>
      </c>
      <c r="J459" s="67">
        <v>0</v>
      </c>
      <c r="K459" s="67">
        <v>0</v>
      </c>
      <c r="L459" s="67">
        <v>0</v>
      </c>
      <c r="M459" s="67">
        <v>0</v>
      </c>
      <c r="N459" s="67">
        <v>0</v>
      </c>
      <c r="O459" s="67"/>
      <c r="P459" s="67">
        <v>0</v>
      </c>
      <c r="Q459" s="67">
        <v>71</v>
      </c>
      <c r="R459" s="67">
        <v>49</v>
      </c>
      <c r="S459" s="67">
        <v>670</v>
      </c>
      <c r="T459" s="67">
        <v>13.67</v>
      </c>
      <c r="U459" s="67">
        <v>3</v>
      </c>
      <c r="V459" s="67">
        <v>1</v>
      </c>
      <c r="W459" s="67">
        <v>0</v>
      </c>
      <c r="X459" s="67">
        <v>3</v>
      </c>
      <c r="Y459" s="67"/>
      <c r="Z459" s="67"/>
      <c r="AA459" s="70">
        <f>IF(F459&lt;Settings!$H$3,"",ROUND((J459*Settings!$C$3+K459*Settings!$C$4+N459*Settings!$C$5+P459*Settings!$C$6+R459*Settings!$C$7+S459*Settings!$C$8+U459*Settings!$C$9+L459*Settings!$C$10+V459*Settings!$C$11*0.5)/F459*16,0))</f>
        <v>193</v>
      </c>
      <c r="AB459" s="70">
        <f>IF(F459&lt;Settings!$H$3,"",AA459*Settings!$F$3)</f>
        <v>977.0625</v>
      </c>
      <c r="AC459" s="67"/>
      <c r="AD459" s="67"/>
      <c r="AE459" s="67"/>
      <c r="AF459" s="67">
        <f>IF(F459&lt;Settings!$H$3,"",RANK(AA459,$AA$407:$AA$507,0)+COUNTIF($AA$407:AA459,AA459)-1)</f>
        <v>39</v>
      </c>
      <c r="AG459" s="68"/>
    </row>
    <row r="460" spans="1:33" ht="15" thickBot="1" x14ac:dyDescent="0.4">
      <c r="A460" s="66"/>
      <c r="B460" s="2" t="s">
        <v>936</v>
      </c>
      <c r="C460" s="2" t="s">
        <v>53</v>
      </c>
      <c r="D460" s="67" t="s">
        <v>180</v>
      </c>
      <c r="E460" s="67">
        <v>24</v>
      </c>
      <c r="F460" s="67">
        <v>13</v>
      </c>
      <c r="G460" s="67">
        <v>4</v>
      </c>
      <c r="H460" s="67">
        <v>0</v>
      </c>
      <c r="I460" s="67">
        <v>0</v>
      </c>
      <c r="J460" s="67">
        <v>0</v>
      </c>
      <c r="K460" s="67">
        <v>0</v>
      </c>
      <c r="L460" s="67">
        <v>0</v>
      </c>
      <c r="M460" s="67">
        <v>0</v>
      </c>
      <c r="N460" s="67">
        <v>0</v>
      </c>
      <c r="O460" s="67"/>
      <c r="P460" s="67">
        <v>0</v>
      </c>
      <c r="Q460" s="67">
        <v>71</v>
      </c>
      <c r="R460" s="67">
        <v>49</v>
      </c>
      <c r="S460" s="67">
        <v>605</v>
      </c>
      <c r="T460" s="67">
        <v>12.35</v>
      </c>
      <c r="U460" s="67">
        <v>4</v>
      </c>
      <c r="V460" s="67">
        <v>1</v>
      </c>
      <c r="W460" s="67">
        <v>0</v>
      </c>
      <c r="X460" s="67">
        <v>4</v>
      </c>
      <c r="Y460" s="67"/>
      <c r="Z460" s="67"/>
      <c r="AA460" s="70">
        <f>IF(F460&lt;Settings!$H$3,"",ROUND((J460*Settings!$C$3+K460*Settings!$C$4+N460*Settings!$C$5+P460*Settings!$C$6+R460*Settings!$C$7+S460*Settings!$C$8+U460*Settings!$C$9+L460*Settings!$C$10+V460*Settings!$C$11*0.5)/F460*16,0))</f>
        <v>163</v>
      </c>
      <c r="AB460" s="70">
        <f>IF(F460&lt;Settings!$H$3,"",AA460*Settings!$F$3)</f>
        <v>825.1875</v>
      </c>
      <c r="AC460" s="67"/>
      <c r="AD460" s="67"/>
      <c r="AE460" s="67"/>
      <c r="AF460" s="67">
        <f>IF(F460&lt;Settings!$H$3,"",RANK(AA460,$AA$407:$AA$507,0)+COUNTIF($AA$407:AA460,AA460)-1)</f>
        <v>51</v>
      </c>
      <c r="AG460" s="68"/>
    </row>
    <row r="461" spans="1:33" ht="15" thickBot="1" x14ac:dyDescent="0.4">
      <c r="A461" s="66"/>
      <c r="B461" s="2" t="s">
        <v>264</v>
      </c>
      <c r="C461" s="2" t="s">
        <v>111</v>
      </c>
      <c r="D461" s="67" t="s">
        <v>180</v>
      </c>
      <c r="E461" s="67">
        <v>26</v>
      </c>
      <c r="F461" s="67">
        <v>10</v>
      </c>
      <c r="G461" s="67">
        <v>10</v>
      </c>
      <c r="H461" s="67">
        <v>0</v>
      </c>
      <c r="I461" s="67">
        <v>0</v>
      </c>
      <c r="J461" s="67">
        <v>0</v>
      </c>
      <c r="K461" s="67">
        <v>0</v>
      </c>
      <c r="L461" s="67">
        <v>0</v>
      </c>
      <c r="M461" s="67">
        <v>6</v>
      </c>
      <c r="N461" s="67">
        <v>72</v>
      </c>
      <c r="O461" s="67">
        <v>12</v>
      </c>
      <c r="P461" s="67">
        <v>0</v>
      </c>
      <c r="Q461" s="67">
        <v>83</v>
      </c>
      <c r="R461" s="67">
        <v>57</v>
      </c>
      <c r="S461" s="67">
        <v>576</v>
      </c>
      <c r="T461" s="67">
        <v>10.11</v>
      </c>
      <c r="U461" s="67">
        <v>3</v>
      </c>
      <c r="V461" s="67">
        <v>0</v>
      </c>
      <c r="W461" s="67">
        <v>0</v>
      </c>
      <c r="X461" s="67">
        <v>3</v>
      </c>
      <c r="Y461" s="67">
        <v>1</v>
      </c>
      <c r="Z461" s="67"/>
      <c r="AA461" s="70">
        <f>IF(F461&lt;Settings!$H$3,"",ROUND((J461*Settings!$C$3+K461*Settings!$C$4+N461*Settings!$C$5+P461*Settings!$C$6+R461*Settings!$C$7+S461*Settings!$C$8+U461*Settings!$C$9+L461*Settings!$C$10+V461*Settings!$C$11*0.5)/F461*16,0))</f>
        <v>224</v>
      </c>
      <c r="AB461" s="70">
        <f>IF(F461&lt;Settings!$H$3,"",AA461*Settings!$F$3)</f>
        <v>1134</v>
      </c>
      <c r="AC461" s="67"/>
      <c r="AD461" s="67"/>
      <c r="AE461" s="67"/>
      <c r="AF461" s="67">
        <f>IF(F461&lt;Settings!$H$3,"",RANK(AA461,$AA$407:$AA$507,0)+COUNTIF($AA$407:AA461,AA461)-1)</f>
        <v>26</v>
      </c>
      <c r="AG461" s="68"/>
    </row>
    <row r="462" spans="1:33" ht="15" thickBot="1" x14ac:dyDescent="0.4">
      <c r="A462" s="66"/>
      <c r="B462" s="2" t="s">
        <v>433</v>
      </c>
      <c r="C462" s="2" t="s">
        <v>28</v>
      </c>
      <c r="D462" s="67" t="s">
        <v>180</v>
      </c>
      <c r="E462" s="67">
        <v>29</v>
      </c>
      <c r="F462" s="67">
        <v>10</v>
      </c>
      <c r="G462" s="67">
        <v>10</v>
      </c>
      <c r="H462" s="67">
        <v>0</v>
      </c>
      <c r="I462" s="67">
        <v>0</v>
      </c>
      <c r="J462" s="67">
        <v>0</v>
      </c>
      <c r="K462" s="67">
        <v>0</v>
      </c>
      <c r="L462" s="67">
        <v>0</v>
      </c>
      <c r="M462" s="67">
        <v>4</v>
      </c>
      <c r="N462" s="67">
        <v>6</v>
      </c>
      <c r="O462" s="67">
        <v>1.5</v>
      </c>
      <c r="P462" s="67">
        <v>1</v>
      </c>
      <c r="Q462" s="67">
        <v>48</v>
      </c>
      <c r="R462" s="67">
        <v>30</v>
      </c>
      <c r="S462" s="67">
        <v>418</v>
      </c>
      <c r="T462" s="67">
        <v>13.93</v>
      </c>
      <c r="U462" s="67">
        <v>6</v>
      </c>
      <c r="V462" s="67">
        <v>0</v>
      </c>
      <c r="W462" s="67">
        <v>0</v>
      </c>
      <c r="X462" s="67">
        <v>7</v>
      </c>
      <c r="Y462" s="67"/>
      <c r="Z462" s="67"/>
      <c r="AA462" s="70">
        <f>IF(F462&lt;Settings!$H$3,"",ROUND((J462*Settings!$C$3+K462*Settings!$C$4+N462*Settings!$C$5+P462*Settings!$C$6+R462*Settings!$C$7+S462*Settings!$C$8+U462*Settings!$C$9+L462*Settings!$C$10+V462*Settings!$C$11*0.5)/F462*16,0))</f>
        <v>183</v>
      </c>
      <c r="AB462" s="70">
        <f>IF(F462&lt;Settings!$H$3,"",AA462*Settings!$F$3)</f>
        <v>926.4375</v>
      </c>
      <c r="AC462" s="67"/>
      <c r="AD462" s="67"/>
      <c r="AE462" s="67"/>
      <c r="AF462" s="67">
        <f>IF(F462&lt;Settings!$H$3,"",RANK(AA462,$AA$407:$AA$507,0)+COUNTIF($AA$407:AA462,AA462)-1)</f>
        <v>42</v>
      </c>
      <c r="AG462" s="68"/>
    </row>
    <row r="463" spans="1:33" ht="15" thickBot="1" x14ac:dyDescent="0.4">
      <c r="A463" s="66"/>
      <c r="B463" s="2" t="s">
        <v>473</v>
      </c>
      <c r="C463" s="2" t="s">
        <v>94</v>
      </c>
      <c r="D463" s="67" t="s">
        <v>180</v>
      </c>
      <c r="E463" s="67">
        <v>30</v>
      </c>
      <c r="F463" s="67">
        <v>10</v>
      </c>
      <c r="G463" s="67">
        <v>10</v>
      </c>
      <c r="H463" s="67">
        <v>0</v>
      </c>
      <c r="I463" s="67">
        <v>0</v>
      </c>
      <c r="J463" s="67">
        <v>0</v>
      </c>
      <c r="K463" s="67">
        <v>0</v>
      </c>
      <c r="L463" s="67">
        <v>0</v>
      </c>
      <c r="M463" s="67">
        <v>0</v>
      </c>
      <c r="N463" s="67">
        <v>0</v>
      </c>
      <c r="O463" s="67"/>
      <c r="P463" s="67">
        <v>0</v>
      </c>
      <c r="Q463" s="67">
        <v>68</v>
      </c>
      <c r="R463" s="67">
        <v>45</v>
      </c>
      <c r="S463" s="67">
        <v>501</v>
      </c>
      <c r="T463" s="67">
        <v>11.13</v>
      </c>
      <c r="U463" s="67">
        <v>5</v>
      </c>
      <c r="V463" s="67">
        <v>0</v>
      </c>
      <c r="W463" s="67">
        <v>0</v>
      </c>
      <c r="X463" s="67">
        <v>5</v>
      </c>
      <c r="Y463" s="67"/>
      <c r="Z463" s="67"/>
      <c r="AA463" s="70">
        <f>IF(F463&lt;Settings!$H$3,"",ROUND((J463*Settings!$C$3+K463*Settings!$C$4+N463*Settings!$C$5+P463*Settings!$C$6+R463*Settings!$C$7+S463*Settings!$C$8+U463*Settings!$C$9+L463*Settings!$C$10+V463*Settings!$C$11*0.5)/F463*16,0))</f>
        <v>200</v>
      </c>
      <c r="AB463" s="70">
        <f>IF(F463&lt;Settings!$H$3,"",AA463*Settings!$F$3)</f>
        <v>1012.5</v>
      </c>
      <c r="AC463" s="67"/>
      <c r="AD463" s="67"/>
      <c r="AE463" s="67"/>
      <c r="AF463" s="67">
        <f>IF(F463&lt;Settings!$H$3,"",RANK(AA463,$AA$407:$AA$507,0)+COUNTIF($AA$407:AA463,AA463)-1)</f>
        <v>34</v>
      </c>
      <c r="AG463" s="68"/>
    </row>
    <row r="464" spans="1:33" ht="15" thickBot="1" x14ac:dyDescent="0.4">
      <c r="A464" s="66"/>
      <c r="B464" s="2" t="s">
        <v>269</v>
      </c>
      <c r="C464" s="2" t="s">
        <v>97</v>
      </c>
      <c r="D464" s="67" t="s">
        <v>180</v>
      </c>
      <c r="E464" s="67">
        <v>27</v>
      </c>
      <c r="F464" s="67">
        <v>13</v>
      </c>
      <c r="G464" s="67">
        <v>5</v>
      </c>
      <c r="H464" s="67">
        <v>0</v>
      </c>
      <c r="I464" s="67">
        <v>0</v>
      </c>
      <c r="J464" s="67">
        <v>0</v>
      </c>
      <c r="K464" s="67">
        <v>0</v>
      </c>
      <c r="L464" s="67">
        <v>0</v>
      </c>
      <c r="M464" s="67">
        <v>0</v>
      </c>
      <c r="N464" s="67">
        <v>0</v>
      </c>
      <c r="O464" s="67"/>
      <c r="P464" s="67">
        <v>0</v>
      </c>
      <c r="Q464" s="67">
        <v>55</v>
      </c>
      <c r="R464" s="67">
        <v>40</v>
      </c>
      <c r="S464" s="67">
        <v>561</v>
      </c>
      <c r="T464" s="67">
        <v>14.03</v>
      </c>
      <c r="U464" s="67">
        <v>4</v>
      </c>
      <c r="V464" s="67">
        <v>0</v>
      </c>
      <c r="W464" s="67">
        <v>0</v>
      </c>
      <c r="X464" s="67">
        <v>4</v>
      </c>
      <c r="Y464" s="67"/>
      <c r="Z464" s="67"/>
      <c r="AA464" s="70">
        <f>IF(F464&lt;Settings!$H$3,"",ROUND((J464*Settings!$C$3+K464*Settings!$C$4+N464*Settings!$C$5+P464*Settings!$C$6+R464*Settings!$C$7+S464*Settings!$C$8+U464*Settings!$C$9+L464*Settings!$C$10+V464*Settings!$C$11*0.5)/F464*16,0))</f>
        <v>148</v>
      </c>
      <c r="AB464" s="70">
        <f>IF(F464&lt;Settings!$H$3,"",AA464*Settings!$F$3)</f>
        <v>749.25</v>
      </c>
      <c r="AC464" s="67"/>
      <c r="AD464" s="67"/>
      <c r="AE464" s="67"/>
      <c r="AF464" s="67">
        <f>IF(F464&lt;Settings!$H$3,"",RANK(AA464,$AA$407:$AA$507,0)+COUNTIF($AA$407:AA464,AA464)-1)</f>
        <v>61</v>
      </c>
      <c r="AG464" s="68"/>
    </row>
    <row r="465" spans="1:33" ht="15" thickBot="1" x14ac:dyDescent="0.4">
      <c r="A465" s="66"/>
      <c r="B465" s="2" t="s">
        <v>228</v>
      </c>
      <c r="C465" s="2" t="s">
        <v>26</v>
      </c>
      <c r="D465" s="67" t="s">
        <v>180</v>
      </c>
      <c r="E465" s="67">
        <v>34</v>
      </c>
      <c r="F465" s="67">
        <v>15</v>
      </c>
      <c r="G465" s="67">
        <v>10</v>
      </c>
      <c r="H465" s="67">
        <v>1</v>
      </c>
      <c r="I465" s="67">
        <v>1</v>
      </c>
      <c r="J465" s="67">
        <v>19</v>
      </c>
      <c r="K465" s="67">
        <v>1</v>
      </c>
      <c r="L465" s="67">
        <v>0</v>
      </c>
      <c r="M465" s="67">
        <v>0</v>
      </c>
      <c r="N465" s="67">
        <v>0</v>
      </c>
      <c r="O465" s="67"/>
      <c r="P465" s="67">
        <v>0</v>
      </c>
      <c r="Q465" s="67">
        <v>97</v>
      </c>
      <c r="R465" s="67">
        <v>62</v>
      </c>
      <c r="S465" s="67">
        <v>678</v>
      </c>
      <c r="T465" s="67">
        <v>10.94</v>
      </c>
      <c r="U465" s="67">
        <v>1</v>
      </c>
      <c r="V465" s="67">
        <v>0</v>
      </c>
      <c r="W465" s="67">
        <v>0</v>
      </c>
      <c r="X465" s="67">
        <v>1</v>
      </c>
      <c r="Y465" s="67"/>
      <c r="Z465" s="67"/>
      <c r="AA465" s="70">
        <f>IF(F465&lt;Settings!$H$3,"",ROUND((J465*Settings!$C$3+K465*Settings!$C$4+N465*Settings!$C$5+P465*Settings!$C$6+R465*Settings!$C$7+S465*Settings!$C$8+U465*Settings!$C$9+L465*Settings!$C$10+V465*Settings!$C$11*0.5)/F465*16,0))</f>
        <v>150</v>
      </c>
      <c r="AB465" s="70">
        <f>IF(F465&lt;Settings!$H$3,"",AA465*Settings!$F$3)</f>
        <v>759.375</v>
      </c>
      <c r="AC465" s="67"/>
      <c r="AD465" s="67"/>
      <c r="AE465" s="67"/>
      <c r="AF465" s="67">
        <f>IF(F465&lt;Settings!$H$3,"",RANK(AA465,$AA$407:$AA$507,0)+COUNTIF($AA$407:AA465,AA465)-1)</f>
        <v>60</v>
      </c>
      <c r="AG465" s="68"/>
    </row>
    <row r="466" spans="1:33" ht="15" thickBot="1" x14ac:dyDescent="0.4">
      <c r="A466" s="66"/>
      <c r="B466" s="2" t="s">
        <v>262</v>
      </c>
      <c r="C466" s="2" t="s">
        <v>20</v>
      </c>
      <c r="D466" s="67" t="s">
        <v>180</v>
      </c>
      <c r="E466" s="67">
        <v>29</v>
      </c>
      <c r="F466" s="67">
        <v>10</v>
      </c>
      <c r="G466" s="67">
        <v>10</v>
      </c>
      <c r="H466" s="67">
        <v>0</v>
      </c>
      <c r="I466" s="67">
        <v>0</v>
      </c>
      <c r="J466" s="67">
        <v>0</v>
      </c>
      <c r="K466" s="67">
        <v>0</v>
      </c>
      <c r="L466" s="67">
        <v>0</v>
      </c>
      <c r="M466" s="67">
        <v>1</v>
      </c>
      <c r="N466" s="67">
        <v>2</v>
      </c>
      <c r="O466" s="67">
        <v>2</v>
      </c>
      <c r="P466" s="67">
        <v>1</v>
      </c>
      <c r="Q466" s="67">
        <v>73</v>
      </c>
      <c r="R466" s="67">
        <v>43</v>
      </c>
      <c r="S466" s="67">
        <v>490</v>
      </c>
      <c r="T466" s="67">
        <v>11.4</v>
      </c>
      <c r="U466" s="67">
        <v>4</v>
      </c>
      <c r="V466" s="67">
        <v>0</v>
      </c>
      <c r="W466" s="67">
        <v>0</v>
      </c>
      <c r="X466" s="67">
        <v>5</v>
      </c>
      <c r="Y466" s="67"/>
      <c r="Z466" s="67"/>
      <c r="AA466" s="70">
        <f>IF(F466&lt;Settings!$H$3,"",ROUND((J466*Settings!$C$3+K466*Settings!$C$4+N466*Settings!$C$5+P466*Settings!$C$6+R466*Settings!$C$7+S466*Settings!$C$8+U466*Settings!$C$9+L466*Settings!$C$10+V466*Settings!$C$11*0.5)/F466*16,0))</f>
        <v>196</v>
      </c>
      <c r="AB466" s="70">
        <f>IF(F466&lt;Settings!$H$3,"",AA466*Settings!$F$3)</f>
        <v>992.25</v>
      </c>
      <c r="AC466" s="67"/>
      <c r="AD466" s="67"/>
      <c r="AE466" s="67"/>
      <c r="AF466" s="67">
        <f>IF(F466&lt;Settings!$H$3,"",RANK(AA466,$AA$407:$AA$507,0)+COUNTIF($AA$407:AA466,AA466)-1)</f>
        <v>36</v>
      </c>
      <c r="AG466" s="68"/>
    </row>
    <row r="467" spans="1:33" ht="15" thickBot="1" x14ac:dyDescent="0.4">
      <c r="A467" s="66"/>
      <c r="B467" s="2" t="s">
        <v>257</v>
      </c>
      <c r="C467" s="2" t="s">
        <v>105</v>
      </c>
      <c r="D467" s="67" t="s">
        <v>180</v>
      </c>
      <c r="E467" s="67">
        <v>26</v>
      </c>
      <c r="F467" s="67">
        <v>14</v>
      </c>
      <c r="G467" s="67">
        <v>14</v>
      </c>
      <c r="H467" s="67">
        <v>0</v>
      </c>
      <c r="I467" s="67">
        <v>0</v>
      </c>
      <c r="J467" s="67">
        <v>0</v>
      </c>
      <c r="K467" s="67">
        <v>0</v>
      </c>
      <c r="L467" s="67">
        <v>0</v>
      </c>
      <c r="M467" s="67">
        <v>6</v>
      </c>
      <c r="N467" s="67">
        <v>52</v>
      </c>
      <c r="O467" s="67">
        <v>8.67</v>
      </c>
      <c r="P467" s="67">
        <v>0</v>
      </c>
      <c r="Q467" s="67">
        <v>72</v>
      </c>
      <c r="R467" s="67">
        <v>42</v>
      </c>
      <c r="S467" s="67">
        <v>583</v>
      </c>
      <c r="T467" s="67">
        <v>13.88</v>
      </c>
      <c r="U467" s="67">
        <v>2</v>
      </c>
      <c r="V467" s="67">
        <v>0</v>
      </c>
      <c r="W467" s="67">
        <v>0</v>
      </c>
      <c r="X467" s="67">
        <v>2</v>
      </c>
      <c r="Y467" s="67"/>
      <c r="Z467" s="67"/>
      <c r="AA467" s="70">
        <f>IF(F467&lt;Settings!$H$3,"",ROUND((J467*Settings!$C$3+K467*Settings!$C$4+N467*Settings!$C$5+P467*Settings!$C$6+R467*Settings!$C$7+S467*Settings!$C$8+U467*Settings!$C$9+L467*Settings!$C$10+V467*Settings!$C$11*0.5)/F467*16,0))</f>
        <v>134</v>
      </c>
      <c r="AB467" s="70">
        <f>IF(F467&lt;Settings!$H$3,"",AA467*Settings!$F$3)</f>
        <v>678.375</v>
      </c>
      <c r="AC467" s="67"/>
      <c r="AD467" s="67"/>
      <c r="AE467" s="67"/>
      <c r="AF467" s="67">
        <f>IF(F467&lt;Settings!$H$3,"",RANK(AA467,$AA$407:$AA$507,0)+COUNTIF($AA$407:AA467,AA467)-1)</f>
        <v>64</v>
      </c>
      <c r="AG467" s="68"/>
    </row>
    <row r="468" spans="1:33" ht="15" thickBot="1" x14ac:dyDescent="0.4">
      <c r="A468" s="66"/>
      <c r="B468" s="2" t="s">
        <v>272</v>
      </c>
      <c r="C468" s="2" t="s">
        <v>34</v>
      </c>
      <c r="D468" s="67" t="s">
        <v>180</v>
      </c>
      <c r="E468" s="67">
        <v>25</v>
      </c>
      <c r="F468" s="67">
        <v>16</v>
      </c>
      <c r="G468" s="67">
        <v>7</v>
      </c>
      <c r="H468" s="67">
        <v>0</v>
      </c>
      <c r="I468" s="67">
        <v>0</v>
      </c>
      <c r="J468" s="67">
        <v>0</v>
      </c>
      <c r="K468" s="67">
        <v>0</v>
      </c>
      <c r="L468" s="67">
        <v>0</v>
      </c>
      <c r="M468" s="67">
        <v>1</v>
      </c>
      <c r="N468" s="67">
        <v>-1</v>
      </c>
      <c r="O468" s="67">
        <v>-1</v>
      </c>
      <c r="P468" s="67">
        <v>0</v>
      </c>
      <c r="Q468" s="67">
        <v>85</v>
      </c>
      <c r="R468" s="67">
        <v>52</v>
      </c>
      <c r="S468" s="67">
        <v>656</v>
      </c>
      <c r="T468" s="67">
        <v>12.62</v>
      </c>
      <c r="U468" s="67">
        <v>2</v>
      </c>
      <c r="V468" s="67">
        <v>1</v>
      </c>
      <c r="W468" s="67">
        <v>1</v>
      </c>
      <c r="X468" s="67">
        <v>2</v>
      </c>
      <c r="Y468" s="67"/>
      <c r="Z468" s="67"/>
      <c r="AA468" s="70">
        <f>IF(F468&lt;Settings!$H$3,"",ROUND((J468*Settings!$C$3+K468*Settings!$C$4+N468*Settings!$C$5+P468*Settings!$C$6+R468*Settings!$C$7+S468*Settings!$C$8+U468*Settings!$C$9+L468*Settings!$C$10+V468*Settings!$C$11*0.5)/F468*16,0))</f>
        <v>129</v>
      </c>
      <c r="AB468" s="70">
        <f>IF(F468&lt;Settings!$H$3,"",AA468*Settings!$F$3)</f>
        <v>653.0625</v>
      </c>
      <c r="AC468" s="67"/>
      <c r="AD468" s="67"/>
      <c r="AE468" s="67"/>
      <c r="AF468" s="67">
        <f>IF(F468&lt;Settings!$H$3,"",RANK(AA468,$AA$407:$AA$507,0)+COUNTIF($AA$407:AA468,AA468)-1)</f>
        <v>68</v>
      </c>
      <c r="AG468" s="68"/>
    </row>
    <row r="469" spans="1:33" ht="15" thickBot="1" x14ac:dyDescent="0.4">
      <c r="A469" s="66"/>
      <c r="B469" s="2" t="s">
        <v>937</v>
      </c>
      <c r="C469" s="2" t="s">
        <v>6</v>
      </c>
      <c r="D469" s="67" t="s">
        <v>180</v>
      </c>
      <c r="E469" s="67">
        <v>22</v>
      </c>
      <c r="F469" s="67">
        <v>16</v>
      </c>
      <c r="G469" s="67">
        <v>2</v>
      </c>
      <c r="H469" s="67">
        <v>0</v>
      </c>
      <c r="I469" s="67">
        <v>1</v>
      </c>
      <c r="J469" s="67">
        <v>0</v>
      </c>
      <c r="K469" s="67">
        <v>0</v>
      </c>
      <c r="L469" s="67">
        <v>0</v>
      </c>
      <c r="M469" s="67">
        <v>9</v>
      </c>
      <c r="N469" s="67">
        <v>85</v>
      </c>
      <c r="O469" s="67">
        <v>9.44</v>
      </c>
      <c r="P469" s="67">
        <v>1</v>
      </c>
      <c r="Q469" s="67">
        <v>56</v>
      </c>
      <c r="R469" s="67">
        <v>34</v>
      </c>
      <c r="S469" s="67">
        <v>310</v>
      </c>
      <c r="T469" s="67">
        <v>9.1199999999999992</v>
      </c>
      <c r="U469" s="67">
        <v>4</v>
      </c>
      <c r="V469" s="67">
        <v>1</v>
      </c>
      <c r="W469" s="67">
        <v>0</v>
      </c>
      <c r="X469" s="67">
        <v>6</v>
      </c>
      <c r="Y469" s="67"/>
      <c r="Z469" s="67"/>
      <c r="AA469" s="70">
        <f>IF(F469&lt;Settings!$H$3,"",ROUND((J469*Settings!$C$3+K469*Settings!$C$4+N469*Settings!$C$5+P469*Settings!$C$6+R469*Settings!$C$7+S469*Settings!$C$8+U469*Settings!$C$9+L469*Settings!$C$10+V469*Settings!$C$11*0.5)/F469*16,0))</f>
        <v>103</v>
      </c>
      <c r="AB469" s="70">
        <f>IF(F469&lt;Settings!$H$3,"",AA469*Settings!$F$3)</f>
        <v>521.4375</v>
      </c>
      <c r="AC469" s="67"/>
      <c r="AD469" s="67"/>
      <c r="AE469" s="67"/>
      <c r="AF469" s="67">
        <f>IF(F469&lt;Settings!$H$3,"",RANK(AA469,$AA$407:$AA$507,0)+COUNTIF($AA$407:AA469,AA469)-1)</f>
        <v>79</v>
      </c>
      <c r="AG469" s="68"/>
    </row>
    <row r="470" spans="1:33" ht="15" thickBot="1" x14ac:dyDescent="0.4">
      <c r="A470" s="66"/>
      <c r="B470" s="2" t="s">
        <v>263</v>
      </c>
      <c r="C470" s="2" t="s">
        <v>10</v>
      </c>
      <c r="D470" s="67" t="s">
        <v>180</v>
      </c>
      <c r="E470" s="67">
        <v>24</v>
      </c>
      <c r="F470" s="67">
        <v>15</v>
      </c>
      <c r="G470" s="67">
        <v>11</v>
      </c>
      <c r="H470" s="67">
        <v>0</v>
      </c>
      <c r="I470" s="67">
        <v>0</v>
      </c>
      <c r="J470" s="67">
        <v>0</v>
      </c>
      <c r="K470" s="67">
        <v>0</v>
      </c>
      <c r="L470" s="67">
        <v>0</v>
      </c>
      <c r="M470" s="67">
        <v>0</v>
      </c>
      <c r="N470" s="67">
        <v>0</v>
      </c>
      <c r="O470" s="67"/>
      <c r="P470" s="67">
        <v>0</v>
      </c>
      <c r="Q470" s="67">
        <v>69</v>
      </c>
      <c r="R470" s="67">
        <v>43</v>
      </c>
      <c r="S470" s="67">
        <v>601</v>
      </c>
      <c r="T470" s="67">
        <v>13.98</v>
      </c>
      <c r="U470" s="67">
        <v>2</v>
      </c>
      <c r="V470" s="67">
        <v>1</v>
      </c>
      <c r="W470" s="67">
        <v>0</v>
      </c>
      <c r="X470" s="67">
        <v>2</v>
      </c>
      <c r="Y470" s="67"/>
      <c r="Z470" s="67"/>
      <c r="AA470" s="70">
        <f>IF(F470&lt;Settings!$H$3,"",ROUND((J470*Settings!$C$3+K470*Settings!$C$4+N470*Settings!$C$5+P470*Settings!$C$6+R470*Settings!$C$7+S470*Settings!$C$8+U470*Settings!$C$9+L470*Settings!$C$10+V470*Settings!$C$11*0.5)/F470*16,0))</f>
        <v>122</v>
      </c>
      <c r="AB470" s="70">
        <f>IF(F470&lt;Settings!$H$3,"",AA470*Settings!$F$3)</f>
        <v>617.625</v>
      </c>
      <c r="AC470" s="67"/>
      <c r="AD470" s="67"/>
      <c r="AE470" s="67"/>
      <c r="AF470" s="67">
        <f>IF(F470&lt;Settings!$H$3,"",RANK(AA470,$AA$407:$AA$507,0)+COUNTIF($AA$407:AA470,AA470)-1)</f>
        <v>70</v>
      </c>
      <c r="AG470" s="68"/>
    </row>
    <row r="471" spans="1:33" ht="15" thickBot="1" x14ac:dyDescent="0.4">
      <c r="A471" s="66"/>
      <c r="B471" s="2" t="s">
        <v>443</v>
      </c>
      <c r="C471" s="2" t="s">
        <v>1</v>
      </c>
      <c r="D471" s="67" t="s">
        <v>180</v>
      </c>
      <c r="E471" s="67">
        <v>26</v>
      </c>
      <c r="F471" s="67">
        <v>14</v>
      </c>
      <c r="G471" s="67">
        <v>4</v>
      </c>
      <c r="H471" s="67">
        <v>0</v>
      </c>
      <c r="I471" s="67">
        <v>0</v>
      </c>
      <c r="J471" s="67">
        <v>0</v>
      </c>
      <c r="K471" s="67">
        <v>0</v>
      </c>
      <c r="L471" s="67">
        <v>0</v>
      </c>
      <c r="M471" s="67">
        <v>3</v>
      </c>
      <c r="N471" s="67">
        <v>21</v>
      </c>
      <c r="O471" s="67">
        <v>7</v>
      </c>
      <c r="P471" s="67">
        <v>0</v>
      </c>
      <c r="Q471" s="67">
        <v>54</v>
      </c>
      <c r="R471" s="67">
        <v>29</v>
      </c>
      <c r="S471" s="67">
        <v>397</v>
      </c>
      <c r="T471" s="67">
        <v>13.69</v>
      </c>
      <c r="U471" s="67">
        <v>5</v>
      </c>
      <c r="V471" s="67">
        <v>0</v>
      </c>
      <c r="W471" s="67">
        <v>0</v>
      </c>
      <c r="X471" s="67">
        <v>5</v>
      </c>
      <c r="Y471" s="67"/>
      <c r="Z471" s="67"/>
      <c r="AA471" s="70">
        <f>IF(F471&lt;Settings!$H$3,"",ROUND((J471*Settings!$C$3+K471*Settings!$C$4+N471*Settings!$C$5+P471*Settings!$C$6+R471*Settings!$C$7+S471*Settings!$C$8+U471*Settings!$C$9+L471*Settings!$C$10+V471*Settings!$C$11*0.5)/F471*16,0))</f>
        <v>115</v>
      </c>
      <c r="AB471" s="70">
        <f>IF(F471&lt;Settings!$H$3,"",AA471*Settings!$F$3)</f>
        <v>582.1875</v>
      </c>
      <c r="AC471" s="67"/>
      <c r="AD471" s="67"/>
      <c r="AE471" s="67"/>
      <c r="AF471" s="67">
        <f>IF(F471&lt;Settings!$H$3,"",RANK(AA471,$AA$407:$AA$507,0)+COUNTIF($AA$407:AA471,AA471)-1)</f>
        <v>72</v>
      </c>
      <c r="AG471" s="68"/>
    </row>
    <row r="472" spans="1:33" ht="15" thickBot="1" x14ac:dyDescent="0.4">
      <c r="A472" s="66"/>
      <c r="B472" s="2" t="s">
        <v>456</v>
      </c>
      <c r="C472" s="2" t="s">
        <v>43</v>
      </c>
      <c r="D472" s="67" t="s">
        <v>180</v>
      </c>
      <c r="E472" s="67">
        <v>23</v>
      </c>
      <c r="F472" s="67">
        <v>12</v>
      </c>
      <c r="G472" s="67">
        <v>12</v>
      </c>
      <c r="H472" s="67">
        <v>0</v>
      </c>
      <c r="I472" s="67">
        <v>0</v>
      </c>
      <c r="J472" s="67">
        <v>0</v>
      </c>
      <c r="K472" s="67">
        <v>0</v>
      </c>
      <c r="L472" s="67">
        <v>0</v>
      </c>
      <c r="M472" s="67">
        <v>0</v>
      </c>
      <c r="N472" s="67">
        <v>0</v>
      </c>
      <c r="O472" s="67"/>
      <c r="P472" s="67">
        <v>0</v>
      </c>
      <c r="Q472" s="67">
        <v>70</v>
      </c>
      <c r="R472" s="67">
        <v>42</v>
      </c>
      <c r="S472" s="67">
        <v>552</v>
      </c>
      <c r="T472" s="67">
        <v>13.14</v>
      </c>
      <c r="U472" s="67">
        <v>3</v>
      </c>
      <c r="V472" s="67">
        <v>1</v>
      </c>
      <c r="W472" s="67">
        <v>1</v>
      </c>
      <c r="X472" s="67">
        <v>3</v>
      </c>
      <c r="Y472" s="67"/>
      <c r="Z472" s="67"/>
      <c r="AA472" s="70">
        <f>IF(F472&lt;Settings!$H$3,"",ROUND((J472*Settings!$C$3+K472*Settings!$C$4+N472*Settings!$C$5+P472*Settings!$C$6+R472*Settings!$C$7+S472*Settings!$C$8+U472*Settings!$C$9+L472*Settings!$C$10+V472*Settings!$C$11*0.5)/F472*16,0))</f>
        <v>152</v>
      </c>
      <c r="AB472" s="70">
        <f>IF(F472&lt;Settings!$H$3,"",AA472*Settings!$F$3)</f>
        <v>769.5</v>
      </c>
      <c r="AC472" s="67"/>
      <c r="AD472" s="67"/>
      <c r="AE472" s="67"/>
      <c r="AF472" s="67">
        <f>IF(F472&lt;Settings!$H$3,"",RANK(AA472,$AA$407:$AA$507,0)+COUNTIF($AA$407:AA472,AA472)-1)</f>
        <v>59</v>
      </c>
      <c r="AG472" s="68"/>
    </row>
    <row r="473" spans="1:33" ht="15" thickBot="1" x14ac:dyDescent="0.4">
      <c r="A473" s="66"/>
      <c r="B473" s="2" t="s">
        <v>484</v>
      </c>
      <c r="C473" s="2" t="s">
        <v>14</v>
      </c>
      <c r="D473" s="67" t="s">
        <v>180</v>
      </c>
      <c r="E473" s="67">
        <v>25</v>
      </c>
      <c r="F473" s="67">
        <v>16</v>
      </c>
      <c r="G473" s="67">
        <v>10</v>
      </c>
      <c r="H473" s="67">
        <v>0</v>
      </c>
      <c r="I473" s="67">
        <v>0</v>
      </c>
      <c r="J473" s="67">
        <v>0</v>
      </c>
      <c r="K473" s="67">
        <v>0</v>
      </c>
      <c r="L473" s="67">
        <v>0</v>
      </c>
      <c r="M473" s="67">
        <v>0</v>
      </c>
      <c r="N473" s="67">
        <v>0</v>
      </c>
      <c r="O473" s="67"/>
      <c r="P473" s="67">
        <v>0</v>
      </c>
      <c r="Q473" s="67">
        <v>55</v>
      </c>
      <c r="R473" s="67">
        <v>32</v>
      </c>
      <c r="S473" s="67">
        <v>449</v>
      </c>
      <c r="T473" s="67">
        <v>14.03</v>
      </c>
      <c r="U473" s="67">
        <v>4</v>
      </c>
      <c r="V473" s="67">
        <v>0</v>
      </c>
      <c r="W473" s="67">
        <v>0</v>
      </c>
      <c r="X473" s="67">
        <v>4</v>
      </c>
      <c r="Y473" s="67"/>
      <c r="Z473" s="67"/>
      <c r="AA473" s="70">
        <f>IF(F473&lt;Settings!$H$3,"",ROUND((J473*Settings!$C$3+K473*Settings!$C$4+N473*Settings!$C$5+P473*Settings!$C$6+R473*Settings!$C$7+S473*Settings!$C$8+U473*Settings!$C$9+L473*Settings!$C$10+V473*Settings!$C$11*0.5)/F473*16,0))</f>
        <v>101</v>
      </c>
      <c r="AB473" s="70">
        <f>IF(F473&lt;Settings!$H$3,"",AA473*Settings!$F$3)</f>
        <v>511.3125</v>
      </c>
      <c r="AC473" s="67"/>
      <c r="AD473" s="67"/>
      <c r="AE473" s="67"/>
      <c r="AF473" s="67">
        <f>IF(F473&lt;Settings!$H$3,"",RANK(AA473,$AA$407:$AA$507,0)+COUNTIF($AA$407:AA473,AA473)-1)</f>
        <v>82</v>
      </c>
      <c r="AG473" s="68"/>
    </row>
    <row r="474" spans="1:33" ht="15" thickBot="1" x14ac:dyDescent="0.4">
      <c r="A474" s="66"/>
      <c r="B474" s="2" t="s">
        <v>277</v>
      </c>
      <c r="C474" s="2" t="s">
        <v>103</v>
      </c>
      <c r="D474" s="67" t="s">
        <v>180</v>
      </c>
      <c r="E474" s="67">
        <v>24</v>
      </c>
      <c r="F474" s="67">
        <v>16</v>
      </c>
      <c r="G474" s="67">
        <v>0</v>
      </c>
      <c r="H474" s="67">
        <v>0</v>
      </c>
      <c r="I474" s="67">
        <v>0</v>
      </c>
      <c r="J474" s="67">
        <v>0</v>
      </c>
      <c r="K474" s="67">
        <v>0</v>
      </c>
      <c r="L474" s="67">
        <v>0</v>
      </c>
      <c r="M474" s="67">
        <v>0</v>
      </c>
      <c r="N474" s="67">
        <v>0</v>
      </c>
      <c r="O474" s="67"/>
      <c r="P474" s="67">
        <v>0</v>
      </c>
      <c r="Q474" s="67">
        <v>44</v>
      </c>
      <c r="R474" s="67">
        <v>30</v>
      </c>
      <c r="S474" s="67">
        <v>358</v>
      </c>
      <c r="T474" s="67">
        <v>11.93</v>
      </c>
      <c r="U474" s="67">
        <v>5</v>
      </c>
      <c r="V474" s="67">
        <v>0</v>
      </c>
      <c r="W474" s="67">
        <v>0</v>
      </c>
      <c r="X474" s="67">
        <v>5</v>
      </c>
      <c r="Y474" s="67">
        <v>1</v>
      </c>
      <c r="Z474" s="67"/>
      <c r="AA474" s="70">
        <f>IF(F474&lt;Settings!$H$3,"",ROUND((J474*Settings!$C$3+K474*Settings!$C$4+N474*Settings!$C$5+P474*Settings!$C$6+R474*Settings!$C$7+S474*Settings!$C$8+U474*Settings!$C$9+L474*Settings!$C$10+V474*Settings!$C$11*0.5)/F474*16,0))</f>
        <v>96</v>
      </c>
      <c r="AB474" s="70">
        <f>IF(F474&lt;Settings!$H$3,"",AA474*Settings!$F$3)</f>
        <v>486</v>
      </c>
      <c r="AC474" s="67"/>
      <c r="AD474" s="67"/>
      <c r="AE474" s="67"/>
      <c r="AF474" s="67">
        <f>IF(F474&lt;Settings!$H$3,"",RANK(AA474,$AA$407:$AA$507,0)+COUNTIF($AA$407:AA474,AA474)-1)</f>
        <v>85</v>
      </c>
      <c r="AG474" s="68"/>
    </row>
    <row r="475" spans="1:33" ht="15" thickBot="1" x14ac:dyDescent="0.4">
      <c r="A475" s="66"/>
      <c r="B475" s="2" t="s">
        <v>938</v>
      </c>
      <c r="C475" s="2" t="s">
        <v>18</v>
      </c>
      <c r="D475" s="67" t="s">
        <v>180</v>
      </c>
      <c r="E475" s="67">
        <v>24</v>
      </c>
      <c r="F475" s="67">
        <v>16</v>
      </c>
      <c r="G475" s="67">
        <v>3</v>
      </c>
      <c r="H475" s="67">
        <v>0</v>
      </c>
      <c r="I475" s="67">
        <v>0</v>
      </c>
      <c r="J475" s="67">
        <v>0</v>
      </c>
      <c r="K475" s="67">
        <v>0</v>
      </c>
      <c r="L475" s="67">
        <v>0</v>
      </c>
      <c r="M475" s="67">
        <v>1</v>
      </c>
      <c r="N475" s="67">
        <v>21</v>
      </c>
      <c r="O475" s="67">
        <v>21</v>
      </c>
      <c r="P475" s="67">
        <v>0</v>
      </c>
      <c r="Q475" s="67">
        <v>52</v>
      </c>
      <c r="R475" s="67">
        <v>35</v>
      </c>
      <c r="S475" s="67">
        <v>477</v>
      </c>
      <c r="T475" s="67">
        <v>13.63</v>
      </c>
      <c r="U475" s="67">
        <v>3</v>
      </c>
      <c r="V475" s="67">
        <v>0</v>
      </c>
      <c r="W475" s="67">
        <v>0</v>
      </c>
      <c r="X475" s="67">
        <v>3</v>
      </c>
      <c r="Y475" s="67"/>
      <c r="Z475" s="67"/>
      <c r="AA475" s="70">
        <f>IF(F475&lt;Settings!$H$3,"",ROUND((J475*Settings!$C$3+K475*Settings!$C$4+N475*Settings!$C$5+P475*Settings!$C$6+R475*Settings!$C$7+S475*Settings!$C$8+U475*Settings!$C$9+L475*Settings!$C$10+V475*Settings!$C$11*0.5)/F475*16,0))</f>
        <v>103</v>
      </c>
      <c r="AB475" s="70">
        <f>IF(F475&lt;Settings!$H$3,"",AA475*Settings!$F$3)</f>
        <v>521.4375</v>
      </c>
      <c r="AC475" s="67"/>
      <c r="AD475" s="67"/>
      <c r="AE475" s="67"/>
      <c r="AF475" s="67">
        <f>IF(F475&lt;Settings!$H$3,"",RANK(AA475,$AA$407:$AA$507,0)+COUNTIF($AA$407:AA475,AA475)-1)</f>
        <v>80</v>
      </c>
      <c r="AG475" s="68"/>
    </row>
    <row r="476" spans="1:33" ht="15" thickBot="1" x14ac:dyDescent="0.4">
      <c r="A476" s="66"/>
      <c r="B476" s="2" t="s">
        <v>483</v>
      </c>
      <c r="C476" s="2" t="s">
        <v>12</v>
      </c>
      <c r="D476" s="67" t="s">
        <v>180</v>
      </c>
      <c r="E476" s="67">
        <v>25</v>
      </c>
      <c r="F476" s="67">
        <v>8</v>
      </c>
      <c r="G476" s="67">
        <v>8</v>
      </c>
      <c r="H476" s="67">
        <v>0</v>
      </c>
      <c r="I476" s="67">
        <v>0</v>
      </c>
      <c r="J476" s="67">
        <v>0</v>
      </c>
      <c r="K476" s="67">
        <v>0</v>
      </c>
      <c r="L476" s="67">
        <v>0</v>
      </c>
      <c r="M476" s="67">
        <v>3</v>
      </c>
      <c r="N476" s="67">
        <v>4</v>
      </c>
      <c r="O476" s="67">
        <v>1.33</v>
      </c>
      <c r="P476" s="67">
        <v>0</v>
      </c>
      <c r="Q476" s="67">
        <v>56</v>
      </c>
      <c r="R476" s="67">
        <v>28</v>
      </c>
      <c r="S476" s="67">
        <v>506</v>
      </c>
      <c r="T476" s="67">
        <v>18.07</v>
      </c>
      <c r="U476" s="67">
        <v>3</v>
      </c>
      <c r="V476" s="67">
        <v>1</v>
      </c>
      <c r="W476" s="67">
        <v>1</v>
      </c>
      <c r="X476" s="67">
        <v>3</v>
      </c>
      <c r="Y476" s="67"/>
      <c r="Z476" s="67"/>
      <c r="AA476" s="70">
        <f>IF(F476&lt;Settings!$H$3,"",ROUND((J476*Settings!$C$3+K476*Settings!$C$4+N476*Settings!$C$5+P476*Settings!$C$6+R476*Settings!$C$7+S476*Settings!$C$8+U476*Settings!$C$9+L476*Settings!$C$10+V476*Settings!$C$11*0.5)/F476*16,0))</f>
        <v>192</v>
      </c>
      <c r="AB476" s="70">
        <f>IF(F476&lt;Settings!$H$3,"",AA476*Settings!$F$3)</f>
        <v>972</v>
      </c>
      <c r="AC476" s="67"/>
      <c r="AD476" s="67"/>
      <c r="AE476" s="67"/>
      <c r="AF476" s="67">
        <f>IF(F476&lt;Settings!$H$3,"",RANK(AA476,$AA$407:$AA$507,0)+COUNTIF($AA$407:AA476,AA476)-1)</f>
        <v>40</v>
      </c>
      <c r="AG476" s="68"/>
    </row>
    <row r="477" spans="1:33" ht="15" thickBot="1" x14ac:dyDescent="0.4">
      <c r="A477" s="66"/>
      <c r="B477" s="2" t="s">
        <v>220</v>
      </c>
      <c r="C477" s="69" t="s">
        <v>179</v>
      </c>
      <c r="D477" s="67" t="s">
        <v>180</v>
      </c>
      <c r="E477" s="67">
        <v>30</v>
      </c>
      <c r="F477" s="67">
        <v>15</v>
      </c>
      <c r="G477" s="67">
        <v>12</v>
      </c>
      <c r="H477" s="67">
        <v>0</v>
      </c>
      <c r="I477" s="67">
        <v>0</v>
      </c>
      <c r="J477" s="67">
        <v>0</v>
      </c>
      <c r="K477" s="67">
        <v>0</v>
      </c>
      <c r="L477" s="67">
        <v>0</v>
      </c>
      <c r="M477" s="67">
        <v>3</v>
      </c>
      <c r="N477" s="67">
        <v>11</v>
      </c>
      <c r="O477" s="67">
        <v>3.67</v>
      </c>
      <c r="P477" s="67">
        <v>0</v>
      </c>
      <c r="Q477" s="67">
        <v>89</v>
      </c>
      <c r="R477" s="67">
        <v>59</v>
      </c>
      <c r="S477" s="67">
        <v>520</v>
      </c>
      <c r="T477" s="67">
        <v>8.81</v>
      </c>
      <c r="U477" s="67">
        <v>2</v>
      </c>
      <c r="V477" s="67">
        <v>0</v>
      </c>
      <c r="W477" s="67">
        <v>0</v>
      </c>
      <c r="X477" s="67">
        <v>2</v>
      </c>
      <c r="Y477" s="67"/>
      <c r="Z477" s="67"/>
      <c r="AA477" s="70">
        <f>IF(F477&lt;Settings!$H$3,"",ROUND((J477*Settings!$C$3+K477*Settings!$C$4+N477*Settings!$C$5+P477*Settings!$C$6+R477*Settings!$C$7+S477*Settings!$C$8+U477*Settings!$C$9+L477*Settings!$C$10+V477*Settings!$C$11*0.5)/F477*16,0))</f>
        <v>132</v>
      </c>
      <c r="AB477" s="70">
        <f>IF(F477&lt;Settings!$H$3,"",AA477*Settings!$F$3)</f>
        <v>668.25</v>
      </c>
      <c r="AC477" s="67"/>
      <c r="AD477" s="67"/>
      <c r="AE477" s="67"/>
      <c r="AF477" s="67">
        <f>IF(F477&lt;Settings!$H$3,"",RANK(AA477,$AA$407:$AA$507,0)+COUNTIF($AA$407:AA477,AA477)-1)</f>
        <v>67</v>
      </c>
      <c r="AG477" s="68"/>
    </row>
    <row r="478" spans="1:33" ht="15" thickBot="1" x14ac:dyDescent="0.4">
      <c r="A478" s="66"/>
      <c r="B478" s="2" t="s">
        <v>368</v>
      </c>
      <c r="C478" s="2" t="s">
        <v>45</v>
      </c>
      <c r="D478" s="67" t="s">
        <v>180</v>
      </c>
      <c r="E478" s="67">
        <v>27</v>
      </c>
      <c r="F478" s="67">
        <v>16</v>
      </c>
      <c r="G478" s="67">
        <v>11</v>
      </c>
      <c r="H478" s="67">
        <v>0</v>
      </c>
      <c r="I478" s="67">
        <v>0</v>
      </c>
      <c r="J478" s="67">
        <v>0</v>
      </c>
      <c r="K478" s="67">
        <v>0</v>
      </c>
      <c r="L478" s="67">
        <v>0</v>
      </c>
      <c r="M478" s="67">
        <v>2</v>
      </c>
      <c r="N478" s="67">
        <v>2</v>
      </c>
      <c r="O478" s="67">
        <v>1</v>
      </c>
      <c r="P478" s="67">
        <v>0</v>
      </c>
      <c r="Q478" s="67">
        <v>45</v>
      </c>
      <c r="R478" s="67">
        <v>31</v>
      </c>
      <c r="S478" s="67">
        <v>339</v>
      </c>
      <c r="T478" s="67">
        <v>10.94</v>
      </c>
      <c r="U478" s="67">
        <v>5</v>
      </c>
      <c r="V478" s="67">
        <v>0</v>
      </c>
      <c r="W478" s="67">
        <v>0</v>
      </c>
      <c r="X478" s="67">
        <v>5</v>
      </c>
      <c r="Y478" s="67"/>
      <c r="Z478" s="67"/>
      <c r="AA478" s="70">
        <f>IF(F478&lt;Settings!$H$3,"",ROUND((J478*Settings!$C$3+K478*Settings!$C$4+N478*Settings!$C$5+P478*Settings!$C$6+R478*Settings!$C$7+S478*Settings!$C$8+U478*Settings!$C$9+L478*Settings!$C$10+V478*Settings!$C$11*0.5)/F478*16,0))</f>
        <v>95</v>
      </c>
      <c r="AB478" s="70">
        <f>IF(F478&lt;Settings!$H$3,"",AA478*Settings!$F$3)</f>
        <v>480.9375</v>
      </c>
      <c r="AC478" s="67"/>
      <c r="AD478" s="67"/>
      <c r="AE478" s="67"/>
      <c r="AF478" s="67">
        <f>IF(F478&lt;Settings!$H$3,"",RANK(AA478,$AA$407:$AA$507,0)+COUNTIF($AA$407:AA478,AA478)-1)</f>
        <v>87</v>
      </c>
      <c r="AG478" s="68"/>
    </row>
    <row r="479" spans="1:33" ht="15" thickBot="1" x14ac:dyDescent="0.4">
      <c r="A479" s="66"/>
      <c r="B479" s="2" t="s">
        <v>939</v>
      </c>
      <c r="C479" s="2" t="s">
        <v>12</v>
      </c>
      <c r="D479" s="67" t="s">
        <v>180</v>
      </c>
      <c r="E479" s="67">
        <v>22</v>
      </c>
      <c r="F479" s="67">
        <v>12</v>
      </c>
      <c r="G479" s="67">
        <v>10</v>
      </c>
      <c r="H479" s="67">
        <v>0</v>
      </c>
      <c r="I479" s="67">
        <v>0</v>
      </c>
      <c r="J479" s="67">
        <v>0</v>
      </c>
      <c r="K479" s="67">
        <v>0</v>
      </c>
      <c r="L479" s="67">
        <v>0</v>
      </c>
      <c r="M479" s="67">
        <v>0</v>
      </c>
      <c r="N479" s="67">
        <v>0</v>
      </c>
      <c r="O479" s="67"/>
      <c r="P479" s="67">
        <v>0</v>
      </c>
      <c r="Q479" s="67">
        <v>80</v>
      </c>
      <c r="R479" s="67">
        <v>40</v>
      </c>
      <c r="S479" s="67">
        <v>575</v>
      </c>
      <c r="T479" s="67">
        <v>14.38</v>
      </c>
      <c r="U479" s="67">
        <v>1</v>
      </c>
      <c r="V479" s="67">
        <v>1</v>
      </c>
      <c r="W479" s="67">
        <v>1</v>
      </c>
      <c r="X479" s="67">
        <v>1</v>
      </c>
      <c r="Y479" s="67"/>
      <c r="Z479" s="67"/>
      <c r="AA479" s="70">
        <f>IF(F479&lt;Settings!$H$3,"",ROUND((J479*Settings!$C$3+K479*Settings!$C$4+N479*Settings!$C$5+P479*Settings!$C$6+R479*Settings!$C$7+S479*Settings!$C$8+U479*Settings!$C$9+L479*Settings!$C$10+V479*Settings!$C$11*0.5)/F479*16,0))</f>
        <v>137</v>
      </c>
      <c r="AB479" s="70">
        <f>IF(F479&lt;Settings!$H$3,"",AA479*Settings!$F$3)</f>
        <v>693.5625</v>
      </c>
      <c r="AC479" s="67"/>
      <c r="AD479" s="67"/>
      <c r="AE479" s="67"/>
      <c r="AF479" s="67">
        <f>IF(F479&lt;Settings!$H$3,"",RANK(AA479,$AA$407:$AA$507,0)+COUNTIF($AA$407:AA479,AA479)-1)</f>
        <v>63</v>
      </c>
      <c r="AG479" s="68"/>
    </row>
    <row r="480" spans="1:33" ht="15" thickBot="1" x14ac:dyDescent="0.4">
      <c r="A480" s="66"/>
      <c r="B480" s="2" t="s">
        <v>273</v>
      </c>
      <c r="C480" s="2" t="s">
        <v>34</v>
      </c>
      <c r="D480" s="67" t="s">
        <v>180</v>
      </c>
      <c r="E480" s="67">
        <v>28</v>
      </c>
      <c r="F480" s="67">
        <v>9</v>
      </c>
      <c r="G480" s="67">
        <v>7</v>
      </c>
      <c r="H480" s="67">
        <v>0</v>
      </c>
      <c r="I480" s="67">
        <v>0</v>
      </c>
      <c r="J480" s="67">
        <v>0</v>
      </c>
      <c r="K480" s="67">
        <v>0</v>
      </c>
      <c r="L480" s="67">
        <v>0</v>
      </c>
      <c r="M480" s="67">
        <v>3</v>
      </c>
      <c r="N480" s="67">
        <v>20</v>
      </c>
      <c r="O480" s="67">
        <v>6.67</v>
      </c>
      <c r="P480" s="67">
        <v>0</v>
      </c>
      <c r="Q480" s="67">
        <v>48</v>
      </c>
      <c r="R480" s="67">
        <v>29</v>
      </c>
      <c r="S480" s="67">
        <v>353</v>
      </c>
      <c r="T480" s="67">
        <v>12.17</v>
      </c>
      <c r="U480" s="67">
        <v>4</v>
      </c>
      <c r="V480" s="67">
        <v>0</v>
      </c>
      <c r="W480" s="67">
        <v>0</v>
      </c>
      <c r="X480" s="67">
        <v>4</v>
      </c>
      <c r="Y480" s="67"/>
      <c r="Z480" s="67"/>
      <c r="AA480" s="70">
        <f>IF(F480&lt;Settings!$H$3,"",ROUND((J480*Settings!$C$3+K480*Settings!$C$4+N480*Settings!$C$5+P480*Settings!$C$6+R480*Settings!$C$7+S480*Settings!$C$8+U480*Settings!$C$9+L480*Settings!$C$10+V480*Settings!$C$11*0.5)/F480*16,0))</f>
        <v>161</v>
      </c>
      <c r="AB480" s="70">
        <f>IF(F480&lt;Settings!$H$3,"",AA480*Settings!$F$3)</f>
        <v>815.0625</v>
      </c>
      <c r="AC480" s="67"/>
      <c r="AD480" s="67"/>
      <c r="AE480" s="67"/>
      <c r="AF480" s="67">
        <f>IF(F480&lt;Settings!$H$3,"",RANK(AA480,$AA$407:$AA$507,0)+COUNTIF($AA$407:AA480,AA480)-1)</f>
        <v>53</v>
      </c>
      <c r="AG480" s="68"/>
    </row>
    <row r="481" spans="1:33" ht="15" thickBot="1" x14ac:dyDescent="0.4">
      <c r="A481" s="66"/>
      <c r="B481" s="2" t="s">
        <v>940</v>
      </c>
      <c r="C481" s="2" t="s">
        <v>51</v>
      </c>
      <c r="D481" s="67" t="s">
        <v>180</v>
      </c>
      <c r="E481" s="67">
        <v>22</v>
      </c>
      <c r="F481" s="67">
        <v>8</v>
      </c>
      <c r="G481" s="67">
        <v>7</v>
      </c>
      <c r="H481" s="67">
        <v>0</v>
      </c>
      <c r="I481" s="67">
        <v>0</v>
      </c>
      <c r="J481" s="67">
        <v>0</v>
      </c>
      <c r="K481" s="67">
        <v>0</v>
      </c>
      <c r="L481" s="67">
        <v>0</v>
      </c>
      <c r="M481" s="67">
        <v>0</v>
      </c>
      <c r="N481" s="67">
        <v>0</v>
      </c>
      <c r="O481" s="67"/>
      <c r="P481" s="67">
        <v>0</v>
      </c>
      <c r="Q481" s="67">
        <v>60</v>
      </c>
      <c r="R481" s="67">
        <v>32</v>
      </c>
      <c r="S481" s="67">
        <v>428</v>
      </c>
      <c r="T481" s="67">
        <v>13.38</v>
      </c>
      <c r="U481" s="67">
        <v>3</v>
      </c>
      <c r="V481" s="67">
        <v>2</v>
      </c>
      <c r="W481" s="67">
        <v>1</v>
      </c>
      <c r="X481" s="67">
        <v>3</v>
      </c>
      <c r="Y481" s="67"/>
      <c r="Z481" s="67"/>
      <c r="AA481" s="70">
        <f>IF(F481&lt;Settings!$H$3,"",ROUND((J481*Settings!$C$3+K481*Settings!$C$4+N481*Settings!$C$5+P481*Settings!$C$6+R481*Settings!$C$7+S481*Settings!$C$8+U481*Settings!$C$9+L481*Settings!$C$10+V481*Settings!$C$11*0.5)/F481*16,0))</f>
        <v>182</v>
      </c>
      <c r="AB481" s="70">
        <f>IF(F481&lt;Settings!$H$3,"",AA481*Settings!$F$3)</f>
        <v>921.375</v>
      </c>
      <c r="AC481" s="67"/>
      <c r="AD481" s="67"/>
      <c r="AE481" s="67"/>
      <c r="AF481" s="67">
        <f>IF(F481&lt;Settings!$H$3,"",RANK(AA481,$AA$407:$AA$507,0)+COUNTIF($AA$407:AA481,AA481)-1)</f>
        <v>43</v>
      </c>
      <c r="AG481" s="68"/>
    </row>
    <row r="482" spans="1:33" ht="15" thickBot="1" x14ac:dyDescent="0.4">
      <c r="A482" s="66"/>
      <c r="B482" s="2" t="s">
        <v>479</v>
      </c>
      <c r="C482" s="2" t="s">
        <v>18</v>
      </c>
      <c r="D482" s="67" t="s">
        <v>180</v>
      </c>
      <c r="E482" s="67">
        <v>25</v>
      </c>
      <c r="F482" s="67">
        <v>16</v>
      </c>
      <c r="G482" s="67">
        <v>10</v>
      </c>
      <c r="H482" s="67">
        <v>0</v>
      </c>
      <c r="I482" s="67">
        <v>0</v>
      </c>
      <c r="J482" s="67">
        <v>0</v>
      </c>
      <c r="K482" s="67">
        <v>0</v>
      </c>
      <c r="L482" s="67">
        <v>0</v>
      </c>
      <c r="M482" s="67">
        <v>2</v>
      </c>
      <c r="N482" s="67">
        <v>9</v>
      </c>
      <c r="O482" s="67">
        <v>4.5</v>
      </c>
      <c r="P482" s="67">
        <v>0</v>
      </c>
      <c r="Q482" s="67">
        <v>56</v>
      </c>
      <c r="R482" s="67">
        <v>26</v>
      </c>
      <c r="S482" s="67">
        <v>452</v>
      </c>
      <c r="T482" s="67">
        <v>17.38</v>
      </c>
      <c r="U482" s="67">
        <v>2</v>
      </c>
      <c r="V482" s="67">
        <v>0</v>
      </c>
      <c r="W482" s="67">
        <v>0</v>
      </c>
      <c r="X482" s="67">
        <v>2</v>
      </c>
      <c r="Y482" s="67"/>
      <c r="Z482" s="67"/>
      <c r="AA482" s="70">
        <f>IF(F482&lt;Settings!$H$3,"",ROUND((J482*Settings!$C$3+K482*Settings!$C$4+N482*Settings!$C$5+P482*Settings!$C$6+R482*Settings!$C$7+S482*Settings!$C$8+U482*Settings!$C$9+L482*Settings!$C$10+V482*Settings!$C$11*0.5)/F482*16,0))</f>
        <v>84</v>
      </c>
      <c r="AB482" s="70">
        <f>IF(F482&lt;Settings!$H$3,"",AA482*Settings!$F$3)</f>
        <v>425.25</v>
      </c>
      <c r="AC482" s="67"/>
      <c r="AD482" s="67"/>
      <c r="AE482" s="67"/>
      <c r="AF482" s="67">
        <f>IF(F482&lt;Settings!$H$3,"",RANK(AA482,$AA$407:$AA$507,0)+COUNTIF($AA$407:AA482,AA482)-1)</f>
        <v>90</v>
      </c>
      <c r="AG482" s="68"/>
    </row>
    <row r="483" spans="1:33" ht="15" thickBot="1" x14ac:dyDescent="0.4">
      <c r="A483" s="66"/>
      <c r="B483" s="2" t="s">
        <v>444</v>
      </c>
      <c r="C483" s="2" t="s">
        <v>10</v>
      </c>
      <c r="D483" s="67" t="s">
        <v>180</v>
      </c>
      <c r="E483" s="67">
        <v>25</v>
      </c>
      <c r="F483" s="67">
        <v>15</v>
      </c>
      <c r="G483" s="67">
        <v>6</v>
      </c>
      <c r="H483" s="67">
        <v>0</v>
      </c>
      <c r="I483" s="67">
        <v>0</v>
      </c>
      <c r="J483" s="67">
        <v>0</v>
      </c>
      <c r="K483" s="67">
        <v>0</v>
      </c>
      <c r="L483" s="67">
        <v>0</v>
      </c>
      <c r="M483" s="67">
        <v>0</v>
      </c>
      <c r="N483" s="67">
        <v>0</v>
      </c>
      <c r="O483" s="67"/>
      <c r="P483" s="67">
        <v>0</v>
      </c>
      <c r="Q483" s="67">
        <v>35</v>
      </c>
      <c r="R483" s="67">
        <v>25</v>
      </c>
      <c r="S483" s="67">
        <v>329</v>
      </c>
      <c r="T483" s="67">
        <v>13.16</v>
      </c>
      <c r="U483" s="67">
        <v>4</v>
      </c>
      <c r="V483" s="67">
        <v>0</v>
      </c>
      <c r="W483" s="67">
        <v>0</v>
      </c>
      <c r="X483" s="67">
        <v>4</v>
      </c>
      <c r="Y483" s="67"/>
      <c r="Z483" s="67"/>
      <c r="AA483" s="70">
        <f>IF(F483&lt;Settings!$H$3,"",ROUND((J483*Settings!$C$3+K483*Settings!$C$4+N483*Settings!$C$5+P483*Settings!$C$6+R483*Settings!$C$7+S483*Settings!$C$8+U483*Settings!$C$9+L483*Settings!$C$10+V483*Settings!$C$11*0.5)/F483*16,0))</f>
        <v>87</v>
      </c>
      <c r="AB483" s="70">
        <f>IF(F483&lt;Settings!$H$3,"",AA483*Settings!$F$3)</f>
        <v>440.4375</v>
      </c>
      <c r="AC483" s="67"/>
      <c r="AD483" s="67"/>
      <c r="AE483" s="67"/>
      <c r="AF483" s="67">
        <f>IF(F483&lt;Settings!$H$3,"",RANK(AA483,$AA$407:$AA$507,0)+COUNTIF($AA$407:AA483,AA483)-1)</f>
        <v>88</v>
      </c>
      <c r="AG483" s="68"/>
    </row>
    <row r="484" spans="1:33" ht="15" thickBot="1" x14ac:dyDescent="0.4">
      <c r="A484" s="66"/>
      <c r="B484" s="2" t="s">
        <v>283</v>
      </c>
      <c r="C484" s="2" t="s">
        <v>16</v>
      </c>
      <c r="D484" s="67" t="s">
        <v>180</v>
      </c>
      <c r="E484" s="67">
        <v>34</v>
      </c>
      <c r="F484" s="67">
        <v>16</v>
      </c>
      <c r="G484" s="67">
        <v>9</v>
      </c>
      <c r="H484" s="67">
        <v>0</v>
      </c>
      <c r="I484" s="67">
        <v>0</v>
      </c>
      <c r="J484" s="67">
        <v>0</v>
      </c>
      <c r="K484" s="67">
        <v>0</v>
      </c>
      <c r="L484" s="67">
        <v>0</v>
      </c>
      <c r="M484" s="67">
        <v>3</v>
      </c>
      <c r="N484" s="67">
        <v>18</v>
      </c>
      <c r="O484" s="67">
        <v>6</v>
      </c>
      <c r="P484" s="67">
        <v>0</v>
      </c>
      <c r="Q484" s="67">
        <v>56</v>
      </c>
      <c r="R484" s="67">
        <v>30</v>
      </c>
      <c r="S484" s="67">
        <v>421</v>
      </c>
      <c r="T484" s="67">
        <v>14.03</v>
      </c>
      <c r="U484" s="67">
        <v>2</v>
      </c>
      <c r="V484" s="67">
        <v>0</v>
      </c>
      <c r="W484" s="67">
        <v>0</v>
      </c>
      <c r="X484" s="67">
        <v>2</v>
      </c>
      <c r="Y484" s="67"/>
      <c r="Z484" s="67"/>
      <c r="AA484" s="70">
        <f>IF(F484&lt;Settings!$H$3,"",ROUND((J484*Settings!$C$3+K484*Settings!$C$4+N484*Settings!$C$5+P484*Settings!$C$6+R484*Settings!$C$7+S484*Settings!$C$8+U484*Settings!$C$9+L484*Settings!$C$10+V484*Settings!$C$11*0.5)/F484*16,0))</f>
        <v>86</v>
      </c>
      <c r="AB484" s="70">
        <f>IF(F484&lt;Settings!$H$3,"",AA484*Settings!$F$3)</f>
        <v>435.375</v>
      </c>
      <c r="AC484" s="67"/>
      <c r="AD484" s="67"/>
      <c r="AE484" s="67"/>
      <c r="AF484" s="67">
        <f>IF(F484&lt;Settings!$H$3,"",RANK(AA484,$AA$407:$AA$507,0)+COUNTIF($AA$407:AA484,AA484)-1)</f>
        <v>89</v>
      </c>
      <c r="AG484" s="68"/>
    </row>
    <row r="485" spans="1:33" ht="15" thickBot="1" x14ac:dyDescent="0.4">
      <c r="A485" s="66"/>
      <c r="B485" s="2" t="s">
        <v>266</v>
      </c>
      <c r="C485" s="2" t="s">
        <v>20</v>
      </c>
      <c r="D485" s="67" t="s">
        <v>180</v>
      </c>
      <c r="E485" s="67">
        <v>26</v>
      </c>
      <c r="F485" s="67">
        <v>11</v>
      </c>
      <c r="G485" s="67">
        <v>10</v>
      </c>
      <c r="H485" s="67">
        <v>0</v>
      </c>
      <c r="I485" s="67">
        <v>0</v>
      </c>
      <c r="J485" s="67">
        <v>0</v>
      </c>
      <c r="K485" s="67">
        <v>0</v>
      </c>
      <c r="L485" s="67">
        <v>0</v>
      </c>
      <c r="M485" s="67">
        <v>2</v>
      </c>
      <c r="N485" s="67">
        <v>7</v>
      </c>
      <c r="O485" s="67">
        <v>3.5</v>
      </c>
      <c r="P485" s="67">
        <v>0</v>
      </c>
      <c r="Q485" s="67">
        <v>69</v>
      </c>
      <c r="R485" s="67">
        <v>39</v>
      </c>
      <c r="S485" s="67">
        <v>363</v>
      </c>
      <c r="T485" s="67">
        <v>9.31</v>
      </c>
      <c r="U485" s="67">
        <v>3</v>
      </c>
      <c r="V485" s="67">
        <v>2</v>
      </c>
      <c r="W485" s="67">
        <v>1</v>
      </c>
      <c r="X485" s="67">
        <v>3</v>
      </c>
      <c r="Y485" s="67">
        <v>1</v>
      </c>
      <c r="Z485" s="67"/>
      <c r="AA485" s="70">
        <f>IF(F485&lt;Settings!$H$3,"",ROUND((J485*Settings!$C$3+K485*Settings!$C$4+N485*Settings!$C$5+P485*Settings!$C$6+R485*Settings!$C$7+S485*Settings!$C$8+U485*Settings!$C$9+L485*Settings!$C$10+V485*Settings!$C$11*0.5)/F485*16,0))</f>
        <v>134</v>
      </c>
      <c r="AB485" s="70">
        <f>IF(F485&lt;Settings!$H$3,"",AA485*Settings!$F$3)</f>
        <v>678.375</v>
      </c>
      <c r="AC485" s="67"/>
      <c r="AD485" s="67"/>
      <c r="AE485" s="67"/>
      <c r="AF485" s="67">
        <f>IF(F485&lt;Settings!$H$3,"",RANK(AA485,$AA$407:$AA$507,0)+COUNTIF($AA$407:AA485,AA485)-1)</f>
        <v>65</v>
      </c>
      <c r="AG485" s="68"/>
    </row>
    <row r="486" spans="1:33" ht="15" thickBot="1" x14ac:dyDescent="0.4">
      <c r="A486" s="66"/>
      <c r="B486" s="2" t="s">
        <v>230</v>
      </c>
      <c r="C486" s="2" t="s">
        <v>30</v>
      </c>
      <c r="D486" s="67" t="s">
        <v>180</v>
      </c>
      <c r="E486" s="67">
        <v>26</v>
      </c>
      <c r="F486" s="67">
        <v>16</v>
      </c>
      <c r="G486" s="67">
        <v>1</v>
      </c>
      <c r="H486" s="67">
        <v>0</v>
      </c>
      <c r="I486" s="67">
        <v>0</v>
      </c>
      <c r="J486" s="67">
        <v>0</v>
      </c>
      <c r="K486" s="67">
        <v>0</v>
      </c>
      <c r="L486" s="67">
        <v>0</v>
      </c>
      <c r="M486" s="67">
        <v>1</v>
      </c>
      <c r="N486" s="67">
        <v>6</v>
      </c>
      <c r="O486" s="67">
        <v>6</v>
      </c>
      <c r="P486" s="67">
        <v>0</v>
      </c>
      <c r="Q486" s="67">
        <v>35</v>
      </c>
      <c r="R486" s="67">
        <v>24</v>
      </c>
      <c r="S486" s="67">
        <v>361</v>
      </c>
      <c r="T486" s="67">
        <v>15.04</v>
      </c>
      <c r="U486" s="67">
        <v>3</v>
      </c>
      <c r="V486" s="67">
        <v>0</v>
      </c>
      <c r="W486" s="67">
        <v>0</v>
      </c>
      <c r="X486" s="67">
        <v>3</v>
      </c>
      <c r="Y486" s="67"/>
      <c r="Z486" s="67"/>
      <c r="AA486" s="70">
        <f>IF(F486&lt;Settings!$H$3,"",ROUND((J486*Settings!$C$3+K486*Settings!$C$4+N486*Settings!$C$5+P486*Settings!$C$6+R486*Settings!$C$7+S486*Settings!$C$8+U486*Settings!$C$9+L486*Settings!$C$10+V486*Settings!$C$11*0.5)/F486*16,0))</f>
        <v>79</v>
      </c>
      <c r="AB486" s="70">
        <f>IF(F486&lt;Settings!$H$3,"",AA486*Settings!$F$3)</f>
        <v>399.9375</v>
      </c>
      <c r="AC486" s="67"/>
      <c r="AD486" s="67"/>
      <c r="AE486" s="67"/>
      <c r="AF486" s="67">
        <f>IF(F486&lt;Settings!$H$3,"",RANK(AA486,$AA$407:$AA$507,0)+COUNTIF($AA$407:AA486,AA486)-1)</f>
        <v>91</v>
      </c>
      <c r="AG486" s="68"/>
    </row>
    <row r="487" spans="1:33" ht="15" thickBot="1" x14ac:dyDescent="0.4">
      <c r="A487" s="66"/>
      <c r="B487" s="2" t="s">
        <v>941</v>
      </c>
      <c r="C487" s="2" t="s">
        <v>12</v>
      </c>
      <c r="D487" s="67" t="s">
        <v>180</v>
      </c>
      <c r="E487" s="67">
        <v>27</v>
      </c>
      <c r="F487" s="67">
        <v>16</v>
      </c>
      <c r="G487" s="67">
        <v>6</v>
      </c>
      <c r="H487" s="67">
        <v>1</v>
      </c>
      <c r="I487" s="67">
        <v>1</v>
      </c>
      <c r="J487" s="67">
        <v>26</v>
      </c>
      <c r="K487" s="67">
        <v>0</v>
      </c>
      <c r="L487" s="67">
        <v>0</v>
      </c>
      <c r="M487" s="67">
        <v>5</v>
      </c>
      <c r="N487" s="67">
        <v>33</v>
      </c>
      <c r="O487" s="67">
        <v>6.6</v>
      </c>
      <c r="P487" s="67">
        <v>0</v>
      </c>
      <c r="Q487" s="67">
        <v>78</v>
      </c>
      <c r="R487" s="67">
        <v>43</v>
      </c>
      <c r="S487" s="67">
        <v>529</v>
      </c>
      <c r="T487" s="67">
        <v>12.3</v>
      </c>
      <c r="U487" s="67">
        <v>0</v>
      </c>
      <c r="V487" s="67">
        <v>4</v>
      </c>
      <c r="W487" s="67">
        <v>2</v>
      </c>
      <c r="X487" s="67">
        <v>0</v>
      </c>
      <c r="Y487" s="67"/>
      <c r="Z487" s="67"/>
      <c r="AA487" s="70">
        <f>IF(F487&lt;Settings!$H$3,"",ROUND((J487*Settings!$C$3+K487*Settings!$C$4+N487*Settings!$C$5+P487*Settings!$C$6+R487*Settings!$C$7+S487*Settings!$C$8+U487*Settings!$C$9+L487*Settings!$C$10+V487*Settings!$C$11*0.5)/F487*16,0))</f>
        <v>96</v>
      </c>
      <c r="AB487" s="70">
        <f>IF(F487&lt;Settings!$H$3,"",AA487*Settings!$F$3)</f>
        <v>486</v>
      </c>
      <c r="AC487" s="67"/>
      <c r="AD487" s="67"/>
      <c r="AE487" s="67"/>
      <c r="AF487" s="67">
        <f>IF(F487&lt;Settings!$H$3,"",RANK(AA487,$AA$407:$AA$507,0)+COUNTIF($AA$407:AA487,AA487)-1)</f>
        <v>86</v>
      </c>
      <c r="AG487" s="68"/>
    </row>
    <row r="488" spans="1:33" ht="15" thickBot="1" x14ac:dyDescent="0.4">
      <c r="A488" s="66"/>
      <c r="B488" s="2" t="s">
        <v>478</v>
      </c>
      <c r="C488" s="2" t="s">
        <v>16</v>
      </c>
      <c r="D488" s="67" t="s">
        <v>180</v>
      </c>
      <c r="E488" s="67">
        <v>23</v>
      </c>
      <c r="F488" s="67">
        <v>11</v>
      </c>
      <c r="G488" s="67">
        <v>6</v>
      </c>
      <c r="H488" s="67">
        <v>0</v>
      </c>
      <c r="I488" s="67">
        <v>0</v>
      </c>
      <c r="J488" s="67">
        <v>0</v>
      </c>
      <c r="K488" s="67">
        <v>0</v>
      </c>
      <c r="L488" s="67">
        <v>0</v>
      </c>
      <c r="M488" s="67">
        <v>0</v>
      </c>
      <c r="N488" s="67">
        <v>0</v>
      </c>
      <c r="O488" s="67"/>
      <c r="P488" s="67">
        <v>0</v>
      </c>
      <c r="Q488" s="67">
        <v>25</v>
      </c>
      <c r="R488" s="67">
        <v>18</v>
      </c>
      <c r="S488" s="67">
        <v>234</v>
      </c>
      <c r="T488" s="67">
        <v>13</v>
      </c>
      <c r="U488" s="67">
        <v>5</v>
      </c>
      <c r="V488" s="67">
        <v>0</v>
      </c>
      <c r="W488" s="67">
        <v>0</v>
      </c>
      <c r="X488" s="67">
        <v>5</v>
      </c>
      <c r="Y488" s="67"/>
      <c r="Z488" s="67"/>
      <c r="AA488" s="70">
        <f>IF(F488&lt;Settings!$H$3,"",ROUND((J488*Settings!$C$3+K488*Settings!$C$4+N488*Settings!$C$5+P488*Settings!$C$6+R488*Settings!$C$7+S488*Settings!$C$8+U488*Settings!$C$9+L488*Settings!$C$10+V488*Settings!$C$11*0.5)/F488*16,0))</f>
        <v>104</v>
      </c>
      <c r="AB488" s="70">
        <f>IF(F488&lt;Settings!$H$3,"",AA488*Settings!$F$3)</f>
        <v>526.5</v>
      </c>
      <c r="AC488" s="67"/>
      <c r="AD488" s="67"/>
      <c r="AE488" s="67"/>
      <c r="AF488" s="67">
        <f>IF(F488&lt;Settings!$H$3,"",RANK(AA488,$AA$407:$AA$507,0)+COUNTIF($AA$407:AA488,AA488)-1)</f>
        <v>78</v>
      </c>
      <c r="AG488" s="68"/>
    </row>
    <row r="489" spans="1:33" ht="15" thickBot="1" x14ac:dyDescent="0.4">
      <c r="A489" s="66"/>
      <c r="B489" s="2" t="s">
        <v>282</v>
      </c>
      <c r="C489" s="2" t="s">
        <v>51</v>
      </c>
      <c r="D489" s="67" t="s">
        <v>180</v>
      </c>
      <c r="E489" s="67">
        <v>28</v>
      </c>
      <c r="F489" s="67">
        <v>14</v>
      </c>
      <c r="G489" s="67">
        <v>7</v>
      </c>
      <c r="H489" s="67">
        <v>0</v>
      </c>
      <c r="I489" s="67">
        <v>0</v>
      </c>
      <c r="J489" s="67">
        <v>0</v>
      </c>
      <c r="K489" s="67">
        <v>0</v>
      </c>
      <c r="L489" s="67">
        <v>0</v>
      </c>
      <c r="M489" s="67">
        <v>0</v>
      </c>
      <c r="N489" s="67">
        <v>0</v>
      </c>
      <c r="O489" s="67"/>
      <c r="P489" s="67">
        <v>0</v>
      </c>
      <c r="Q489" s="67">
        <v>47</v>
      </c>
      <c r="R489" s="67">
        <v>32</v>
      </c>
      <c r="S489" s="67">
        <v>416</v>
      </c>
      <c r="T489" s="67">
        <v>13</v>
      </c>
      <c r="U489" s="67">
        <v>2</v>
      </c>
      <c r="V489" s="67">
        <v>1</v>
      </c>
      <c r="W489" s="67">
        <v>1</v>
      </c>
      <c r="X489" s="67">
        <v>2</v>
      </c>
      <c r="Y489" s="67"/>
      <c r="Z489" s="67"/>
      <c r="AA489" s="70">
        <f>IF(F489&lt;Settings!$H$3,"",ROUND((J489*Settings!$C$3+K489*Settings!$C$4+N489*Settings!$C$5+P489*Settings!$C$6+R489*Settings!$C$7+S489*Settings!$C$8+U489*Settings!$C$9+L489*Settings!$C$10+V489*Settings!$C$11*0.5)/F489*16,0))</f>
        <v>97</v>
      </c>
      <c r="AB489" s="70">
        <f>IF(F489&lt;Settings!$H$3,"",AA489*Settings!$F$3)</f>
        <v>491.0625</v>
      </c>
      <c r="AC489" s="67"/>
      <c r="AD489" s="67"/>
      <c r="AE489" s="67"/>
      <c r="AF489" s="67">
        <f>IF(F489&lt;Settings!$H$3,"",RANK(AA489,$AA$407:$AA$507,0)+COUNTIF($AA$407:AA489,AA489)-1)</f>
        <v>84</v>
      </c>
      <c r="AG489" s="68"/>
    </row>
    <row r="490" spans="1:33" ht="15" thickBot="1" x14ac:dyDescent="0.4">
      <c r="A490" s="66"/>
      <c r="B490" s="2" t="s">
        <v>942</v>
      </c>
      <c r="C490" s="2" t="s">
        <v>36</v>
      </c>
      <c r="D490" s="67" t="s">
        <v>180</v>
      </c>
      <c r="E490" s="67">
        <v>23</v>
      </c>
      <c r="F490" s="67">
        <v>16</v>
      </c>
      <c r="G490" s="67">
        <v>4</v>
      </c>
      <c r="H490" s="67">
        <v>0</v>
      </c>
      <c r="I490" s="67">
        <v>0</v>
      </c>
      <c r="J490" s="67">
        <v>0</v>
      </c>
      <c r="K490" s="67">
        <v>0</v>
      </c>
      <c r="L490" s="67">
        <v>0</v>
      </c>
      <c r="M490" s="67">
        <v>4</v>
      </c>
      <c r="N490" s="67">
        <v>12</v>
      </c>
      <c r="O490" s="67">
        <v>3</v>
      </c>
      <c r="P490" s="67">
        <v>0</v>
      </c>
      <c r="Q490" s="67">
        <v>74</v>
      </c>
      <c r="R490" s="67">
        <v>49</v>
      </c>
      <c r="S490" s="67">
        <v>446</v>
      </c>
      <c r="T490" s="67">
        <v>9.1</v>
      </c>
      <c r="U490" s="67">
        <v>1</v>
      </c>
      <c r="V490" s="67">
        <v>1</v>
      </c>
      <c r="W490" s="67">
        <v>1</v>
      </c>
      <c r="X490" s="67">
        <v>1</v>
      </c>
      <c r="Y490" s="67"/>
      <c r="Z490" s="67"/>
      <c r="AA490" s="70">
        <f>IF(F490&lt;Settings!$H$3,"",ROUND((J490*Settings!$C$3+K490*Settings!$C$4+N490*Settings!$C$5+P490*Settings!$C$6+R490*Settings!$C$7+S490*Settings!$C$8+U490*Settings!$C$9+L490*Settings!$C$10+V490*Settings!$C$11*0.5)/F490*16,0))</f>
        <v>100</v>
      </c>
      <c r="AB490" s="70">
        <f>IF(F490&lt;Settings!$H$3,"",AA490*Settings!$F$3)</f>
        <v>506.25</v>
      </c>
      <c r="AC490" s="67"/>
      <c r="AD490" s="67"/>
      <c r="AE490" s="67"/>
      <c r="AF490" s="67">
        <f>IF(F490&lt;Settings!$H$3,"",RANK(AA490,$AA$407:$AA$507,0)+COUNTIF($AA$407:AA490,AA490)-1)</f>
        <v>83</v>
      </c>
      <c r="AG490" s="68"/>
    </row>
    <row r="491" spans="1:33" ht="15" thickBot="1" x14ac:dyDescent="0.4">
      <c r="A491" s="66"/>
      <c r="B491" s="2" t="s">
        <v>221</v>
      </c>
      <c r="C491" s="2" t="s">
        <v>10</v>
      </c>
      <c r="D491" s="67" t="s">
        <v>180</v>
      </c>
      <c r="E491" s="67">
        <v>26</v>
      </c>
      <c r="F491" s="67">
        <v>12</v>
      </c>
      <c r="G491" s="67">
        <v>3</v>
      </c>
      <c r="H491" s="67">
        <v>0</v>
      </c>
      <c r="I491" s="67">
        <v>0</v>
      </c>
      <c r="J491" s="67">
        <v>0</v>
      </c>
      <c r="K491" s="67">
        <v>0</v>
      </c>
      <c r="L491" s="67">
        <v>0</v>
      </c>
      <c r="M491" s="67">
        <v>1</v>
      </c>
      <c r="N491" s="67">
        <v>1</v>
      </c>
      <c r="O491" s="67">
        <v>1</v>
      </c>
      <c r="P491" s="67">
        <v>0</v>
      </c>
      <c r="Q491" s="67">
        <v>47</v>
      </c>
      <c r="R491" s="67">
        <v>37</v>
      </c>
      <c r="S491" s="67">
        <v>374</v>
      </c>
      <c r="T491" s="67">
        <v>10.11</v>
      </c>
      <c r="U491" s="67">
        <v>2</v>
      </c>
      <c r="V491" s="67">
        <v>1</v>
      </c>
      <c r="W491" s="67">
        <v>0</v>
      </c>
      <c r="X491" s="67">
        <v>2</v>
      </c>
      <c r="Y491" s="67"/>
      <c r="Z491" s="67"/>
      <c r="AA491" s="70">
        <f>IF(F491&lt;Settings!$H$3,"",ROUND((J491*Settings!$C$3+K491*Settings!$C$4+N491*Settings!$C$5+P491*Settings!$C$6+R491*Settings!$C$7+S491*Settings!$C$8+U491*Settings!$C$9+L491*Settings!$C$10+V491*Settings!$C$11*0.5)/F491*16,0))</f>
        <v>114</v>
      </c>
      <c r="AB491" s="70">
        <f>IF(F491&lt;Settings!$H$3,"",AA491*Settings!$F$3)</f>
        <v>577.125</v>
      </c>
      <c r="AC491" s="67"/>
      <c r="AD491" s="67"/>
      <c r="AE491" s="67"/>
      <c r="AF491" s="67">
        <f>IF(F491&lt;Settings!$H$3,"",RANK(AA491,$AA$407:$AA$507,0)+COUNTIF($AA$407:AA491,AA491)-1)</f>
        <v>73</v>
      </c>
      <c r="AG491" s="68"/>
    </row>
    <row r="492" spans="1:33" ht="15" thickBot="1" x14ac:dyDescent="0.4">
      <c r="A492" s="66"/>
      <c r="B492" s="2" t="s">
        <v>353</v>
      </c>
      <c r="C492" s="2" t="s">
        <v>125</v>
      </c>
      <c r="D492" s="67" t="s">
        <v>180</v>
      </c>
      <c r="E492" s="67">
        <v>32</v>
      </c>
      <c r="F492" s="67">
        <v>11</v>
      </c>
      <c r="G492" s="67">
        <v>10</v>
      </c>
      <c r="H492" s="67">
        <v>0</v>
      </c>
      <c r="I492" s="67">
        <v>0</v>
      </c>
      <c r="J492" s="67">
        <v>0</v>
      </c>
      <c r="K492" s="67">
        <v>0</v>
      </c>
      <c r="L492" s="67">
        <v>0</v>
      </c>
      <c r="M492" s="67">
        <v>0</v>
      </c>
      <c r="N492" s="67">
        <v>0</v>
      </c>
      <c r="O492" s="67"/>
      <c r="P492" s="67">
        <v>0</v>
      </c>
      <c r="Q492" s="67">
        <v>58</v>
      </c>
      <c r="R492" s="67">
        <v>36</v>
      </c>
      <c r="S492" s="67">
        <v>433</v>
      </c>
      <c r="T492" s="67">
        <v>12.03</v>
      </c>
      <c r="U492" s="67">
        <v>1</v>
      </c>
      <c r="V492" s="67">
        <v>0</v>
      </c>
      <c r="W492" s="67">
        <v>0</v>
      </c>
      <c r="X492" s="67">
        <v>1</v>
      </c>
      <c r="Y492" s="67"/>
      <c r="Z492" s="67"/>
      <c r="AA492" s="70">
        <f>IF(F492&lt;Settings!$H$3,"",ROUND((J492*Settings!$C$3+K492*Settings!$C$4+N492*Settings!$C$5+P492*Settings!$C$6+R492*Settings!$C$7+S492*Settings!$C$8+U492*Settings!$C$9+L492*Settings!$C$10+V492*Settings!$C$11*0.5)/F492*16,0))</f>
        <v>124</v>
      </c>
      <c r="AB492" s="70">
        <f>IF(F492&lt;Settings!$H$3,"",AA492*Settings!$F$3)</f>
        <v>627.75</v>
      </c>
      <c r="AC492" s="67"/>
      <c r="AD492" s="67"/>
      <c r="AE492" s="67"/>
      <c r="AF492" s="67">
        <f>IF(F492&lt;Settings!$H$3,"",RANK(AA492,$AA$407:$AA$507,0)+COUNTIF($AA$407:AA492,AA492)-1)</f>
        <v>69</v>
      </c>
      <c r="AG492" s="68"/>
    </row>
    <row r="493" spans="1:33" ht="15" thickBot="1" x14ac:dyDescent="0.4">
      <c r="A493" s="66"/>
      <c r="B493" s="2" t="s">
        <v>943</v>
      </c>
      <c r="C493" s="2" t="s">
        <v>28</v>
      </c>
      <c r="D493" s="67" t="s">
        <v>180</v>
      </c>
      <c r="E493" s="67">
        <v>22</v>
      </c>
      <c r="F493" s="67">
        <v>16</v>
      </c>
      <c r="G493" s="67">
        <v>6</v>
      </c>
      <c r="H493" s="67">
        <v>0</v>
      </c>
      <c r="I493" s="67">
        <v>0</v>
      </c>
      <c r="J493" s="67">
        <v>0</v>
      </c>
      <c r="K493" s="67">
        <v>0</v>
      </c>
      <c r="L493" s="67">
        <v>0</v>
      </c>
      <c r="M493" s="67">
        <v>1</v>
      </c>
      <c r="N493" s="67">
        <v>6</v>
      </c>
      <c r="O493" s="67">
        <v>6</v>
      </c>
      <c r="P493" s="67">
        <v>0</v>
      </c>
      <c r="Q493" s="67">
        <v>45</v>
      </c>
      <c r="R493" s="67">
        <v>31</v>
      </c>
      <c r="S493" s="67">
        <v>294</v>
      </c>
      <c r="T493" s="67">
        <v>9.48</v>
      </c>
      <c r="U493" s="67">
        <v>3</v>
      </c>
      <c r="V493" s="67">
        <v>0</v>
      </c>
      <c r="W493" s="67">
        <v>0</v>
      </c>
      <c r="X493" s="67">
        <v>3</v>
      </c>
      <c r="Y493" s="67"/>
      <c r="Z493" s="67"/>
      <c r="AA493" s="70">
        <f>IF(F493&lt;Settings!$H$3,"",ROUND((J493*Settings!$C$3+K493*Settings!$C$4+N493*Settings!$C$5+P493*Settings!$C$6+R493*Settings!$C$7+S493*Settings!$C$8+U493*Settings!$C$9+L493*Settings!$C$10+V493*Settings!$C$11*0.5)/F493*16,0))</f>
        <v>79</v>
      </c>
      <c r="AB493" s="70">
        <f>IF(F493&lt;Settings!$H$3,"",AA493*Settings!$F$3)</f>
        <v>399.9375</v>
      </c>
      <c r="AC493" s="67"/>
      <c r="AD493" s="67"/>
      <c r="AE493" s="67"/>
      <c r="AF493" s="67">
        <f>IF(F493&lt;Settings!$H$3,"",RANK(AA493,$AA$407:$AA$507,0)+COUNTIF($AA$407:AA493,AA493)-1)</f>
        <v>92</v>
      </c>
      <c r="AG493" s="68"/>
    </row>
    <row r="494" spans="1:33" ht="15" thickBot="1" x14ac:dyDescent="0.4">
      <c r="A494" s="66"/>
      <c r="B494" s="2" t="s">
        <v>471</v>
      </c>
      <c r="C494" s="69" t="s">
        <v>179</v>
      </c>
      <c r="D494" s="67" t="s">
        <v>180</v>
      </c>
      <c r="E494" s="67">
        <v>28</v>
      </c>
      <c r="F494" s="67">
        <v>11</v>
      </c>
      <c r="G494" s="67">
        <v>7</v>
      </c>
      <c r="H494" s="67">
        <v>0</v>
      </c>
      <c r="I494" s="67">
        <v>1</v>
      </c>
      <c r="J494" s="67">
        <v>0</v>
      </c>
      <c r="K494" s="67">
        <v>0</v>
      </c>
      <c r="L494" s="67">
        <v>1</v>
      </c>
      <c r="M494" s="67">
        <v>1</v>
      </c>
      <c r="N494" s="67">
        <v>1</v>
      </c>
      <c r="O494" s="67">
        <v>1</v>
      </c>
      <c r="P494" s="67">
        <v>0</v>
      </c>
      <c r="Q494" s="67">
        <v>47</v>
      </c>
      <c r="R494" s="67">
        <v>27</v>
      </c>
      <c r="S494" s="67">
        <v>426</v>
      </c>
      <c r="T494" s="67">
        <v>15.78</v>
      </c>
      <c r="U494" s="67">
        <v>1</v>
      </c>
      <c r="V494" s="67">
        <v>0</v>
      </c>
      <c r="W494" s="67">
        <v>0</v>
      </c>
      <c r="X494" s="67">
        <v>1</v>
      </c>
      <c r="Y494" s="67"/>
      <c r="Z494" s="67"/>
      <c r="AA494" s="70">
        <f>IF(F494&lt;Settings!$H$3,"",ROUND((J494*Settings!$C$3+K494*Settings!$C$4+N494*Settings!$C$5+P494*Settings!$C$6+R494*Settings!$C$7+S494*Settings!$C$8+U494*Settings!$C$9+L494*Settings!$C$10+V494*Settings!$C$11*0.5)/F494*16,0))</f>
        <v>107</v>
      </c>
      <c r="AB494" s="70">
        <f>IF(F494&lt;Settings!$H$3,"",AA494*Settings!$F$3)</f>
        <v>541.6875</v>
      </c>
      <c r="AC494" s="67"/>
      <c r="AD494" s="67"/>
      <c r="AE494" s="67"/>
      <c r="AF494" s="67">
        <f>IF(F494&lt;Settings!$H$3,"",RANK(AA494,$AA$407:$AA$507,0)+COUNTIF($AA$407:AA494,AA494)-1)</f>
        <v>76</v>
      </c>
      <c r="AG494" s="68"/>
    </row>
    <row r="495" spans="1:33" ht="15" thickBot="1" x14ac:dyDescent="0.4">
      <c r="A495" s="66"/>
      <c r="B495" s="2" t="s">
        <v>405</v>
      </c>
      <c r="C495" s="2" t="s">
        <v>51</v>
      </c>
      <c r="D495" s="67" t="s">
        <v>180</v>
      </c>
      <c r="E495" s="67">
        <v>27</v>
      </c>
      <c r="F495" s="67">
        <v>13</v>
      </c>
      <c r="G495" s="67">
        <v>4</v>
      </c>
      <c r="H495" s="67">
        <v>1</v>
      </c>
      <c r="I495" s="67">
        <v>2</v>
      </c>
      <c r="J495" s="67">
        <v>20</v>
      </c>
      <c r="K495" s="67">
        <v>0</v>
      </c>
      <c r="L495" s="67">
        <v>0</v>
      </c>
      <c r="M495" s="67">
        <v>5</v>
      </c>
      <c r="N495" s="67">
        <v>45</v>
      </c>
      <c r="O495" s="67">
        <v>9</v>
      </c>
      <c r="P495" s="67">
        <v>0</v>
      </c>
      <c r="Q495" s="67">
        <v>62</v>
      </c>
      <c r="R495" s="67">
        <v>43</v>
      </c>
      <c r="S495" s="67">
        <v>351</v>
      </c>
      <c r="T495" s="67">
        <v>8.16</v>
      </c>
      <c r="U495" s="67">
        <v>1</v>
      </c>
      <c r="V495" s="67">
        <v>0</v>
      </c>
      <c r="W495" s="67">
        <v>0</v>
      </c>
      <c r="X495" s="67">
        <v>1</v>
      </c>
      <c r="Y495" s="67"/>
      <c r="Z495" s="67"/>
      <c r="AA495" s="70">
        <f>IF(F495&lt;Settings!$H$3,"",ROUND((J495*Settings!$C$3+K495*Settings!$C$4+N495*Settings!$C$5+P495*Settings!$C$6+R495*Settings!$C$7+S495*Settings!$C$8+U495*Settings!$C$9+L495*Settings!$C$10+V495*Settings!$C$11*0.5)/F495*16,0))</f>
        <v>110</v>
      </c>
      <c r="AB495" s="70">
        <f>IF(F495&lt;Settings!$H$3,"",AA495*Settings!$F$3)</f>
        <v>556.875</v>
      </c>
      <c r="AC495" s="67"/>
      <c r="AD495" s="67"/>
      <c r="AE495" s="67"/>
      <c r="AF495" s="67">
        <f>IF(F495&lt;Settings!$H$3,"",RANK(AA495,$AA$407:$AA$507,0)+COUNTIF($AA$407:AA495,AA495)-1)</f>
        <v>75</v>
      </c>
      <c r="AG495" s="68"/>
    </row>
    <row r="496" spans="1:33" ht="15" thickBot="1" x14ac:dyDescent="0.4">
      <c r="A496" s="66"/>
      <c r="B496" s="2" t="s">
        <v>227</v>
      </c>
      <c r="C496" s="2" t="s">
        <v>32</v>
      </c>
      <c r="D496" s="67" t="s">
        <v>180</v>
      </c>
      <c r="E496" s="67">
        <v>24</v>
      </c>
      <c r="F496" s="67">
        <v>14</v>
      </c>
      <c r="G496" s="67">
        <v>1</v>
      </c>
      <c r="H496" s="67">
        <v>0</v>
      </c>
      <c r="I496" s="67">
        <v>0</v>
      </c>
      <c r="J496" s="67">
        <v>0</v>
      </c>
      <c r="K496" s="67">
        <v>0</v>
      </c>
      <c r="L496" s="67">
        <v>0</v>
      </c>
      <c r="M496" s="67">
        <v>3</v>
      </c>
      <c r="N496" s="67">
        <v>25</v>
      </c>
      <c r="O496" s="67">
        <v>8.33</v>
      </c>
      <c r="P496" s="67">
        <v>0</v>
      </c>
      <c r="Q496" s="67">
        <v>34</v>
      </c>
      <c r="R496" s="67">
        <v>17</v>
      </c>
      <c r="S496" s="67">
        <v>301</v>
      </c>
      <c r="T496" s="67">
        <v>17.71</v>
      </c>
      <c r="U496" s="67">
        <v>2</v>
      </c>
      <c r="V496" s="67">
        <v>2</v>
      </c>
      <c r="W496" s="67">
        <v>1</v>
      </c>
      <c r="X496" s="67">
        <v>2</v>
      </c>
      <c r="Y496" s="67"/>
      <c r="Z496" s="67"/>
      <c r="AA496" s="70">
        <f>IF(F496&lt;Settings!$H$3,"",ROUND((J496*Settings!$C$3+K496*Settings!$C$4+N496*Settings!$C$5+P496*Settings!$C$6+R496*Settings!$C$7+S496*Settings!$C$8+U496*Settings!$C$9+L496*Settings!$C$10+V496*Settings!$C$11*0.5)/F496*16,0))</f>
        <v>68</v>
      </c>
      <c r="AB496" s="70">
        <f>IF(F496&lt;Settings!$H$3,"",AA496*Settings!$F$3)</f>
        <v>344.25</v>
      </c>
      <c r="AC496" s="67"/>
      <c r="AD496" s="67"/>
      <c r="AE496" s="67"/>
      <c r="AF496" s="67">
        <f>IF(F496&lt;Settings!$H$3,"",RANK(AA496,$AA$407:$AA$507,0)+COUNTIF($AA$407:AA496,AA496)-1)</f>
        <v>95</v>
      </c>
      <c r="AG496" s="68"/>
    </row>
    <row r="497" spans="1:33" ht="15" thickBot="1" x14ac:dyDescent="0.4">
      <c r="A497" s="66"/>
      <c r="B497" s="2" t="s">
        <v>468</v>
      </c>
      <c r="C497" s="2" t="s">
        <v>111</v>
      </c>
      <c r="D497" s="67" t="s">
        <v>180</v>
      </c>
      <c r="E497" s="67">
        <v>27</v>
      </c>
      <c r="F497" s="67">
        <v>15</v>
      </c>
      <c r="G497" s="67">
        <v>10</v>
      </c>
      <c r="H497" s="67">
        <v>0</v>
      </c>
      <c r="I497" s="67">
        <v>0</v>
      </c>
      <c r="J497" s="67">
        <v>0</v>
      </c>
      <c r="K497" s="67">
        <v>0</v>
      </c>
      <c r="L497" s="67">
        <v>0</v>
      </c>
      <c r="M497" s="67">
        <v>0</v>
      </c>
      <c r="N497" s="67">
        <v>0</v>
      </c>
      <c r="O497" s="67"/>
      <c r="P497" s="67">
        <v>0</v>
      </c>
      <c r="Q497" s="67">
        <v>42</v>
      </c>
      <c r="R497" s="67">
        <v>24</v>
      </c>
      <c r="S497" s="67">
        <v>300</v>
      </c>
      <c r="T497" s="67">
        <v>12.5</v>
      </c>
      <c r="U497" s="67">
        <v>2</v>
      </c>
      <c r="V497" s="67">
        <v>0</v>
      </c>
      <c r="W497" s="67">
        <v>0</v>
      </c>
      <c r="X497" s="67">
        <v>2</v>
      </c>
      <c r="Y497" s="67"/>
      <c r="Z497" s="67"/>
      <c r="AA497" s="70">
        <f>IF(F497&lt;Settings!$H$3,"",ROUND((J497*Settings!$C$3+K497*Settings!$C$4+N497*Settings!$C$5+P497*Settings!$C$6+R497*Settings!$C$7+S497*Settings!$C$8+U497*Settings!$C$9+L497*Settings!$C$10+V497*Settings!$C$11*0.5)/F497*16,0))</f>
        <v>70</v>
      </c>
      <c r="AB497" s="70">
        <f>IF(F497&lt;Settings!$H$3,"",AA497*Settings!$F$3)</f>
        <v>354.375</v>
      </c>
      <c r="AC497" s="67"/>
      <c r="AD497" s="67"/>
      <c r="AE497" s="67"/>
      <c r="AF497" s="67">
        <f>IF(F497&lt;Settings!$H$3,"",RANK(AA497,$AA$407:$AA$507,0)+COUNTIF($AA$407:AA497,AA497)-1)</f>
        <v>94</v>
      </c>
      <c r="AG497" s="68"/>
    </row>
    <row r="498" spans="1:33" ht="15" thickBot="1" x14ac:dyDescent="0.4">
      <c r="A498" s="66"/>
      <c r="B498" s="2" t="s">
        <v>281</v>
      </c>
      <c r="C498" s="2" t="s">
        <v>18</v>
      </c>
      <c r="D498" s="67" t="s">
        <v>180</v>
      </c>
      <c r="E498" s="67">
        <v>25</v>
      </c>
      <c r="F498" s="67">
        <v>16</v>
      </c>
      <c r="G498" s="67">
        <v>6</v>
      </c>
      <c r="H498" s="67">
        <v>0</v>
      </c>
      <c r="I498" s="67">
        <v>0</v>
      </c>
      <c r="J498" s="67">
        <v>0</v>
      </c>
      <c r="K498" s="67">
        <v>0</v>
      </c>
      <c r="L498" s="67">
        <v>0</v>
      </c>
      <c r="M498" s="67">
        <v>1</v>
      </c>
      <c r="N498" s="67">
        <v>7</v>
      </c>
      <c r="O498" s="67">
        <v>7</v>
      </c>
      <c r="P498" s="67">
        <v>0</v>
      </c>
      <c r="Q498" s="67">
        <v>55</v>
      </c>
      <c r="R498" s="67">
        <v>34</v>
      </c>
      <c r="S498" s="67">
        <v>287</v>
      </c>
      <c r="T498" s="67">
        <v>8.44</v>
      </c>
      <c r="U498" s="67">
        <v>2</v>
      </c>
      <c r="V498" s="67">
        <v>2</v>
      </c>
      <c r="W498" s="67">
        <v>1</v>
      </c>
      <c r="X498" s="67">
        <v>2</v>
      </c>
      <c r="Y498" s="67">
        <v>1</v>
      </c>
      <c r="Z498" s="67"/>
      <c r="AA498" s="70">
        <f>IF(F498&lt;Settings!$H$3,"",ROUND((J498*Settings!$C$3+K498*Settings!$C$4+N498*Settings!$C$5+P498*Settings!$C$6+R498*Settings!$C$7+S498*Settings!$C$8+U498*Settings!$C$9+L498*Settings!$C$10+V498*Settings!$C$11*0.5)/F498*16,0))</f>
        <v>73</v>
      </c>
      <c r="AB498" s="70">
        <f>IF(F498&lt;Settings!$H$3,"",AA498*Settings!$F$3)</f>
        <v>369.5625</v>
      </c>
      <c r="AC498" s="67"/>
      <c r="AD498" s="67"/>
      <c r="AE498" s="67"/>
      <c r="AF498" s="67">
        <f>IF(F498&lt;Settings!$H$3,"",RANK(AA498,$AA$407:$AA$507,0)+COUNTIF($AA$407:AA498,AA498)-1)</f>
        <v>93</v>
      </c>
      <c r="AG498" s="68"/>
    </row>
    <row r="499" spans="1:33" ht="15" thickBot="1" x14ac:dyDescent="0.4">
      <c r="A499" s="66"/>
      <c r="B499" s="2" t="s">
        <v>481</v>
      </c>
      <c r="C499" s="2" t="s">
        <v>105</v>
      </c>
      <c r="D499" s="67" t="s">
        <v>180</v>
      </c>
      <c r="E499" s="67">
        <v>24</v>
      </c>
      <c r="F499" s="67">
        <v>16</v>
      </c>
      <c r="G499" s="67">
        <v>2</v>
      </c>
      <c r="H499" s="67">
        <v>0</v>
      </c>
      <c r="I499" s="67">
        <v>0</v>
      </c>
      <c r="J499" s="67">
        <v>0</v>
      </c>
      <c r="K499" s="67">
        <v>0</v>
      </c>
      <c r="L499" s="67">
        <v>0</v>
      </c>
      <c r="M499" s="67">
        <v>5</v>
      </c>
      <c r="N499" s="67">
        <v>23</v>
      </c>
      <c r="O499" s="67">
        <v>4.5999999999999996</v>
      </c>
      <c r="P499" s="67">
        <v>0</v>
      </c>
      <c r="Q499" s="67">
        <v>43</v>
      </c>
      <c r="R499" s="67">
        <v>21</v>
      </c>
      <c r="S499" s="67">
        <v>326</v>
      </c>
      <c r="T499" s="67">
        <v>15.52</v>
      </c>
      <c r="U499" s="67">
        <v>1</v>
      </c>
      <c r="V499" s="67">
        <v>0</v>
      </c>
      <c r="W499" s="67">
        <v>0</v>
      </c>
      <c r="X499" s="67">
        <v>1</v>
      </c>
      <c r="Y499" s="67"/>
      <c r="Z499" s="67"/>
      <c r="AA499" s="70">
        <f>IF(F499&lt;Settings!$H$3,"",ROUND((J499*Settings!$C$3+K499*Settings!$C$4+N499*Settings!$C$5+P499*Settings!$C$6+R499*Settings!$C$7+S499*Settings!$C$8+U499*Settings!$C$9+L499*Settings!$C$10+V499*Settings!$C$11*0.5)/F499*16,0))</f>
        <v>62</v>
      </c>
      <c r="AB499" s="70">
        <f>IF(F499&lt;Settings!$H$3,"",AA499*Settings!$F$3)</f>
        <v>313.875</v>
      </c>
      <c r="AC499" s="67"/>
      <c r="AD499" s="67"/>
      <c r="AE499" s="67"/>
      <c r="AF499" s="67">
        <f>IF(F499&lt;Settings!$H$3,"",RANK(AA499,$AA$407:$AA$507,0)+COUNTIF($AA$407:AA499,AA499)-1)</f>
        <v>99</v>
      </c>
      <c r="AG499" s="68"/>
    </row>
    <row r="500" spans="1:33" ht="15" thickBot="1" x14ac:dyDescent="0.4">
      <c r="A500" s="66"/>
      <c r="B500" s="2" t="s">
        <v>944</v>
      </c>
      <c r="C500" s="2" t="s">
        <v>56</v>
      </c>
      <c r="D500" s="67" t="s">
        <v>180</v>
      </c>
      <c r="E500" s="67">
        <v>26</v>
      </c>
      <c r="F500" s="67">
        <v>11</v>
      </c>
      <c r="G500" s="67">
        <v>3</v>
      </c>
      <c r="H500" s="67">
        <v>0</v>
      </c>
      <c r="I500" s="67">
        <v>0</v>
      </c>
      <c r="J500" s="67">
        <v>0</v>
      </c>
      <c r="K500" s="67">
        <v>0</v>
      </c>
      <c r="L500" s="67">
        <v>0</v>
      </c>
      <c r="M500" s="67">
        <v>0</v>
      </c>
      <c r="N500" s="67">
        <v>0</v>
      </c>
      <c r="O500" s="67"/>
      <c r="P500" s="67">
        <v>0</v>
      </c>
      <c r="Q500" s="67">
        <v>46</v>
      </c>
      <c r="R500" s="67">
        <v>32</v>
      </c>
      <c r="S500" s="67">
        <v>359</v>
      </c>
      <c r="T500" s="67">
        <v>11.22</v>
      </c>
      <c r="U500" s="67">
        <v>1</v>
      </c>
      <c r="V500" s="67">
        <v>1</v>
      </c>
      <c r="W500" s="67">
        <v>1</v>
      </c>
      <c r="X500" s="67">
        <v>1</v>
      </c>
      <c r="Y500" s="67"/>
      <c r="Z500" s="67"/>
      <c r="AA500" s="70">
        <f>IF(F500&lt;Settings!$H$3,"",ROUND((J500*Settings!$C$3+K500*Settings!$C$4+N500*Settings!$C$5+P500*Settings!$C$6+R500*Settings!$C$7+S500*Settings!$C$8+U500*Settings!$C$9+L500*Settings!$C$10+V500*Settings!$C$11*0.5)/F500*16,0))</f>
        <v>106</v>
      </c>
      <c r="AB500" s="70">
        <f>IF(F500&lt;Settings!$H$3,"",AA500*Settings!$F$3)</f>
        <v>536.625</v>
      </c>
      <c r="AC500" s="67"/>
      <c r="AD500" s="67"/>
      <c r="AE500" s="67"/>
      <c r="AF500" s="67">
        <f>IF(F500&lt;Settings!$H$3,"",RANK(AA500,$AA$407:$AA$507,0)+COUNTIF($AA$407:AA500,AA500)-1)</f>
        <v>77</v>
      </c>
      <c r="AG500" s="68"/>
    </row>
    <row r="501" spans="1:33" ht="15" thickBot="1" x14ac:dyDescent="0.4">
      <c r="A501" s="66"/>
      <c r="B501" s="2" t="s">
        <v>945</v>
      </c>
      <c r="C501" s="2" t="s">
        <v>94</v>
      </c>
      <c r="D501" s="67" t="s">
        <v>180</v>
      </c>
      <c r="E501" s="67">
        <v>25</v>
      </c>
      <c r="F501" s="67">
        <v>8</v>
      </c>
      <c r="G501" s="67">
        <v>6</v>
      </c>
      <c r="H501" s="67">
        <v>0</v>
      </c>
      <c r="I501" s="67">
        <v>0</v>
      </c>
      <c r="J501" s="67">
        <v>0</v>
      </c>
      <c r="K501" s="67">
        <v>0</v>
      </c>
      <c r="L501" s="67">
        <v>0</v>
      </c>
      <c r="M501" s="67">
        <v>0</v>
      </c>
      <c r="N501" s="67">
        <v>0</v>
      </c>
      <c r="O501" s="67"/>
      <c r="P501" s="67">
        <v>0</v>
      </c>
      <c r="Q501" s="67">
        <v>33</v>
      </c>
      <c r="R501" s="67">
        <v>17</v>
      </c>
      <c r="S501" s="67">
        <v>277</v>
      </c>
      <c r="T501" s="67">
        <v>16.29</v>
      </c>
      <c r="U501" s="67">
        <v>2</v>
      </c>
      <c r="V501" s="67">
        <v>0</v>
      </c>
      <c r="W501" s="67">
        <v>0</v>
      </c>
      <c r="X501" s="67">
        <v>2</v>
      </c>
      <c r="Y501" s="67"/>
      <c r="Z501" s="67"/>
      <c r="AA501" s="70">
        <f>IF(F501&lt;Settings!$H$3,"",ROUND((J501*Settings!$C$3+K501*Settings!$C$4+N501*Settings!$C$5+P501*Settings!$C$6+R501*Settings!$C$7+S501*Settings!$C$8+U501*Settings!$C$9+L501*Settings!$C$10+V501*Settings!$C$11*0.5)/F501*16,0))</f>
        <v>113</v>
      </c>
      <c r="AB501" s="70">
        <f>IF(F501&lt;Settings!$H$3,"",AA501*Settings!$F$3)</f>
        <v>572.0625</v>
      </c>
      <c r="AC501" s="67"/>
      <c r="AD501" s="67"/>
      <c r="AE501" s="67"/>
      <c r="AF501" s="67">
        <f>IF(F501&lt;Settings!$H$3,"",RANK(AA501,$AA$407:$AA$507,0)+COUNTIF($AA$407:AA501,AA501)-1)</f>
        <v>74</v>
      </c>
      <c r="AG501" s="68"/>
    </row>
    <row r="502" spans="1:33" ht="15" thickBot="1" x14ac:dyDescent="0.4">
      <c r="A502" s="66"/>
      <c r="B502" s="2" t="s">
        <v>385</v>
      </c>
      <c r="C502" s="2" t="s">
        <v>45</v>
      </c>
      <c r="D502" s="67" t="s">
        <v>180</v>
      </c>
      <c r="E502" s="67">
        <v>28</v>
      </c>
      <c r="F502" s="67">
        <v>16</v>
      </c>
      <c r="G502" s="67">
        <v>0</v>
      </c>
      <c r="H502" s="67">
        <v>0</v>
      </c>
      <c r="I502" s="67">
        <v>0</v>
      </c>
      <c r="J502" s="67">
        <v>0</v>
      </c>
      <c r="K502" s="67">
        <v>0</v>
      </c>
      <c r="L502" s="67">
        <v>0</v>
      </c>
      <c r="M502" s="67">
        <v>0</v>
      </c>
      <c r="N502" s="67">
        <v>0</v>
      </c>
      <c r="O502" s="67"/>
      <c r="P502" s="67">
        <v>0</v>
      </c>
      <c r="Q502" s="67">
        <v>35</v>
      </c>
      <c r="R502" s="67">
        <v>21</v>
      </c>
      <c r="S502" s="67">
        <v>271</v>
      </c>
      <c r="T502" s="67">
        <v>12.9</v>
      </c>
      <c r="U502" s="67">
        <v>2</v>
      </c>
      <c r="V502" s="67">
        <v>0</v>
      </c>
      <c r="W502" s="67">
        <v>0</v>
      </c>
      <c r="X502" s="67">
        <v>2</v>
      </c>
      <c r="Y502" s="67"/>
      <c r="Z502" s="67"/>
      <c r="AA502" s="70">
        <f>IF(F502&lt;Settings!$H$3,"",ROUND((J502*Settings!$C$3+K502*Settings!$C$4+N502*Settings!$C$5+P502*Settings!$C$6+R502*Settings!$C$7+S502*Settings!$C$8+U502*Settings!$C$9+L502*Settings!$C$10+V502*Settings!$C$11*0.5)/F502*16,0))</f>
        <v>60</v>
      </c>
      <c r="AB502" s="70">
        <f>IF(F502&lt;Settings!$H$3,"",AA502*Settings!$F$3)</f>
        <v>303.75</v>
      </c>
      <c r="AC502" s="67"/>
      <c r="AD502" s="67"/>
      <c r="AE502" s="67"/>
      <c r="AF502" s="67">
        <f>IF(F502&lt;Settings!$H$3,"",RANK(AA502,$AA$407:$AA$507,0)+COUNTIF($AA$407:AA502,AA502)-1)</f>
        <v>100</v>
      </c>
      <c r="AG502" s="68"/>
    </row>
    <row r="503" spans="1:33" ht="15" thickBot="1" x14ac:dyDescent="0.4">
      <c r="A503" s="66"/>
      <c r="B503" s="2" t="s">
        <v>946</v>
      </c>
      <c r="C503" s="2" t="s">
        <v>45</v>
      </c>
      <c r="D503" s="67" t="s">
        <v>180</v>
      </c>
      <c r="E503" s="67">
        <v>23</v>
      </c>
      <c r="F503" s="67">
        <v>16</v>
      </c>
      <c r="G503" s="67">
        <v>11</v>
      </c>
      <c r="H503" s="67">
        <v>0</v>
      </c>
      <c r="I503" s="67">
        <v>0</v>
      </c>
      <c r="J503" s="67">
        <v>0</v>
      </c>
      <c r="K503" s="67">
        <v>0</v>
      </c>
      <c r="L503" s="67">
        <v>0</v>
      </c>
      <c r="M503" s="67">
        <v>0</v>
      </c>
      <c r="N503" s="67">
        <v>0</v>
      </c>
      <c r="O503" s="67"/>
      <c r="P503" s="67">
        <v>0</v>
      </c>
      <c r="Q503" s="67">
        <v>22</v>
      </c>
      <c r="R503" s="67">
        <v>13</v>
      </c>
      <c r="S503" s="67">
        <v>198</v>
      </c>
      <c r="T503" s="67">
        <v>15.23</v>
      </c>
      <c r="U503" s="67">
        <v>3</v>
      </c>
      <c r="V503" s="67">
        <v>0</v>
      </c>
      <c r="W503" s="67">
        <v>0</v>
      </c>
      <c r="X503" s="67">
        <v>3</v>
      </c>
      <c r="Y503" s="67"/>
      <c r="Z503" s="67"/>
      <c r="AA503" s="70">
        <f>IF(F503&lt;Settings!$H$3,"",ROUND((J503*Settings!$C$3+K503*Settings!$C$4+N503*Settings!$C$5+P503*Settings!$C$6+R503*Settings!$C$7+S503*Settings!$C$8+U503*Settings!$C$9+L503*Settings!$C$10+V503*Settings!$C$11*0.5)/F503*16,0))</f>
        <v>51</v>
      </c>
      <c r="AB503" s="70">
        <f>IF(F503&lt;Settings!$H$3,"",AA503*Settings!$F$3)</f>
        <v>258.1875</v>
      </c>
      <c r="AC503" s="67"/>
      <c r="AD503" s="67"/>
      <c r="AE503" s="67"/>
      <c r="AF503" s="67">
        <f>IF(F503&lt;Settings!$H$3,"",RANK(AA503,$AA$407:$AA$507,0)+COUNTIF($AA$407:AA503,AA503)-1)</f>
        <v>101</v>
      </c>
      <c r="AG503" s="68"/>
    </row>
    <row r="504" spans="1:33" ht="15" thickBot="1" x14ac:dyDescent="0.4">
      <c r="A504" s="66"/>
      <c r="B504" s="2" t="s">
        <v>947</v>
      </c>
      <c r="C504" s="2" t="s">
        <v>6</v>
      </c>
      <c r="D504" s="67" t="s">
        <v>180</v>
      </c>
      <c r="E504" s="67">
        <v>23</v>
      </c>
      <c r="F504" s="67">
        <v>16</v>
      </c>
      <c r="G504" s="67">
        <v>8</v>
      </c>
      <c r="H504" s="67">
        <v>1</v>
      </c>
      <c r="I504" s="67">
        <v>1</v>
      </c>
      <c r="J504" s="67">
        <v>11</v>
      </c>
      <c r="K504" s="67">
        <v>0</v>
      </c>
      <c r="L504" s="67">
        <v>0</v>
      </c>
      <c r="M504" s="67">
        <v>0</v>
      </c>
      <c r="N504" s="67">
        <v>0</v>
      </c>
      <c r="O504" s="67"/>
      <c r="P504" s="67">
        <v>0</v>
      </c>
      <c r="Q504" s="67">
        <v>44</v>
      </c>
      <c r="R504" s="67">
        <v>30</v>
      </c>
      <c r="S504" s="67">
        <v>365</v>
      </c>
      <c r="T504" s="67">
        <v>12.17</v>
      </c>
      <c r="U504" s="67">
        <v>0</v>
      </c>
      <c r="V504" s="67">
        <v>0</v>
      </c>
      <c r="W504" s="67">
        <v>0</v>
      </c>
      <c r="X504" s="67">
        <v>0</v>
      </c>
      <c r="Y504" s="67"/>
      <c r="Z504" s="67"/>
      <c r="AA504" s="70">
        <f>IF(F504&lt;Settings!$H$3,"",ROUND((J504*Settings!$C$3+K504*Settings!$C$4+N504*Settings!$C$5+P504*Settings!$C$6+R504*Settings!$C$7+S504*Settings!$C$8+U504*Settings!$C$9+L504*Settings!$C$10+V504*Settings!$C$11*0.5)/F504*16,0))</f>
        <v>67</v>
      </c>
      <c r="AB504" s="70">
        <f>IF(F504&lt;Settings!$H$3,"",AA504*Settings!$F$3)</f>
        <v>339.1875</v>
      </c>
      <c r="AC504" s="67"/>
      <c r="AD504" s="67"/>
      <c r="AE504" s="67"/>
      <c r="AF504" s="67">
        <f>IF(F504&lt;Settings!$H$3,"",RANK(AA504,$AA$407:$AA$507,0)+COUNTIF($AA$407:AA504,AA504)-1)</f>
        <v>97</v>
      </c>
      <c r="AG504" s="68"/>
    </row>
    <row r="505" spans="1:33" ht="15" thickBot="1" x14ac:dyDescent="0.4">
      <c r="A505" s="66"/>
      <c r="B505" s="2" t="s">
        <v>459</v>
      </c>
      <c r="C505" s="2" t="s">
        <v>6</v>
      </c>
      <c r="D505" s="67" t="s">
        <v>180</v>
      </c>
      <c r="E505" s="67">
        <v>27</v>
      </c>
      <c r="F505" s="67">
        <v>10</v>
      </c>
      <c r="G505" s="67">
        <v>6</v>
      </c>
      <c r="H505" s="67">
        <v>0</v>
      </c>
      <c r="I505" s="67">
        <v>0</v>
      </c>
      <c r="J505" s="67">
        <v>0</v>
      </c>
      <c r="K505" s="67">
        <v>0</v>
      </c>
      <c r="L505" s="67">
        <v>0</v>
      </c>
      <c r="M505" s="67">
        <v>1</v>
      </c>
      <c r="N505" s="67">
        <v>0</v>
      </c>
      <c r="O505" s="67">
        <v>0</v>
      </c>
      <c r="P505" s="67">
        <v>0</v>
      </c>
      <c r="Q505" s="67">
        <v>42</v>
      </c>
      <c r="R505" s="67">
        <v>28</v>
      </c>
      <c r="S505" s="67">
        <v>245</v>
      </c>
      <c r="T505" s="67">
        <v>8.75</v>
      </c>
      <c r="U505" s="67">
        <v>2</v>
      </c>
      <c r="V505" s="67">
        <v>0</v>
      </c>
      <c r="W505" s="67">
        <v>0</v>
      </c>
      <c r="X505" s="67">
        <v>2</v>
      </c>
      <c r="Y505" s="67"/>
      <c r="Z505" s="67"/>
      <c r="AA505" s="70">
        <f>IF(F505&lt;Settings!$H$3,"",ROUND((J505*Settings!$C$3+K505*Settings!$C$4+N505*Settings!$C$5+P505*Settings!$C$6+R505*Settings!$C$7+S505*Settings!$C$8+U505*Settings!$C$9+L505*Settings!$C$10+V505*Settings!$C$11*0.5)/F505*16,0))</f>
        <v>103</v>
      </c>
      <c r="AB505" s="70">
        <f>IF(F505&lt;Settings!$H$3,"",AA505*Settings!$F$3)</f>
        <v>521.4375</v>
      </c>
      <c r="AC505" s="67"/>
      <c r="AD505" s="67"/>
      <c r="AE505" s="67"/>
      <c r="AF505" s="67">
        <f>IF(F505&lt;Settings!$H$3,"",RANK(AA505,$AA$407:$AA$507,0)+COUNTIF($AA$407:AA505,AA505)-1)</f>
        <v>81</v>
      </c>
      <c r="AG505" s="68"/>
    </row>
    <row r="506" spans="1:33" ht="15" thickBot="1" x14ac:dyDescent="0.4">
      <c r="A506" s="66"/>
      <c r="B506" s="2" t="s">
        <v>948</v>
      </c>
      <c r="C506" s="2" t="s">
        <v>41</v>
      </c>
      <c r="D506" s="67" t="s">
        <v>180</v>
      </c>
      <c r="E506" s="67">
        <v>24</v>
      </c>
      <c r="F506" s="67">
        <v>16</v>
      </c>
      <c r="G506" s="67">
        <v>2</v>
      </c>
      <c r="H506" s="67">
        <v>0</v>
      </c>
      <c r="I506" s="67">
        <v>0</v>
      </c>
      <c r="J506" s="67">
        <v>0</v>
      </c>
      <c r="K506" s="67">
        <v>0</v>
      </c>
      <c r="L506" s="67">
        <v>0</v>
      </c>
      <c r="M506" s="67">
        <v>0</v>
      </c>
      <c r="N506" s="67">
        <v>0</v>
      </c>
      <c r="O506" s="67"/>
      <c r="P506" s="67">
        <v>0</v>
      </c>
      <c r="Q506" s="67">
        <v>52</v>
      </c>
      <c r="R506" s="67">
        <v>28</v>
      </c>
      <c r="S506" s="67">
        <v>297</v>
      </c>
      <c r="T506" s="67">
        <v>10.61</v>
      </c>
      <c r="U506" s="67">
        <v>1</v>
      </c>
      <c r="V506" s="67">
        <v>0</v>
      </c>
      <c r="W506" s="67">
        <v>0</v>
      </c>
      <c r="X506" s="67">
        <v>1</v>
      </c>
      <c r="Y506" s="67"/>
      <c r="Z506" s="67"/>
      <c r="AA506" s="70">
        <f>IF(F506&lt;Settings!$H$3,"",ROUND((J506*Settings!$C$3+K506*Settings!$C$4+N506*Settings!$C$5+P506*Settings!$C$6+R506*Settings!$C$7+S506*Settings!$C$8+U506*Settings!$C$9+L506*Settings!$C$10+V506*Settings!$C$11*0.5)/F506*16,0))</f>
        <v>64</v>
      </c>
      <c r="AB506" s="70">
        <f>IF(F506&lt;Settings!$H$3,"",AA506*Settings!$F$3)</f>
        <v>324</v>
      </c>
      <c r="AC506" s="67"/>
      <c r="AD506" s="67"/>
      <c r="AE506" s="67"/>
      <c r="AF506" s="67">
        <f>IF(F506&lt;Settings!$H$3,"",RANK(AA506,$AA$407:$AA$507,0)+COUNTIF($AA$407:AA506,AA506)-1)</f>
        <v>98</v>
      </c>
      <c r="AG506" s="68"/>
    </row>
    <row r="507" spans="1:33" ht="15" thickBot="1" x14ac:dyDescent="0.4">
      <c r="A507" s="7"/>
      <c r="B507" s="3" t="s">
        <v>949</v>
      </c>
      <c r="C507" s="3" t="s">
        <v>38</v>
      </c>
      <c r="D507" s="8" t="s">
        <v>180</v>
      </c>
      <c r="E507" s="8">
        <v>24</v>
      </c>
      <c r="F507" s="8">
        <v>15</v>
      </c>
      <c r="G507" s="8">
        <v>8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8</v>
      </c>
      <c r="N507" s="8">
        <v>49</v>
      </c>
      <c r="O507" s="8">
        <v>6.13</v>
      </c>
      <c r="P507" s="8">
        <v>0</v>
      </c>
      <c r="Q507" s="8">
        <v>39</v>
      </c>
      <c r="R507" s="8">
        <v>27</v>
      </c>
      <c r="S507" s="8">
        <v>254</v>
      </c>
      <c r="T507" s="8">
        <v>9.41</v>
      </c>
      <c r="U507" s="8">
        <v>1</v>
      </c>
      <c r="V507" s="8">
        <v>0</v>
      </c>
      <c r="W507" s="8">
        <v>0</v>
      </c>
      <c r="X507" s="8">
        <v>1</v>
      </c>
      <c r="Y507" s="8"/>
      <c r="Z507" s="8"/>
      <c r="AA507" s="70">
        <f>IF(F507&lt;Settings!$H$3,"",ROUND((J507*Settings!$C$3+K507*Settings!$C$4+N507*Settings!$C$5+P507*Settings!$C$6+R507*Settings!$C$7+S507*Settings!$C$8+U507*Settings!$C$9+L507*Settings!$C$10+V507*Settings!$C$11*0.5)/F507*16,0))</f>
        <v>68</v>
      </c>
      <c r="AB507" s="70">
        <f>IF(F507&lt;Settings!$H$3,"",AA507*Settings!$F$3)</f>
        <v>344.25</v>
      </c>
      <c r="AC507" s="8"/>
      <c r="AD507" s="8"/>
      <c r="AE507" s="8"/>
      <c r="AF507" s="67">
        <f>IF(F507&lt;Settings!$H$3,"",RANK(AA507,$AA$407:$AA$507,0)+COUNTIF($AA$407:AA507,AA507)-1)</f>
        <v>96</v>
      </c>
      <c r="AG507" s="65"/>
    </row>
  </sheetData>
  <mergeCells count="47">
    <mergeCell ref="V1:W1"/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  <mergeCell ref="Q1:U1"/>
    <mergeCell ref="J2:J3"/>
    <mergeCell ref="K2:K3"/>
    <mergeCell ref="L2:L3"/>
    <mergeCell ref="M2:M3"/>
    <mergeCell ref="N2:N3"/>
    <mergeCell ref="Y2:Y3"/>
    <mergeCell ref="Z2:Z3"/>
    <mergeCell ref="AA2:AA3"/>
    <mergeCell ref="P2:P3"/>
    <mergeCell ref="Q2:Q3"/>
    <mergeCell ref="R2:R3"/>
    <mergeCell ref="S2:S3"/>
    <mergeCell ref="T2:T3"/>
    <mergeCell ref="U2:U3"/>
    <mergeCell ref="A406:C406"/>
    <mergeCell ref="AL2:AQ2"/>
    <mergeCell ref="A205:C205"/>
    <mergeCell ref="A306:C306"/>
    <mergeCell ref="AI2:AI3"/>
    <mergeCell ref="AJ2:AJ3"/>
    <mergeCell ref="A104:C104"/>
    <mergeCell ref="AB2:AB3"/>
    <mergeCell ref="AC2:AC3"/>
    <mergeCell ref="AD2:AD3"/>
    <mergeCell ref="AE2:AE3"/>
    <mergeCell ref="AF2:AF3"/>
    <mergeCell ref="AG2:AG3"/>
    <mergeCell ref="V2:V3"/>
    <mergeCell ref="W2:W3"/>
    <mergeCell ref="X2:X3"/>
  </mergeCells>
  <hyperlinks>
    <hyperlink ref="B4" r:id="rId1" display="https://www.pro-football-reference.com/players/B/BrowAn04.htm" xr:uid="{ECD89AA7-17AB-4180-BF75-0BD10AADB028}"/>
    <hyperlink ref="C4" r:id="rId2" tooltip="Pittsburgh Steelers" display="https://www.pro-football-reference.com/teams/pit/2015.htm" xr:uid="{DA33DF12-A91A-4FD9-9662-7CD9EAF773B1}"/>
    <hyperlink ref="B5" r:id="rId3" display="https://www.pro-football-reference.com/players/J/JoneJu02.htm" xr:uid="{119AD867-2775-48D9-AABF-0B26E9200049}"/>
    <hyperlink ref="C5" r:id="rId4" tooltip="Atlanta Falcons" display="https://www.pro-football-reference.com/teams/atl/2015.htm" xr:uid="{A8B9C231-4F17-4AC7-A6D7-DDEBFB6ED310}"/>
    <hyperlink ref="B6" r:id="rId5" display="https://www.pro-football-reference.com/players/M/MarsBr00.htm" xr:uid="{21E45D3A-CEA5-41E6-B706-EDEF3ADD335B}"/>
    <hyperlink ref="C6" r:id="rId6" tooltip="New York Jets" display="https://www.pro-football-reference.com/teams/nyj/2015.htm" xr:uid="{F9B73EDE-3040-4540-B92E-560334CC0AB4}"/>
    <hyperlink ref="B7" r:id="rId7" display="https://www.pro-football-reference.com/players/R/RobiAl02.htm" xr:uid="{1161C936-28A9-4B35-8710-C203C21E5CDC}"/>
    <hyperlink ref="C7" r:id="rId8" tooltip="Jacksonville Jaguars" display="https://www.pro-football-reference.com/teams/jax/2015.htm" xr:uid="{452BAB17-910E-4619-9666-7A03BFFF3E45}"/>
    <hyperlink ref="B8" r:id="rId9" display="https://www.pro-football-reference.com/players/B/BeckOd00.htm" xr:uid="{14CBDEBF-10B2-4DA0-9D06-0E3C52E4E96B}"/>
    <hyperlink ref="C8" r:id="rId10" tooltip="New York Giants" display="https://www.pro-football-reference.com/teams/nyg/2015.htm" xr:uid="{7E910743-11F1-4750-9545-A999EDFB47C9}"/>
    <hyperlink ref="B9" r:id="rId11" display="https://www.pro-football-reference.com/players/H/HopkDe00.htm" xr:uid="{010AF579-2207-4D90-A9FD-A5FCDEDF1138}"/>
    <hyperlink ref="C9" r:id="rId12" tooltip="Houston Texans" display="https://www.pro-football-reference.com/teams/htx/2015.htm" xr:uid="{9008775F-66BB-42F9-AA1E-4831857F02AA}"/>
    <hyperlink ref="B10" r:id="rId13" display="https://www.pro-football-reference.com/players/B/BaldDo00.htm" xr:uid="{D0A0E348-32C2-4CC9-8E1A-5AE0A56CF553}"/>
    <hyperlink ref="C10" r:id="rId14" tooltip="Seattle Seahawks" display="https://www.pro-football-reference.com/teams/sea/2015.htm" xr:uid="{F808393F-529E-4CA4-BF28-F320FCE9EF5B}"/>
    <hyperlink ref="B11" r:id="rId15" display="https://www.pro-football-reference.com/players/G/GreeA.00.htm" xr:uid="{5D86FA07-78E0-47AC-B42D-05D655D987EC}"/>
    <hyperlink ref="C11" r:id="rId16" tooltip="Cincinnati Bengals" display="https://www.pro-football-reference.com/teams/cin/2015.htm" xr:uid="{58A3648B-5572-47A6-97A9-C5A02A2530E6}"/>
    <hyperlink ref="B12" r:id="rId17" display="https://www.pro-football-reference.com/players/J/JohnCa00.htm" xr:uid="{93572D23-CBDE-4CCF-84E6-FBE2EB5865F0}"/>
    <hyperlink ref="C12" r:id="rId18" tooltip="Detroit Lions" display="https://www.pro-football-reference.com/teams/det/2015.htm" xr:uid="{C674168C-A0F4-4BBD-A589-5471DCBD25B0}"/>
    <hyperlink ref="B13" r:id="rId19" display="https://www.pro-football-reference.com/players/D/DeckEr00.htm" xr:uid="{2F466AA6-4FB1-4AE0-87BD-56CA44EB091E}"/>
    <hyperlink ref="C13" r:id="rId20" tooltip="New York Jets" display="https://www.pro-football-reference.com/teams/nyj/2015.htm" xr:uid="{18F4F80A-9E26-44D1-A7CE-00387D94499A}"/>
    <hyperlink ref="B14" r:id="rId21" display="https://www.pro-football-reference.com/players/F/FitzLa00.htm" xr:uid="{824E8DDB-3A9D-48FA-916F-8CB65612ABFA}"/>
    <hyperlink ref="C14" r:id="rId22" tooltip="Arizona Cardinals" display="https://www.pro-football-reference.com/teams/crd/2015.htm" xr:uid="{2574B56B-DCBC-41E1-AC6A-1909EDC1E4FB}"/>
    <hyperlink ref="B15" r:id="rId23" display="https://www.pro-football-reference.com/players/C/CookBr00.htm" xr:uid="{2ABECFDF-F6FF-4A4E-BAEE-BB226DEF0962}"/>
    <hyperlink ref="C15" r:id="rId24" tooltip="New Orleans Saints" display="https://www.pro-football-reference.com/teams/nor/2015.htm" xr:uid="{0C073CCE-C0F0-45FD-B960-82A7CA09914F}"/>
    <hyperlink ref="B16" r:id="rId25" display="https://www.pro-football-reference.com/players/T/ThomDe03.htm" xr:uid="{2019A89C-814A-47A5-A1D4-FAAE5E819929}"/>
    <hyperlink ref="C16" r:id="rId26" tooltip="Denver Broncos" display="https://www.pro-football-reference.com/teams/den/2015.htm" xr:uid="{FEAF990C-5C3D-4AEA-909B-6B7980F4A007}"/>
    <hyperlink ref="B17" r:id="rId27" display="https://www.pro-football-reference.com/players/H/HurnAl01.htm" xr:uid="{E1270A39-B529-4883-9470-BB31A005C03E}"/>
    <hyperlink ref="C17" r:id="rId28" tooltip="Jacksonville Jaguars" display="https://www.pro-football-reference.com/teams/jax/2015.htm" xr:uid="{26B27CE1-6A0D-46D9-825C-7F7D395809F4}"/>
    <hyperlink ref="B18" r:id="rId29" display="https://www.pro-football-reference.com/players/L/LandJa00.htm" xr:uid="{17242C13-32A5-422E-BA1B-C42F894C0A10}"/>
    <hyperlink ref="C18" r:id="rId30" tooltip="Miami Dolphins" display="https://www.pro-football-reference.com/teams/mia/2015.htm" xr:uid="{2CA2EBBA-CF4E-4174-B3CC-4C7DCF37D488}"/>
    <hyperlink ref="B19" r:id="rId31" display="https://www.pro-football-reference.com/players/W/WatkSa00.htm" xr:uid="{9B36F4FF-0587-43E9-B42A-AB38E134D0E1}"/>
    <hyperlink ref="C19" r:id="rId32" tooltip="Buffalo Bills" display="https://www.pro-football-reference.com/teams/buf/2015.htm" xr:uid="{CC7BFF88-F248-4F9F-9555-5A7DA6076979}"/>
    <hyperlink ref="B20" r:id="rId33" display="https://www.pro-football-reference.com/players/M/MaclJe00.htm" xr:uid="{565AD423-0773-4067-9152-A20F20997E00}"/>
    <hyperlink ref="C20" r:id="rId34" tooltip="Kansas City Chiefs" display="https://www.pro-football-reference.com/teams/kan/2015.htm" xr:uid="{B0157A2E-287A-4491-BC11-79980F4451B0}"/>
    <hyperlink ref="B21" r:id="rId35" display="https://www.pro-football-reference.com/players/S/SandEm00.htm" xr:uid="{AD9E057D-0ED1-49B1-A7DC-049CBB3E8678}"/>
    <hyperlink ref="C21" r:id="rId36" tooltip="Denver Broncos" display="https://www.pro-football-reference.com/teams/den/2015.htm" xr:uid="{2DCF6A7F-A6AB-4912-BFDE-2B0B003E6E4A}"/>
    <hyperlink ref="B22" r:id="rId37" display="https://www.pro-football-reference.com/players/C/CrabMi00.htm" xr:uid="{49CDD748-B488-492E-8DE4-1EB259870901}"/>
    <hyperlink ref="C22" r:id="rId38" tooltip="Oakland Raiders" display="https://www.pro-football-reference.com/teams/rai/2015.htm" xr:uid="{0E7697A7-F3ED-42A6-9B44-43395A75ABF9}"/>
    <hyperlink ref="B23" r:id="rId39" display="https://www.pro-football-reference.com/players/M/MattJo00.htm" xr:uid="{06F3FCC4-17E9-4715-9054-3B3663205206}"/>
    <hyperlink ref="C23" r:id="rId40" tooltip="Philadelphia Eagles" display="https://www.pro-football-reference.com/teams/phi/2015.htm" xr:uid="{6AC01F6B-161A-4778-B9BF-A41254C3F086}"/>
    <hyperlink ref="B24" r:id="rId41" display="https://www.pro-football-reference.com/players/B/BrowJo02.htm" xr:uid="{49FAC4FC-DA53-4AF5-963F-49EC0DA06D31}"/>
    <hyperlink ref="C24" r:id="rId42" tooltip="Arizona Cardinals" display="https://www.pro-football-reference.com/teams/crd/2015.htm" xr:uid="{12B07966-CB03-4BA3-AA07-728683E5369D}"/>
    <hyperlink ref="B25" r:id="rId43" display="https://www.pro-football-reference.com/players/H/HiltT.00.htm" xr:uid="{7FF996B2-F328-4E10-AF80-C7C2F1ABCFD2}"/>
    <hyperlink ref="C25" r:id="rId44" tooltip="Indianapolis Colts" display="https://www.pro-football-reference.com/teams/clt/2015.htm" xr:uid="{5AAA302A-38A7-49D1-B14A-1EE574CA389B}"/>
    <hyperlink ref="B26" r:id="rId45" display="https://www.pro-football-reference.com/players/J/JoneJa04.htm" xr:uid="{86AC02B9-C801-4EAD-9894-AB49AA135EB9}"/>
    <hyperlink ref="C26" r:id="rId46" tooltip="Green Bay Packers" display="https://www.pro-football-reference.com/teams/gnb/2015.htm" xr:uid="{13B7DB38-6B32-43B5-AF12-25379129A8D1}"/>
    <hyperlink ref="B27" r:id="rId47" display="https://www.pro-football-reference.com/players/C/CoopAm00.htm" xr:uid="{0DFFC48E-363D-4321-A185-E1612FC6C124}"/>
    <hyperlink ref="C27" r:id="rId48" tooltip="Oakland Raiders" display="https://www.pro-football-reference.com/teams/rai/2015.htm" xr:uid="{103F2703-557F-4220-A193-AC0BC16967AA}"/>
    <hyperlink ref="B28" r:id="rId49" display="https://www.pro-football-reference.com/players/A/AustTa00.htm" xr:uid="{C6D52431-E88F-443B-A2A0-12DFE3215336}"/>
    <hyperlink ref="C28" r:id="rId50" tooltip="St. Louis Rams" display="https://www.pro-football-reference.com/teams/ram/2015.htm" xr:uid="{721560DD-1CE7-4509-B53B-F10F6F2E3CAA}"/>
    <hyperlink ref="B29" r:id="rId51" display="https://www.pro-football-reference.com/players/G/GinnTe00.htm" xr:uid="{B7FB23CC-B24B-446A-9F73-89F3963BF110}"/>
    <hyperlink ref="C29" r:id="rId52" tooltip="Carolina Panthers" display="https://www.pro-football-reference.com/teams/car/2015.htm" xr:uid="{CC178539-8B93-4AD6-B01B-17E5385A9202}"/>
    <hyperlink ref="B30" r:id="rId53" display="https://www.pro-football-reference.com/players/E/EvanMi00.htm" xr:uid="{92F15AE4-326A-4ADA-873F-C26D8E953857}"/>
    <hyperlink ref="C30" r:id="rId54" tooltip="Tampa Bay Buccaneers" display="https://www.pro-football-reference.com/teams/tam/2015.htm" xr:uid="{52B1BA47-F8FA-4A2F-906E-D2DBC9B1F607}"/>
    <hyperlink ref="B31" r:id="rId55" display="https://www.pro-football-reference.com/players/B/BenjTr00.htm" xr:uid="{88F35AA0-D65C-499E-ADBC-A164EDE4081D}"/>
    <hyperlink ref="C31" r:id="rId56" tooltip="Cleveland Browns" display="https://www.pro-football-reference.com/teams/cle/2015.htm" xr:uid="{29FE24FD-4C78-4427-8587-65C011599B39}"/>
    <hyperlink ref="B32" r:id="rId57" display="https://www.pro-football-reference.com/players/R/RandRu00.htm" xr:uid="{DF2E3F35-6983-46DC-A864-EE06BBBCD639}"/>
    <hyperlink ref="C32" r:id="rId58" tooltip="New York Giants" display="https://www.pro-football-reference.com/teams/nyg/2015.htm" xr:uid="{A8EC4ED5-17D7-40E2-8665-50C71A196505}"/>
    <hyperlink ref="B33" r:id="rId59" display="https://www.pro-football-reference.com/players/A/AikeKa00.htm" xr:uid="{751BAA88-1ABC-494C-AA84-6C68901162D1}"/>
    <hyperlink ref="C33" r:id="rId60" tooltip="Baltimore Ravens" display="https://www.pro-football-reference.com/teams/rav/2015.htm" xr:uid="{CE273AE7-B143-4573-8556-BE56BFE68D05}"/>
    <hyperlink ref="B34" r:id="rId61" display="https://www.pro-football-reference.com/players/C/CobbRa00.htm" xr:uid="{DABA6F0C-FDEE-4833-8589-2D5F92428A73}"/>
    <hyperlink ref="C34" r:id="rId62" tooltip="Green Bay Packers" display="https://www.pro-football-reference.com/teams/gnb/2015.htm" xr:uid="{7B77839D-A23B-4EAF-94BE-DE826DF7C4BC}"/>
    <hyperlink ref="B35" r:id="rId63" display="https://www.pro-football-reference.com/players/F/FloyMi00.htm" xr:uid="{2F38A9A6-4755-4AA5-9897-F84399F184E0}"/>
    <hyperlink ref="C35" r:id="rId64" tooltip="Arizona Cardinals" display="https://www.pro-football-reference.com/teams/crd/2015.htm" xr:uid="{74A7B1DF-5AE6-4927-AC0D-ED442381C528}"/>
    <hyperlink ref="B36" r:id="rId65" display="https://www.pro-football-reference.com/players/T/TateGo00.htm" xr:uid="{ED691484-723A-4544-9DAF-1308BF1FD042}"/>
    <hyperlink ref="C36" r:id="rId66" tooltip="Detroit Lions" display="https://www.pro-football-reference.com/teams/det/2015.htm" xr:uid="{9B1E532A-9C2F-4F88-ADEC-89E0974B1065}"/>
    <hyperlink ref="B37" r:id="rId67" display="https://www.pro-football-reference.com/players/B/BryaMa00.htm" xr:uid="{939593C0-200B-4E36-8654-0ECE732EE2EE}"/>
    <hyperlink ref="C37" r:id="rId68" tooltip="Pittsburgh Steelers" display="https://www.pro-football-reference.com/teams/pit/2015.htm" xr:uid="{C1DECAEF-6BFD-4818-92FA-49A4900BBE42}"/>
    <hyperlink ref="B38" r:id="rId69" display="https://www.pro-football-reference.com/players/G/GarcPi00.htm" xr:uid="{EF5AC717-A78F-4905-AEF0-1EDB00A2435C}"/>
    <hyperlink ref="C38" r:id="rId70" tooltip="Washington Redskins" display="https://www.pro-football-reference.com/teams/was/2015.htm" xr:uid="{C7A78A2F-8DD1-4008-846A-E59AE95807A8}"/>
    <hyperlink ref="B39" r:id="rId71" display="https://www.pro-football-reference.com/players/S/SneaWi00.htm" xr:uid="{1963DBEE-3DFD-4096-9D7E-62C04BCE3401}"/>
    <hyperlink ref="C39" r:id="rId72" tooltip="New Orleans Saints" display="https://www.pro-football-reference.com/teams/nor/2015.htm" xr:uid="{C390E0FB-A50A-4FB1-B4EA-FB159D163E48}"/>
    <hyperlink ref="B40" r:id="rId73" display="https://www.pro-football-reference.com/players/E/EdelJu00.htm" xr:uid="{FFD2D095-32E4-4213-B67E-0BFD2197219C}"/>
    <hyperlink ref="C40" r:id="rId74" tooltip="New England Patriots" display="https://www.pro-football-reference.com/teams/nwe/2015.htm" xr:uid="{BD5F7F21-DB1E-4B0C-8D53-DD82A90CC204}"/>
    <hyperlink ref="B41" r:id="rId75" display="https://www.pro-football-reference.com/players/J/JoneMa02.htm" xr:uid="{25FECAB9-0CA4-4A53-B5C8-06F5B7496071}"/>
    <hyperlink ref="C41" r:id="rId76" tooltip="Cincinnati Bengals" display="https://www.pro-football-reference.com/teams/cin/2015.htm" xr:uid="{0821E38B-DDF0-4BD1-AEBD-E21F83FA9942}"/>
    <hyperlink ref="B42" r:id="rId77" display="https://www.pro-football-reference.com/players/M/MoncDo00.htm" xr:uid="{807B0ED4-69A2-45E7-9534-07C7E766D0FE}"/>
    <hyperlink ref="C42" r:id="rId78" tooltip="Indianapolis Colts" display="https://www.pro-football-reference.com/teams/clt/2015.htm" xr:uid="{34D2C568-7FBD-4A3F-A12C-8A2E746A4A91}"/>
    <hyperlink ref="B43" r:id="rId79" display="https://www.pro-football-reference.com/players/W/WheaMa00.htm" xr:uid="{732761E9-9875-45E8-9DCF-815554A1ABB4}"/>
    <hyperlink ref="C43" r:id="rId80" tooltip="Pittsburgh Steelers" display="https://www.pro-football-reference.com/teams/pit/2015.htm" xr:uid="{FCD5F9FA-B6AC-4B48-AEE9-162E4EE48BC9}"/>
    <hyperlink ref="B44" r:id="rId81" display="https://www.pro-football-reference.com/players/J/JeffAl00.htm" xr:uid="{28131148-F053-440E-B679-938AA941D265}"/>
    <hyperlink ref="C44" r:id="rId82" tooltip="Chicago Bears" display="https://www.pro-football-reference.com/teams/chi/2015.htm" xr:uid="{133E122B-4988-4CD1-BC4A-171F063C0842}"/>
    <hyperlink ref="B45" r:id="rId83" display="https://www.pro-football-reference.com/players/B/BoldAn00.htm" xr:uid="{39660A5B-7EF4-4FE7-B55B-07277D7EC257}"/>
    <hyperlink ref="C45" r:id="rId84" tooltip="San Francisco 49ers" display="https://www.pro-football-reference.com/teams/sfo/2015.htm" xr:uid="{1D6C8A06-50D5-4978-AEF7-795B292CDBF8}"/>
    <hyperlink ref="B46" r:id="rId85" display="https://www.pro-football-reference.com/players/L/LockTy00.htm" xr:uid="{28350680-E05F-45D9-B8BD-4F508C9AA90B}"/>
    <hyperlink ref="C46" r:id="rId86" tooltip="Seattle Seahawks" display="https://www.pro-football-reference.com/teams/sea/2015.htm" xr:uid="{0AF7FF91-38BC-4ECA-81D1-7CEA3B132BAA}"/>
    <hyperlink ref="B47" r:id="rId87" display="https://www.pro-football-reference.com/players/W/WillTe01.htm" xr:uid="{BA575B48-361A-4801-AE0D-F79D8D4DAED1}"/>
    <hyperlink ref="C47" r:id="rId88" tooltip="Dallas Cowboys" display="https://www.pro-football-reference.com/teams/dal/2015.htm" xr:uid="{F7665369-BA12-4327-9FF7-EC4DB960694E}"/>
    <hyperlink ref="B48" r:id="rId89" display="https://www.pro-football-reference.com/players/K/KearJe01.htm" xr:uid="{98DCE9D8-0AB0-4488-AE2F-F408C219AD0B}"/>
    <hyperlink ref="C48" r:id="rId90" tooltip="Seattle Seahawks" display="https://www.pro-football-reference.com/teams/sea/2015.htm" xr:uid="{5FE10143-2C78-4CAB-9C41-E9E103215708}"/>
    <hyperlink ref="B49" r:id="rId91" display="https://www.pro-football-reference.com/players/A/AlleKe00.htm" xr:uid="{2A73BDD9-C11B-429E-99CB-A61CEF92423C}"/>
    <hyperlink ref="C49" r:id="rId92" tooltip="San Diego Chargers" display="https://www.pro-football-reference.com/teams/sdg/2015.htm" xr:uid="{C23D0A5D-7C3F-4C6F-8A23-41D48677504C}"/>
    <hyperlink ref="B50" r:id="rId93" display="https://www.pro-football-reference.com/players/D/DiggSt00.htm" xr:uid="{BB22D0E2-F8D2-48C9-8000-C8DB1D141665}"/>
    <hyperlink ref="C50" r:id="rId94" tooltip="Minnesota Vikings" display="https://www.pro-football-reference.com/teams/min/2015.htm" xr:uid="{B2C48292-52F7-4174-9374-4827D1BF4B53}"/>
    <hyperlink ref="B51" r:id="rId95" display="https://www.pro-football-reference.com/players/S/SproDa00.htm" xr:uid="{984D439F-1D70-4A13-9FD2-51866F943FFF}"/>
    <hyperlink ref="C51" r:id="rId96" tooltip="Philadelphia Eagles" display="https://www.pro-football-reference.com/teams/phi/2015.htm" xr:uid="{1CB08B86-0728-430B-B2DD-4CA1AB6C1DBB}"/>
    <hyperlink ref="B52" r:id="rId97" display="https://www.pro-football-reference.com/players/S/SmitTo02.htm" xr:uid="{19392AD8-6664-4C3C-A0FA-ECAE5A708293}"/>
    <hyperlink ref="C52" r:id="rId98" tooltip="San Francisco 49ers" display="https://www.pro-football-reference.com/teams/sfo/2015.htm" xr:uid="{E09921DA-7518-4BE0-904E-803606ED00F2}"/>
    <hyperlink ref="B53" r:id="rId99" display="https://www.pro-football-reference.com/players/M/MattRi00.htm" xr:uid="{B78C43F2-AFA3-4689-A4EC-D6D9B5AF36CC}"/>
    <hyperlink ref="C53" r:id="rId100" tooltip="Miami Dolphins" display="https://www.pro-football-reference.com/teams/mia/2015.htm" xr:uid="{DEFD4ADC-1D32-44F9-B23D-C646B9E9370A}"/>
    <hyperlink ref="B54" r:id="rId101" display="https://www.pro-football-reference.com/players/W/WashNa00.htm" xr:uid="{0CAF2C99-8EBA-43DA-ABAC-2C38132C01F2}"/>
    <hyperlink ref="C54" r:id="rId102" tooltip="Houston Texans" display="https://www.pro-football-reference.com/teams/htx/2015.htm" xr:uid="{04FB7ECD-1089-4712-9351-A0783EE871D8}"/>
    <hyperlink ref="B55" r:id="rId103" display="https://www.pro-football-reference.com/players/B/BritKe00.htm" xr:uid="{B4E4A72C-6694-4DB1-888A-F09CB54942D6}"/>
    <hyperlink ref="C55" r:id="rId104" tooltip="St. Louis Rams" display="https://www.pro-football-reference.com/teams/ram/2015.htm" xr:uid="{E8F4AC06-934F-40E9-8946-BE7965F10787}"/>
    <hyperlink ref="B56" r:id="rId105" display="https://www.pro-football-reference.com/players/S/SmitSt01.htm" xr:uid="{DC9168DC-5B8F-4D11-8359-8844FBAC79B7}"/>
    <hyperlink ref="C56" r:id="rId106" tooltip="Baltimore Ravens" display="https://www.pro-football-reference.com/teams/rav/2015.htm" xr:uid="{53A17B52-13E6-482A-ADDA-F420A9F68F44}"/>
    <hyperlink ref="B57" r:id="rId107" display="https://www.pro-football-reference.com/players/A/AmenDa00.htm" xr:uid="{EF286767-C59C-4CFF-AC75-E59A79212DE9}"/>
    <hyperlink ref="C57" r:id="rId108" tooltip="New England Patriots" display="https://www.pro-football-reference.com/teams/nwe/2015.htm" xr:uid="{CCA405D6-0C24-454E-8FE3-2FF27E5DF309}"/>
    <hyperlink ref="B58" r:id="rId109" display="https://www.pro-football-reference.com/players/G/GreeDo00.htm" xr:uid="{0488BABD-F59C-4DE9-9BF6-ACDFEA26996B}"/>
    <hyperlink ref="C58" r:id="rId110" tooltip="Tennessee Titans" display="https://www.pro-football-reference.com/teams/oti/2015.htm" xr:uid="{C23555DF-B6A7-4CD6-8697-EFA03E185F31}"/>
    <hyperlink ref="B59" r:id="rId111" display="https://www.pro-football-reference.com/players/B/BeasCo00.htm" xr:uid="{772947EB-73A1-4F83-A7FE-0C64DE357CDD}"/>
    <hyperlink ref="C59" r:id="rId112" tooltip="Dallas Cowboys" display="https://www.pro-football-reference.com/teams/dal/2015.htm" xr:uid="{6991632E-32A2-41D8-B7A4-14FD8BC7AC7F}"/>
    <hyperlink ref="B60" r:id="rId113" display="https://www.pro-football-reference.com/players/R/RobeSe00.htm" xr:uid="{5DCC4529-B6A5-4263-B7CE-BA21FD3C318B}"/>
    <hyperlink ref="C60" r:id="rId114" tooltip="Oakland Raiders" display="https://www.pro-football-reference.com/teams/rai/2015.htm" xr:uid="{93A86BD3-DDEA-4029-897C-D63B51A2AD7C}"/>
    <hyperlink ref="B61" r:id="rId115" display="https://www.pro-football-reference.com/players/C/ColsMa00.htm" xr:uid="{57C92CD4-831B-4A73-BF76-605D020A4E97}"/>
    <hyperlink ref="C61" r:id="rId116" tooltip="New Orleans Saints" display="https://www.pro-football-reference.com/teams/nor/2015.htm" xr:uid="{62609402-90E4-49BA-BAF4-A6B702EA16B1}"/>
    <hyperlink ref="B62" r:id="rId117" display="https://www.pro-football-reference.com/players/J/JohnAn02.htm" xr:uid="{0579C4DA-8270-41FF-9A17-3B721C8C52EB}"/>
    <hyperlink ref="C62" r:id="rId118" tooltip="Indianapolis Colts" display="https://www.pro-football-reference.com/teams/clt/2015.htm" xr:uid="{B3AAD8A5-BD9E-475A-AEC7-C1A29C907295}"/>
    <hyperlink ref="B63" r:id="rId119" display="https://www.pro-football-reference.com/players/C/CrowJa00.htm" xr:uid="{712898A1-04DC-4AF5-B580-7F01C85052AD}"/>
    <hyperlink ref="C63" r:id="rId120" tooltip="Washington Redskins" display="https://www.pro-football-reference.com/teams/was/2015.htm" xr:uid="{DF50B609-C9D9-4CA6-A8C5-37FD262C6B63}"/>
    <hyperlink ref="B64" r:id="rId121" display="https://www.pro-football-reference.com/players/F/FuncDe00.htm" xr:uid="{674D6F48-29A3-4D6A-961B-DCAE6A9FCFCD}"/>
    <hyperlink ref="C64" r:id="rId122" tooltip="Carolina Panthers" display="https://www.pro-football-reference.com/teams/car/2015.htm" xr:uid="{8D8461D3-9DC9-4E33-9300-F49C77B04D98}"/>
    <hyperlink ref="B65" r:id="rId123" display="https://www.pro-football-reference.com/players/J/JackDe00.htm" xr:uid="{8087431E-CFC7-4B8F-ADA7-B18D7A409771}"/>
    <hyperlink ref="C65" r:id="rId124" tooltip="Washington Redskins" display="https://www.pro-football-reference.com/teams/was/2015.htm" xr:uid="{7943F296-9997-4F18-AFBF-8151A9CB30A4}"/>
    <hyperlink ref="B66" r:id="rId125" display="https://www.pro-football-reference.com/players/J/JackVi00.htm" xr:uid="{5B272AC1-A417-4978-BD6F-B108B173EC18}"/>
    <hyperlink ref="C66" r:id="rId126" tooltip="Tampa Bay Buccaneers" display="https://www.pro-football-reference.com/teams/tam/2015.htm" xr:uid="{95E70BCD-14CE-45A2-B2FC-2DB506E4B9E5}"/>
    <hyperlink ref="B67" r:id="rId127" display="https://www.pro-football-reference.com/players/B/BrowPh00.htm" xr:uid="{2680637F-A02B-492A-8B45-B809F5435FC0}"/>
    <hyperlink ref="C67" r:id="rId128" tooltip="Carolina Panthers" display="https://www.pro-football-reference.com/teams/car/2015.htm" xr:uid="{12A909EB-64C7-400E-ABB8-F4A31D6EBF68}"/>
    <hyperlink ref="B68" r:id="rId129" display="https://www.pro-football-reference.com/players/F/FloyMa00.htm" xr:uid="{61021E71-58DB-4F62-9716-E4FEA1FC96B2}"/>
    <hyperlink ref="C68" r:id="rId130" tooltip="San Diego Chargers" display="https://www.pro-football-reference.com/teams/sdg/2015.htm" xr:uid="{8BB6BD5D-4D83-4F51-BB87-F3223777C9F6}"/>
    <hyperlink ref="B69" r:id="rId131" display="https://www.pro-football-reference.com/players/W/WoodRo02.htm" xr:uid="{31947790-1AF6-4D60-9FEA-6971910BEF5C}"/>
    <hyperlink ref="C69" r:id="rId132" tooltip="Buffalo Bills" display="https://www.pro-football-reference.com/teams/buf/2015.htm" xr:uid="{B8535F8F-AB13-428D-AAFF-AA3BC0440DBE}"/>
    <hyperlink ref="B70" r:id="rId133" display="https://www.pro-football-reference.com/players/F/FleeCo00.htm" xr:uid="{EBD3AE45-4DDF-477F-9350-98312FCC14D5}"/>
    <hyperlink ref="C70" r:id="rId134" tooltip="Indianapolis Colts" display="https://www.pro-football-reference.com/teams/clt/2015.htm" xr:uid="{DFC8D317-BDC6-426A-AC90-30640C3C5A22}"/>
    <hyperlink ref="B71" r:id="rId135" display="https://www.pro-football-reference.com/players/P/ParkDe01.htm" xr:uid="{27A38A46-5D49-42DA-813C-D10CAE795B62}"/>
    <hyperlink ref="C71" r:id="rId136" tooltip="Miami Dolphins" display="https://www.pro-football-reference.com/teams/mia/2015.htm" xr:uid="{7BD98727-6DDD-4B1C-8F54-1785BBAFA31C}"/>
    <hyperlink ref="B72" r:id="rId137" display="https://www.pro-football-reference.com/players/C/CotcJe00.htm" xr:uid="{AB999957-A142-49EC-BE39-60A40C49B6F6}"/>
    <hyperlink ref="C72" r:id="rId138" tooltip="Carolina Panthers" display="https://www.pro-football-reference.com/teams/car/2015.htm" xr:uid="{7CB46784-684D-485D-93CB-6EB01CC14913}"/>
    <hyperlink ref="B73" r:id="rId139" display="https://www.pro-football-reference.com/players/J/JohnSt00.htm" xr:uid="{9A7C4E88-AFAF-42F4-92E3-483266B764FF}"/>
    <hyperlink ref="C73" r:id="rId140" tooltip="San Diego Chargers" display="https://www.pro-football-reference.com/teams/sdg/2015.htm" xr:uid="{14E5C4BF-AA14-4FF1-BA37-DC3AE3D9E1AA}"/>
    <hyperlink ref="B74" r:id="rId141" display="https://www.pro-football-reference.com/players/S/ShorCe00.htm" xr:uid="{41AC5EE7-0807-4319-9CCD-FC8447F4BA29}"/>
    <hyperlink ref="C74" r:id="rId142" tooltip="Houston Texans" display="https://www.pro-football-reference.com/teams/htx/2015.htm" xr:uid="{DD7F1285-31DF-43EC-B445-2A59A4450D35}"/>
    <hyperlink ref="B75" r:id="rId143" display="https://www.pro-football-reference.com/players/I/InmaDo00.htm" xr:uid="{935882B1-744D-498B-9E37-6C8A457283F9}"/>
    <hyperlink ref="C75" r:id="rId144" tooltip="San Diego Chargers" display="https://www.pro-football-reference.com/teams/sdg/2015.htm" xr:uid="{8115E18E-2387-4C89-8A49-6A0D53168AF4}"/>
    <hyperlink ref="B76" r:id="rId145" display="https://www.pro-football-reference.com/players/H/HartBr00.htm" xr:uid="{E0E5B620-0FF0-4063-8E24-FAF4C11E3EAB}"/>
    <hyperlink ref="C76" r:id="rId146" tooltip="Cleveland Browns" display="https://www.pro-football-reference.com/teams/cle/2015.htm" xr:uid="{A91EB874-FB98-4F70-8195-F5EF3C4563FE}"/>
    <hyperlink ref="B77" r:id="rId147" display="https://www.pro-football-reference.com/players/S/StilKe00.htm" xr:uid="{8C1619A4-0E78-4586-ADDB-B022CD1BC642}"/>
    <hyperlink ref="C77" r:id="rId148" tooltip="Miami Dolphins" display="https://www.pro-football-reference.com/teams/mia/2015.htm" xr:uid="{3BBF6385-2660-46E2-81F6-33F2E10172E1}"/>
    <hyperlink ref="B78" r:id="rId149" display="https://www.pro-football-reference.com/players/T/TyexWi00.htm" xr:uid="{C2C73011-8997-48E9-BB80-4C60C245DF98}"/>
    <hyperlink ref="C78" r:id="rId150" tooltip="New York Giants" display="https://www.pro-football-reference.com/teams/nyg/2015.htm" xr:uid="{917186C7-5280-4F4A-949C-32614492D1D1}"/>
    <hyperlink ref="B79" r:id="rId151" display="https://www.pro-football-reference.com/players/M/McClDe00.htm" xr:uid="{0051DD42-B445-4B4A-B50A-E28487F0F815}"/>
    <hyperlink ref="C79" r:id="rId152" tooltip="Tennessee Titans" display="https://www.pro-football-reference.com/teams/oti/2015.htm" xr:uid="{1F7D984D-F942-4833-9743-1DF782DA588A}"/>
    <hyperlink ref="B80" r:id="rId153" display="https://www.pro-football-reference.com/players/W/WrigKe01.htm" xr:uid="{D3FFF731-A56A-4694-9932-632867CB430F}"/>
    <hyperlink ref="C80" r:id="rId154" tooltip="Tennessee Titans" display="https://www.pro-football-reference.com/teams/oti/2015.htm" xr:uid="{F8B0E161-F735-4E2F-A95F-AEF0FB5B3A1A}"/>
    <hyperlink ref="B81" r:id="rId155" display="https://www.pro-football-reference.com/players/W/WallMi00.htm" xr:uid="{C898674C-A7D0-4034-A573-F6504ABE2CF9}"/>
    <hyperlink ref="C81" r:id="rId156" tooltip="Minnesota Vikings" display="https://www.pro-football-reference.com/teams/min/2015.htm" xr:uid="{E0BC20D9-BA22-40BC-A642-AE0B5C1E89DE}"/>
    <hyperlink ref="B82" r:id="rId157" display="https://www.pro-football-reference.com/players/W/WilsAl02.htm" xr:uid="{03EF2A98-5A60-429D-8928-9A7642C45C23}"/>
    <hyperlink ref="C82" r:id="rId158" tooltip="Kansas City Chiefs" display="https://www.pro-football-reference.com/teams/kan/2015.htm" xr:uid="{9237AB97-4A60-4E81-91F8-0C1C21BA228F}"/>
    <hyperlink ref="B83" r:id="rId159" display="https://www.pro-football-reference.com/players/S/SanuMo00.htm" xr:uid="{451D1F47-84F9-4DBA-9AA0-4484D9989450}"/>
    <hyperlink ref="C83" r:id="rId160" tooltip="Cincinnati Bengals" display="https://www.pro-football-reference.com/teams/cin/2015.htm" xr:uid="{9D3D4C96-88CE-4ADA-BB02-880D975C800A}"/>
    <hyperlink ref="B84" r:id="rId161" display="https://www.pro-football-reference.com/players/A/AdamDa01.htm" xr:uid="{6FA187E4-3984-45F0-ABB5-B5DA6C33B5C7}"/>
    <hyperlink ref="C84" r:id="rId162" tooltip="Green Bay Packers" display="https://www.pro-football-reference.com/teams/gnb/2015.htm" xr:uid="{208E1E6E-2587-4C61-B8A2-B2F643E5E5F3}"/>
    <hyperlink ref="B85" r:id="rId163" display="https://www.pro-football-reference.com/players/B/BryaDe01.htm" xr:uid="{AF9DF1D6-73BD-4D55-842A-4B5C39B81481}"/>
    <hyperlink ref="C85" r:id="rId164" tooltip="Dallas Cowboys" display="https://www.pro-football-reference.com/teams/dal/2015.htm" xr:uid="{684E8325-DD1E-4917-9E20-F651323C29FA}"/>
    <hyperlink ref="B86" r:id="rId165" display="https://www.pro-football-reference.com/players/H/HogaCh00.htm" xr:uid="{38B6B5B9-51EB-4F1D-A0D3-8F132E679AFC}"/>
    <hyperlink ref="C86" r:id="rId166" tooltip="Buffalo Bills" display="https://www.pro-football-reference.com/teams/buf/2015.htm" xr:uid="{29AA7A9C-B641-4DB9-B3F7-C40881C13569}"/>
    <hyperlink ref="B87" r:id="rId167" display="https://www.pro-football-reference.com/players/C/ColeBr00.htm" xr:uid="{2A616C99-0B7D-4429-AC78-CCA67440BC14}"/>
    <hyperlink ref="C87" r:id="rId168" tooltip="New Orleans Saints" display="https://www.pro-football-reference.com/teams/nor/2015.htm" xr:uid="{E774A71D-4F2E-478F-A744-EA2FA081F24B}"/>
    <hyperlink ref="B88" r:id="rId169" display="https://www.pro-football-reference.com/players/W/WhitRo00.htm" xr:uid="{766D4E12-BC8E-4179-8CC0-40D6BDECF499}"/>
    <hyperlink ref="C88" r:id="rId170" tooltip="Atlanta Falcons" display="https://www.pro-football-reference.com/teams/atl/2015.htm" xr:uid="{8AB7254D-3AA5-4A0C-AEE0-639A144CFF11}"/>
    <hyperlink ref="B89" r:id="rId171" display="https://www.pro-football-reference.com/players/M/MoorLa00.htm" xr:uid="{212C85DC-54FE-44EC-8AD3-43D2D5E032AD}"/>
    <hyperlink ref="C89" r:id="rId172" tooltip="Detroit Lions" display="https://www.pro-football-reference.com/teams/det/2015.htm" xr:uid="{07C60E7E-B530-4933-9082-7CA1C2271626}"/>
    <hyperlink ref="B90" r:id="rId173" display="https://www.pro-football-reference.com/players/L/LaFeBr00.htm" xr:uid="{CC82B44B-5CF9-49F4-BA81-8699411BBFDC}"/>
    <hyperlink ref="C90" r:id="rId174" tooltip="New England Patriots" display="https://www.pro-football-reference.com/teams/nwe/2015.htm" xr:uid="{58BF59C4-3D33-4AA8-9417-B134D353847A}"/>
    <hyperlink ref="B91" r:id="rId175" display="https://www.pro-football-reference.com/players/W/WilsMa02.htm" xr:uid="{D143D5B7-44B9-41E1-BA38-D33A26EEF939}"/>
    <hyperlink ref="C91" r:id="rId176" tooltip="Chicago Bears" display="https://www.pro-football-reference.com/teams/chi/2015.htm" xr:uid="{FA4B8C8F-0CFD-4250-858D-19089D866B5D}"/>
    <hyperlink ref="B92" r:id="rId177" display="https://www.pro-football-reference.com/players/D/DougHa00.htm" xr:uid="{87896594-A6F4-4D42-BDA7-17BDF2D0FBBF}"/>
    <hyperlink ref="C92" r:id="rId178" tooltip="Tennessee Titans" display="https://www.pro-football-reference.com/teams/oti/2015.htm" xr:uid="{839388CD-9B81-4D7F-8DDC-C26871A94D76}"/>
    <hyperlink ref="B93" r:id="rId179" display="https://www.pro-football-reference.com/players/H/HankLe00.htm" xr:uid="{CAE1253C-FEE1-4DC9-95D6-5FAF8DBF33A5}"/>
    <hyperlink ref="B94" r:id="rId180" display="https://www.pro-football-reference.com/players/M/McDoVa00.htm" xr:uid="{513440F1-5BDF-4F95-BEB4-2155651D1DFA}"/>
    <hyperlink ref="C94" r:id="rId181" tooltip="San Francisco 49ers" display="https://www.pro-football-reference.com/teams/sfo/2015.htm" xr:uid="{D7A9B96C-8CB3-47ED-A1E0-0D1605C000F5}"/>
    <hyperlink ref="B95" r:id="rId182" display="https://www.pro-football-reference.com/players/H/HuffJo00.htm" xr:uid="{5EE45347-76E6-4D91-AFFC-1150EBE56F9B}"/>
    <hyperlink ref="C95" r:id="rId183" tooltip="Philadelphia Eagles" display="https://www.pro-football-reference.com/teams/phi/2015.htm" xr:uid="{238879B4-D549-4B6E-80D6-DEDD1D3226FC}"/>
    <hyperlink ref="B96" r:id="rId184" display="https://www.pro-football-reference.com/players/R/RobiDe00.htm" xr:uid="{904724E4-91AC-4DE4-97FF-194A1020401F}"/>
    <hyperlink ref="C96" r:id="rId185" tooltip="Jacksonville Jaguars" display="https://www.pro-football-reference.com/teams/jax/2015.htm" xr:uid="{90BEDDEC-94F0-42E8-ABC8-74BD751EC7AB}"/>
    <hyperlink ref="B97" r:id="rId186" display="https://www.pro-football-reference.com/players/P/PattQu00.htm" xr:uid="{D341A7D6-D03C-4C33-93E0-4B71F26D2F62}"/>
    <hyperlink ref="C97" r:id="rId187" tooltip="San Francisco 49ers" display="https://www.pro-football-reference.com/teams/sfo/2015.htm" xr:uid="{A6AAE144-BBE7-4641-BD99-367A3847B473}"/>
    <hyperlink ref="B98" r:id="rId188" display="https://www.pro-football-reference.com/players/C/CoopRi00.htm" xr:uid="{18208789-15C8-4E7D-A0F0-287335BDFB2E}"/>
    <hyperlink ref="C98" r:id="rId189" tooltip="Philadelphia Eagles" display="https://www.pro-football-reference.com/teams/phi/2015.htm" xr:uid="{B42BFBC7-32F5-4F2B-AF5F-791AD8CBD1DD}"/>
    <hyperlink ref="B99" r:id="rId190" display="https://www.pro-football-reference.com/players/H/HeywDa00.htm" xr:uid="{7C2AD92B-F223-40C0-ACDE-9ADEF9D55349}"/>
    <hyperlink ref="C99" r:id="rId191" tooltip="Pittsburgh Steelers" display="https://www.pro-football-reference.com/teams/pit/2015.htm" xr:uid="{4EDB9470-EB47-4886-81E4-9971CF9158F1}"/>
    <hyperlink ref="B100" r:id="rId192" display="https://www.pro-football-reference.com/players/W/WrigJa02.htm" xr:uid="{B5026C39-57A0-42E1-B2F8-E83819243175}"/>
    <hyperlink ref="C100" r:id="rId193" tooltip="Minnesota Vikings" display="https://www.pro-football-reference.com/teams/min/2015.htm" xr:uid="{0E85B4E4-9BBF-4CB7-B0C7-C979C17628F3}"/>
    <hyperlink ref="B101" r:id="rId194" display="https://www.pro-football-reference.com/players/H/HolmAn00.htm" xr:uid="{34B2F431-6071-4CAB-B74D-77B346315A7E}"/>
    <hyperlink ref="C101" r:id="rId195" tooltip="Oakland Raiders" display="https://www.pro-football-reference.com/teams/rai/2015.htm" xr:uid="{F8BF1509-6455-4DF4-81AE-FF4399EA21D2}"/>
    <hyperlink ref="B102" r:id="rId196" display="https://www.pro-football-reference.com/players/G/GiveCh00.htm" xr:uid="{91BF530F-6504-4A75-BD31-D5B4242D3955}"/>
    <hyperlink ref="B103" r:id="rId197" display="https://www.pro-football-reference.com/players/W/WaltBr00.htm" xr:uid="{9045E899-3A02-4C09-B93C-DD0E6E8B84EE}"/>
    <hyperlink ref="C103" r:id="rId198" tooltip="Jacksonville Jaguars" display="https://www.pro-football-reference.com/teams/jax/2015.htm" xr:uid="{1935CA4D-BBDA-476B-B55E-71B1A7FED46F}"/>
    <hyperlink ref="B105" r:id="rId199" display="https://www.pro-football-reference.com/players/E/EvanMi00.htm" xr:uid="{0E3681E5-71BF-4413-8E0B-0F5C6DE34EBB}"/>
    <hyperlink ref="C105" r:id="rId200" tooltip="Tampa Bay Buccaneers" display="https://www.pro-football-reference.com/teams/tam/2016.htm" xr:uid="{67E3873E-96AC-4859-8E70-0E637B86346A}"/>
    <hyperlink ref="B106" r:id="rId201" display="https://www.pro-football-reference.com/players/N/NelsJo00.htm" xr:uid="{3B77D284-C1E5-4FF2-8516-44EBCAEE36CE}"/>
    <hyperlink ref="C106" r:id="rId202" tooltip="Green Bay Packers" display="https://www.pro-football-reference.com/teams/gnb/2016.htm" xr:uid="{F8DB76F1-4040-46A7-9C6F-135BC586A4D5}"/>
    <hyperlink ref="B107" r:id="rId203" display="https://www.pro-football-reference.com/players/B/BrowAn04.htm" xr:uid="{52576205-20DB-47EB-859E-7458F680A589}"/>
    <hyperlink ref="C107" r:id="rId204" tooltip="Pittsburgh Steelers" display="https://www.pro-football-reference.com/teams/pit/2016.htm" xr:uid="{D4D1C64E-8376-4D8D-87E5-A11E7294BF4B}"/>
    <hyperlink ref="B108" r:id="rId205" display="https://www.pro-football-reference.com/players/B/BeckOd00.htm" xr:uid="{6DDCB081-2165-4664-8745-DDA1B6307A9B}"/>
    <hyperlink ref="C108" r:id="rId206" tooltip="New York Giants" display="https://www.pro-football-reference.com/teams/nyg/2016.htm" xr:uid="{9656BC5A-D877-49CB-84C2-4DD8B60F213A}"/>
    <hyperlink ref="B109" r:id="rId207" display="https://www.pro-football-reference.com/players/H/HiltT.00.htm" xr:uid="{2A11D1EB-8A07-42A0-8BBF-F321E5CD7E92}"/>
    <hyperlink ref="C109" r:id="rId208" tooltip="Indianapolis Colts" display="https://www.pro-football-reference.com/teams/clt/2016.htm" xr:uid="{64D5063C-95CB-49A1-B141-D5F7C22274F6}"/>
    <hyperlink ref="B110" r:id="rId209" display="https://www.pro-football-reference.com/players/J/JoneJu02.htm" xr:uid="{7AF2B88A-A9B8-4038-BC29-0698F9A5C8EA}"/>
    <hyperlink ref="C110" r:id="rId210" tooltip="Atlanta Falcons" display="https://www.pro-football-reference.com/teams/atl/2016.htm" xr:uid="{008E12F4-06CE-4AD2-A3FA-5D47E23A6A9F}"/>
    <hyperlink ref="B111" r:id="rId211" display="https://www.pro-football-reference.com/players/A/AdamDa01.htm" xr:uid="{F8A4B25E-FF0F-4F27-AF17-E68621BA4F83}"/>
    <hyperlink ref="C111" r:id="rId212" tooltip="Green Bay Packers" display="https://www.pro-football-reference.com/teams/gnb/2016.htm" xr:uid="{B4318554-CCFC-48A9-BDC3-1FE587913E80}"/>
    <hyperlink ref="B112" r:id="rId213" display="https://www.pro-football-reference.com/players/C/CookBr00.htm" xr:uid="{DC1B6677-33C5-43BF-8338-E7CEB97B86F0}"/>
    <hyperlink ref="C112" r:id="rId214" tooltip="New Orleans Saints" display="https://www.pro-football-reference.com/teams/nor/2016.htm" xr:uid="{BFF897B1-07E6-43F6-894C-35D2E74D6F3F}"/>
    <hyperlink ref="B113" r:id="rId215" display="https://www.pro-football-reference.com/players/T/ThomMi05.htm" xr:uid="{F3657B0F-4AED-4675-9B92-AEE9F67F1E65}"/>
    <hyperlink ref="C113" r:id="rId216" tooltip="New Orleans Saints" display="https://www.pro-football-reference.com/teams/nor/2016.htm" xr:uid="{3E223D29-6E39-4582-8915-40BA1C6582C8}"/>
    <hyperlink ref="B114" r:id="rId217" display="https://www.pro-football-reference.com/players/B/BaldDo00.htm" xr:uid="{31F311DF-5D80-46D5-80F6-EAC7BFA967C7}"/>
    <hyperlink ref="C114" r:id="rId218" tooltip="Seattle Seahawks" display="https://www.pro-football-reference.com/teams/sea/2016.htm" xr:uid="{F2878C06-4D44-4849-B0A9-CD65CB8C1C4E}"/>
    <hyperlink ref="B115" r:id="rId219" display="https://www.pro-football-reference.com/players/C/CrabMi00.htm" xr:uid="{03FBD977-FF46-45A6-A68F-B3AEFF95058A}"/>
    <hyperlink ref="C115" r:id="rId220" tooltip="Oakland Raiders" display="https://www.pro-football-reference.com/teams/rai/2016.htm" xr:uid="{F738C1F5-5246-4E1B-B542-D729795CD120}"/>
    <hyperlink ref="B116" r:id="rId221" display="https://www.pro-football-reference.com/players/C/CoopAm00.htm" xr:uid="{43F6BCA1-09BD-45C7-BFFB-BACC44F14C32}"/>
    <hyperlink ref="C116" r:id="rId222" tooltip="Oakland Raiders" display="https://www.pro-football-reference.com/teams/rai/2016.htm" xr:uid="{1378DCAC-6730-4078-99BC-EA700E166B73}"/>
    <hyperlink ref="B117" r:id="rId223" display="https://www.pro-football-reference.com/players/M/MattRi00.htm" xr:uid="{1E20C541-1269-4BC1-AC71-2F9C41EBBDD6}"/>
    <hyperlink ref="C117" r:id="rId224" tooltip="Tennessee Titans" display="https://www.pro-football-reference.com/teams/oti/2016.htm" xr:uid="{916B4444-98F0-41E5-8261-18EE41625D1B}"/>
    <hyperlink ref="B118" r:id="rId225" display="https://www.pro-football-reference.com/players/W/WillTy00.htm" xr:uid="{9B0E77EE-F575-48C4-99AB-822CFE256DE1}"/>
    <hyperlink ref="C118" r:id="rId226" tooltip="San Diego Chargers" display="https://www.pro-football-reference.com/teams/sdg/2016.htm" xr:uid="{F200CF5A-DAD8-4396-9414-CAC46C9DD7CF}"/>
    <hyperlink ref="B119" r:id="rId227" display="https://www.pro-football-reference.com/players/P/PoweBi00.htm" xr:uid="{B7E767BA-F771-4AA1-A69B-90ADC7DAA730}"/>
    <hyperlink ref="C119" r:id="rId228" tooltip="New York Jets" display="https://www.pro-football-reference.com/teams/nyj/2016.htm" xr:uid="{491832C1-B3CB-418A-81B6-73822AC44E71}"/>
    <hyperlink ref="B120" r:id="rId229" display="https://www.pro-football-reference.com/players/P/PryoTe00.htm" xr:uid="{4CA4681A-18F2-4203-A651-375B5B293D38}"/>
    <hyperlink ref="C120" r:id="rId230" tooltip="Cleveland Browns" display="https://www.pro-football-reference.com/teams/cle/2016.htm" xr:uid="{7424E866-F42B-4D37-B255-06B97738230B}"/>
    <hyperlink ref="B121" r:id="rId231" display="https://www.pro-football-reference.com/players/H/HillTy00.htm" xr:uid="{3C2510E7-1270-48A2-B5F3-D22AD348436F}"/>
    <hyperlink ref="C121" r:id="rId232" tooltip="Kansas City Chiefs" display="https://www.pro-football-reference.com/teams/kan/2016.htm" xr:uid="{A7F8A301-29F2-4141-B242-943A3E624F51}"/>
    <hyperlink ref="B122" r:id="rId233" display="https://www.pro-football-reference.com/players/L/LandJa00.htm" xr:uid="{EA9DA87D-A6A4-4C29-96AB-0F8EDD5D4157}"/>
    <hyperlink ref="C122" r:id="rId234" tooltip="Miami Dolphins" display="https://www.pro-football-reference.com/teams/mia/2016.htm" xr:uid="{1BC17402-F70D-4846-B0BC-DFD2AD6290A6}"/>
    <hyperlink ref="B123" r:id="rId235" display="https://www.pro-football-reference.com/players/F/FitzLa00.htm" xr:uid="{43265E6F-0809-4F62-A8DF-61795974688F}"/>
    <hyperlink ref="C123" r:id="rId236" tooltip="Arizona Cardinals" display="https://www.pro-football-reference.com/teams/crd/2016.htm" xr:uid="{F3E23541-219A-45AB-94A7-BCDA6946A7CB}"/>
    <hyperlink ref="B124" r:id="rId237" display="https://www.pro-football-reference.com/players/T/ThomDe03.htm" xr:uid="{9243F10C-3211-4604-9C6A-60D3A25C8278}"/>
    <hyperlink ref="C124" r:id="rId238" tooltip="Denver Broncos" display="https://www.pro-football-reference.com/teams/den/2016.htm" xr:uid="{A92DE32C-0AB0-483A-87D2-51E03606B394}"/>
    <hyperlink ref="B125" r:id="rId239" display="https://www.pro-football-reference.com/players/B/BenjKe00.htm" xr:uid="{7C6C13FD-329C-450A-82BB-3BCE35C035B1}"/>
    <hyperlink ref="C125" r:id="rId240" tooltip="Carolina Panthers" display="https://www.pro-football-reference.com/teams/car/2016.htm" xr:uid="{DFBABF89-BF25-40D1-AAA1-FFE5E6CD3458}"/>
    <hyperlink ref="B126" r:id="rId241" display="https://www.pro-football-reference.com/players/B/BryaDe01.htm" xr:uid="{90F4613A-85A2-4CEF-9D57-54EF1658AFB1}"/>
    <hyperlink ref="C126" r:id="rId242" tooltip="Dallas Cowboys" display="https://www.pro-football-reference.com/teams/dal/2016.htm" xr:uid="{BA777495-3C89-421D-BC1C-B2333E43DB48}"/>
    <hyperlink ref="B127" r:id="rId243" display="https://www.pro-football-reference.com/players/S/SandEm00.htm" xr:uid="{B95CC752-F14C-4973-9C75-723E22D6D246}"/>
    <hyperlink ref="C127" r:id="rId244" tooltip="Denver Broncos" display="https://www.pro-football-reference.com/teams/den/2016.htm" xr:uid="{00FAEC0F-D4AC-4CFF-B741-680FBA49F7CD}"/>
    <hyperlink ref="B128" r:id="rId245" display="https://www.pro-football-reference.com/players/E/EdelJu00.htm" xr:uid="{52666B6E-47A7-4973-9C86-902467DE749E}"/>
    <hyperlink ref="C128" r:id="rId246" tooltip="New England Patriots" display="https://www.pro-football-reference.com/teams/nwe/2016.htm" xr:uid="{6EEA4773-0467-47A6-9B90-A9F128E42164}"/>
    <hyperlink ref="B129" r:id="rId247" display="https://www.pro-football-reference.com/players/T/TateGo00.htm" xr:uid="{BFD106E1-A861-4918-9EF0-70D084D3BC5F}"/>
    <hyperlink ref="C129" r:id="rId248" tooltip="Detroit Lions" display="https://www.pro-football-reference.com/teams/det/2016.htm" xr:uid="{6156DA3C-8F5F-4363-B056-FD48ABFC9564}"/>
    <hyperlink ref="B130" r:id="rId249" display="https://www.pro-football-reference.com/players/W/WallMi00.htm" xr:uid="{11187667-CEAA-4047-8AE7-82A0549AD71F}"/>
    <hyperlink ref="C130" r:id="rId250" tooltip="Baltimore Ravens" display="https://www.pro-football-reference.com/teams/rav/2016.htm" xr:uid="{EDD24C28-BEDD-4962-B152-A158ED6FE433}"/>
    <hyperlink ref="B131" r:id="rId251" display="https://www.pro-football-reference.com/players/B/BritKe00.htm" xr:uid="{45F1D356-BFE0-4D82-9E7A-17C575D725D5}"/>
    <hyperlink ref="C131" r:id="rId252" tooltip="Los Angeles Rams" display="https://www.pro-football-reference.com/teams/ram/2016.htm" xr:uid="{441DC892-C93B-4ADA-B3EA-D917F712ABD6}"/>
    <hyperlink ref="B132" r:id="rId253" display="https://www.pro-football-reference.com/players/S/StilKe00.htm" xr:uid="{48BC9ABC-7BDF-4DC4-9E3A-7A59FFAB0184}"/>
    <hyperlink ref="C132" r:id="rId254" tooltip="Miami Dolphins" display="https://www.pro-football-reference.com/teams/mia/2016.htm" xr:uid="{3467412C-FA53-416B-82D4-5C9E9092EEE9}"/>
    <hyperlink ref="B133" r:id="rId255" display="https://www.pro-football-reference.com/players/R/RobiAl02.htm" xr:uid="{11341594-0FC6-4C9E-8476-DB583AD1C8E2}"/>
    <hyperlink ref="C133" r:id="rId256" tooltip="Jacksonville Jaguars" display="https://www.pro-football-reference.com/teams/jax/2016.htm" xr:uid="{4FEE2F31-6190-4DA9-8C7A-0209CF5E9FCB}"/>
    <hyperlink ref="B134" r:id="rId257" display="https://www.pro-football-reference.com/players/T/ThieAd00.htm" xr:uid="{3C62E3E2-60B4-4692-89DC-F359192560C6}"/>
    <hyperlink ref="C134" r:id="rId258" tooltip="Minnesota Vikings" display="https://www.pro-football-reference.com/teams/min/2016.htm" xr:uid="{F50786E8-E6C6-49FA-BBE7-704B436B8664}"/>
    <hyperlink ref="B135" r:id="rId259" display="https://www.pro-football-reference.com/players/C/CrowJa00.htm" xr:uid="{C859EBA7-5AFC-46C1-BA9A-E058A6AA2B84}"/>
    <hyperlink ref="C135" r:id="rId260" tooltip="Washington Redskins" display="https://www.pro-football-reference.com/teams/was/2016.htm" xr:uid="{5D9807C3-A69E-4C14-B5AF-24B43AE19A3F}"/>
    <hyperlink ref="B136" r:id="rId261" display="https://www.pro-football-reference.com/players/J/JackDe00.htm" xr:uid="{1BB195E5-DCD9-4CCD-B368-739AE59474EA}"/>
    <hyperlink ref="C136" r:id="rId262" tooltip="Washington Redskins" display="https://www.pro-football-reference.com/teams/was/2016.htm" xr:uid="{029A4EAF-7606-4AA9-802A-5555CE26E999}"/>
    <hyperlink ref="B137" r:id="rId263" display="https://www.pro-football-reference.com/players/G/GarcPi00.htm" xr:uid="{715577F3-B87C-4F16-9FA4-35DA728D652F}"/>
    <hyperlink ref="C137" r:id="rId264" tooltip="Washington Redskins" display="https://www.pro-football-reference.com/teams/was/2016.htm" xr:uid="{076A1FA3-9F0D-4CDA-BDA4-E61091FA4995}"/>
    <hyperlink ref="B138" r:id="rId265" display="https://www.pro-football-reference.com/players/L/LaFeBr00.htm" xr:uid="{9130EBD5-75C5-4D39-B905-48D7B96F80F3}"/>
    <hyperlink ref="C138" r:id="rId266" tooltip="Cincinnati Bengals" display="https://www.pro-football-reference.com/teams/cin/2016.htm" xr:uid="{C9B12CD6-05BB-4F68-9AE6-62E221C19103}"/>
    <hyperlink ref="B139" r:id="rId267" display="https://www.pro-football-reference.com/players/G/GreeA.00.htm" xr:uid="{C03A49F4-9FDE-4C96-921D-63068B88A89C}"/>
    <hyperlink ref="C139" r:id="rId268" tooltip="Cincinnati Bengals" display="https://www.pro-football-reference.com/teams/cin/2016.htm" xr:uid="{6BC2B6BB-D0C6-4E11-992B-4C3B8DF4574F}"/>
    <hyperlink ref="B140" r:id="rId269" display="https://www.pro-football-reference.com/players/S/SneaWi00.htm" xr:uid="{102677A5-0A1A-482D-8AF7-273CD20C86B1}"/>
    <hyperlink ref="C140" r:id="rId270" tooltip="New Orleans Saints" display="https://www.pro-football-reference.com/teams/nor/2016.htm" xr:uid="{F38796F7-8DF5-467D-9C05-88713252F3BA}"/>
    <hyperlink ref="B141" r:id="rId271" display="https://www.pro-football-reference.com/players/H/HopkDe00.htm" xr:uid="{461AB662-F39F-4B73-9104-5F698CC18C30}"/>
    <hyperlink ref="C141" r:id="rId272" tooltip="Houston Texans" display="https://www.pro-football-reference.com/teams/htx/2016.htm" xr:uid="{936E699C-2DD7-487D-A15C-FA56F301D09E}"/>
    <hyperlink ref="B142" r:id="rId273" display="https://www.pro-football-reference.com/players/S/ShepSt00.htm" xr:uid="{990D19B5-48F4-4844-99B9-4812C0833E98}"/>
    <hyperlink ref="C142" r:id="rId274" tooltip="New York Giants" display="https://www.pro-football-reference.com/teams/nyg/2016.htm" xr:uid="{F5BDF5EC-D32E-48A7-83CA-A862C92042CC}"/>
    <hyperlink ref="B143" r:id="rId275" display="https://www.pro-football-reference.com/players/J/JoneMa02.htm" xr:uid="{DC087EB3-BDE8-43CA-AF72-9B2AA168468E}"/>
    <hyperlink ref="C143" r:id="rId276" tooltip="Detroit Lions" display="https://www.pro-football-reference.com/teams/det/2016.htm" xr:uid="{6FEFA9D5-B56B-4B20-9FFA-009E348FAE0A}"/>
    <hyperlink ref="B144" r:id="rId277" display="https://www.pro-football-reference.com/players/S/SmitSt01.htm" xr:uid="{629CDC1D-154F-4664-8050-5E6F4F3A6358}"/>
    <hyperlink ref="C144" r:id="rId278" tooltip="Baltimore Ravens" display="https://www.pro-football-reference.com/teams/rav/2016.htm" xr:uid="{3147A41B-6EEB-443F-B357-93B3E9C10350}"/>
    <hyperlink ref="B145" r:id="rId279" display="https://www.pro-football-reference.com/players/B/BeasCo00.htm" xr:uid="{C938B9EC-DD99-441B-89A9-CB71CE6495D6}"/>
    <hyperlink ref="C145" r:id="rId280" tooltip="Dallas Cowboys" display="https://www.pro-football-reference.com/teams/dal/2016.htm" xr:uid="{849E8F12-D5FC-4377-89F4-8720B684279C}"/>
    <hyperlink ref="B146" r:id="rId281" display="https://www.pro-football-reference.com/players/M/MereCa00.htm" xr:uid="{7BAA3208-7A5A-47B5-AF43-A5F9CAA68B1A}"/>
    <hyperlink ref="C146" r:id="rId282" tooltip="Chicago Bears" display="https://www.pro-football-reference.com/teams/chi/2016.htm" xr:uid="{9E58D8E4-6278-4D5F-BB04-929A42191CE1}"/>
    <hyperlink ref="B147" r:id="rId283" display="https://www.pro-football-reference.com/players/E/EnunQu00.htm" xr:uid="{8BB37BC0-AE41-4EDB-8D98-4BA251942046}"/>
    <hyperlink ref="C147" r:id="rId284" tooltip="New York Jets" display="https://www.pro-football-reference.com/teams/nyj/2016.htm" xr:uid="{DF401442-A7D3-4C3A-922D-5BDC57102AA4}"/>
    <hyperlink ref="B148" r:id="rId285" display="https://www.pro-football-reference.com/players/D/DiggSt00.htm" xr:uid="{19D5753E-B53C-4F16-BC93-CC4432D950AE}"/>
    <hyperlink ref="C148" r:id="rId286" tooltip="Minnesota Vikings" display="https://www.pro-football-reference.com/teams/min/2016.htm" xr:uid="{6D068756-3340-4F9B-A005-9392A6F897BD}"/>
    <hyperlink ref="B149" r:id="rId287" display="https://www.pro-football-reference.com/players/L/LeexMa00.htm" xr:uid="{C09A4E86-BE20-466D-8AAE-CCD59EEC11E4}"/>
    <hyperlink ref="C149" r:id="rId288" tooltip="Jacksonville Jaguars" display="https://www.pro-football-reference.com/teams/jax/2016.htm" xr:uid="{E330A295-8317-4A02-AFD6-F6FB5590CE25}"/>
    <hyperlink ref="B150" r:id="rId289" display="https://www.pro-football-reference.com/players/N/NelsJJ00.htm" xr:uid="{EE5F338A-03DD-4F2D-870C-45A6C4778263}"/>
    <hyperlink ref="C150" r:id="rId290" tooltip="Arizona Cardinals" display="https://www.pro-football-reference.com/teams/crd/2016.htm" xr:uid="{5D3A0921-3E4B-409F-AD25-E1F2BC760861}"/>
    <hyperlink ref="B151" r:id="rId291" display="https://www.pro-football-reference.com/players/B/BoldAn00.htm" xr:uid="{4E755852-401D-489E-B376-D2D6E113FD83}"/>
    <hyperlink ref="C151" r:id="rId292" tooltip="Detroit Lions" display="https://www.pro-football-reference.com/teams/det/2016.htm" xr:uid="{BA3B58CA-6CCC-4F6C-BF50-B6236C316E65}"/>
    <hyperlink ref="B152" r:id="rId293" display="https://www.pro-football-reference.com/players/G/GabrTa00.htm" xr:uid="{A7B10795-1343-4915-A5CE-B71E3C5725B7}"/>
    <hyperlink ref="C152" r:id="rId294" tooltip="Atlanta Falcons" display="https://www.pro-football-reference.com/teams/atl/2016.htm" xr:uid="{CED6DC55-0571-4E42-A4E0-F28199398215}"/>
    <hyperlink ref="B153" r:id="rId295" display="https://www.pro-football-reference.com/players/G/GinnTe00.htm" xr:uid="{F3B1CFB5-BF5A-4616-A304-FDF936B0F2E0}"/>
    <hyperlink ref="C153" r:id="rId296" tooltip="Carolina Panthers" display="https://www.pro-football-reference.com/teams/car/2016.htm" xr:uid="{8A863B39-7D52-4EBD-879B-2B093BFA6B90}"/>
    <hyperlink ref="B154" r:id="rId297" display="https://www.pro-football-reference.com/players/I/InmaDo00.htm" xr:uid="{6A79E183-0C58-4CA5-AAA3-C997C3D05828}"/>
    <hyperlink ref="C154" r:id="rId298" tooltip="San Diego Chargers" display="https://www.pro-football-reference.com/teams/sdg/2016.htm" xr:uid="{A2032C38-AE32-4429-8232-C01AFD082262}"/>
    <hyperlink ref="B155" r:id="rId299" display="https://www.pro-football-reference.com/players/M/MattJo00.htm" xr:uid="{7176EFA4-77DE-49B6-B992-35A01CD411D2}"/>
    <hyperlink ref="C155" r:id="rId300" tooltip="Philadelphia Eagles" display="https://www.pro-football-reference.com/teams/phi/2016.htm" xr:uid="{9B79DED6-C9CE-4F2C-84EB-D8F4522D4529}"/>
    <hyperlink ref="B156" r:id="rId301" display="https://www.pro-football-reference.com/players/P/ParkDe01.htm" xr:uid="{1C1EFCB7-5794-4D93-9B54-72CF70572FC6}"/>
    <hyperlink ref="C156" r:id="rId302" tooltip="Miami Dolphins" display="https://www.pro-football-reference.com/teams/mia/2016.htm" xr:uid="{0A002ABA-3BDE-48ED-9041-5B92E23F8647}"/>
    <hyperlink ref="B157" r:id="rId303" display="https://www.pro-football-reference.com/players/M/MarsBr00.htm" xr:uid="{22F78803-E05C-4FE9-B389-1424ACD35432}"/>
    <hyperlink ref="C157" r:id="rId304" tooltip="New York Jets" display="https://www.pro-football-reference.com/teams/nyj/2016.htm" xr:uid="{F8460EC7-A4D8-4D76-B2DA-89F4CF83CAD2}"/>
    <hyperlink ref="B158" r:id="rId305" display="https://www.pro-football-reference.com/players/J/JeffAl00.htm" xr:uid="{EB217ECA-A0DC-4C3B-A7DB-C8C9B198FB29}"/>
    <hyperlink ref="C158" r:id="rId306" tooltip="Chicago Bears" display="https://www.pro-football-reference.com/teams/chi/2016.htm" xr:uid="{06B69116-F4A4-4B46-81AD-F3AE89611E01}"/>
    <hyperlink ref="B159" r:id="rId307" display="https://www.pro-football-reference.com/players/H/HogaCh00.htm" xr:uid="{BD8E70F6-3030-4136-9798-D37275901646}"/>
    <hyperlink ref="C159" r:id="rId308" tooltip="New England Patriots" display="https://www.pro-football-reference.com/teams/nwe/2016.htm" xr:uid="{6FEBF9D7-95EF-4449-A9C4-E87D70CE66FC}"/>
    <hyperlink ref="B160" r:id="rId309" display="https://www.pro-football-reference.com/players/S/SanuMo00.htm" xr:uid="{37CC1D30-26FE-43B4-ABA2-8A253079A2E1}"/>
    <hyperlink ref="C160" r:id="rId310" tooltip="Atlanta Falcons" display="https://www.pro-football-reference.com/teams/atl/2016.htm" xr:uid="{EBD252AA-93F8-493F-AA1F-C67CE6A16356}"/>
    <hyperlink ref="B161" r:id="rId311" display="https://www.pro-football-reference.com/players/A/AustTa00.htm" xr:uid="{53F8DE4E-222E-4338-98DE-2C9DF36C846A}"/>
    <hyperlink ref="C161" r:id="rId312" tooltip="Los Angeles Rams" display="https://www.pro-football-reference.com/teams/ram/2016.htm" xr:uid="{593F7593-2212-406E-A7CD-8C1224750033}"/>
    <hyperlink ref="B162" r:id="rId313" display="https://www.pro-football-reference.com/players/C/CobbRa00.htm" xr:uid="{866F117C-1C97-4D70-A1E1-E78E87A9547D}"/>
    <hyperlink ref="C162" r:id="rId314" tooltip="Green Bay Packers" display="https://www.pro-football-reference.com/teams/gnb/2016.htm" xr:uid="{EF8912AF-253F-4506-9136-95D87A24A4B1}"/>
    <hyperlink ref="B163" r:id="rId315" display="https://www.pro-football-reference.com/players/B/BenjTr00.htm" xr:uid="{0662C8F8-8EF2-4D15-B468-B3C0E4BAD38B}"/>
    <hyperlink ref="C163" r:id="rId316" tooltip="San Diego Chargers" display="https://www.pro-football-reference.com/teams/sdg/2016.htm" xr:uid="{0846FF0C-19A3-45FC-BC62-5942127BC7B3}"/>
    <hyperlink ref="B164" r:id="rId317" display="https://www.pro-football-reference.com/players/K/KerlJe00.htm" xr:uid="{AE66698C-C457-4D7F-A070-DB9AA1E50AE4}"/>
    <hyperlink ref="C164" r:id="rId318" tooltip="San Francisco 49ers" display="https://www.pro-football-reference.com/teams/sfo/2016.htm" xr:uid="{728BED52-33CD-49BD-84BE-522367ECD88A}"/>
    <hyperlink ref="B165" r:id="rId319" display="https://www.pro-football-reference.com/players/L/LockTy00.htm" xr:uid="{F9946C80-131B-47EB-9086-19855AF699B5}"/>
    <hyperlink ref="C165" r:id="rId320" tooltip="Seattle Seahawks" display="https://www.pro-football-reference.com/teams/sea/2016.htm" xr:uid="{77A87161-9CF6-4EFC-94B8-8349324A123E}"/>
    <hyperlink ref="B166" r:id="rId321" display="https://www.pro-football-reference.com/players/F/FloyMi00.htm" xr:uid="{B334C796-0956-4AB0-B95E-C98881E18E5C}"/>
    <hyperlink ref="B167" r:id="rId322" display="https://www.pro-football-reference.com/players/W/WillTe01.htm" xr:uid="{106C13D2-C3DB-4977-8B8B-DF607F9AA07E}"/>
    <hyperlink ref="C167" r:id="rId323" tooltip="Dallas Cowboys" display="https://www.pro-football-reference.com/teams/dal/2016.htm" xr:uid="{22EF66AD-AFE8-4BA2-97B7-3BC5087361A6}"/>
    <hyperlink ref="B168" r:id="rId324" display="https://www.pro-football-reference.com/players/H/HumpAd00.htm" xr:uid="{8881C276-E39C-4E9D-A09E-DC5363BA8801}"/>
    <hyperlink ref="C168" r:id="rId325" tooltip="Tampa Bay Buccaneers" display="https://www.pro-football-reference.com/teams/tam/2016.htm" xr:uid="{83C0E181-793F-4E5F-BB83-E6E2E12982DA}"/>
    <hyperlink ref="B169" r:id="rId326" display="https://www.pro-football-reference.com/players/R/RogeEl00.htm" xr:uid="{51D39737-DA32-47FB-AEBD-FAB99476A455}"/>
    <hyperlink ref="C169" r:id="rId327" tooltip="Pittsburgh Steelers" display="https://www.pro-football-reference.com/teams/pit/2016.htm" xr:uid="{A78341CA-74CF-488A-83C7-BD3EED73F9F6}"/>
    <hyperlink ref="B170" r:id="rId328" display="https://www.pro-football-reference.com/players/F/FullWi01.htm" xr:uid="{71C5E4EB-747C-4BC4-8325-D0A990DFDBC8}"/>
    <hyperlink ref="C170" r:id="rId329" tooltip="Houston Texans" display="https://www.pro-football-reference.com/teams/htx/2016.htm" xr:uid="{D137DB24-B9F5-41E5-AF30-94449164B38F}"/>
    <hyperlink ref="B171" r:id="rId330" display="https://www.pro-football-reference.com/players/Q/QuicBr00.htm" xr:uid="{39C58BFD-1A00-428F-AA95-8D17C78A62A3}"/>
    <hyperlink ref="C171" r:id="rId331" tooltip="Los Angeles Rams" display="https://www.pro-football-reference.com/teams/ram/2016.htm" xr:uid="{933A3991-FBE9-453B-9884-9212E0EE93CA}"/>
    <hyperlink ref="B172" r:id="rId332" display="https://www.pro-football-reference.com/players/R/RobeSe00.htm" xr:uid="{607AC5E5-8B61-4B01-BBED-7B539D5C5664}"/>
    <hyperlink ref="C172" r:id="rId333" tooltip="Oakland Raiders" display="https://www.pro-football-reference.com/teams/rai/2016.htm" xr:uid="{C8EB82CD-29D3-4726-ABC6-A286946EAE09}"/>
    <hyperlink ref="B173" r:id="rId334" display="https://www.pro-football-reference.com/players/A/AndeRo04.htm" xr:uid="{99145294-A20D-40A8-87F9-2D908A04D783}"/>
    <hyperlink ref="C173" r:id="rId335" tooltip="New York Jets" display="https://www.pro-football-reference.com/teams/nyj/2016.htm" xr:uid="{FCDCF3F5-1D12-4549-A2F6-4D83D1D03894}"/>
    <hyperlink ref="B174" r:id="rId336" display="https://www.pro-football-reference.com/players/M/MoncDo00.htm" xr:uid="{F7C460BF-7C50-4D44-A375-19BCA2C640B5}"/>
    <hyperlink ref="C174" r:id="rId337" tooltip="Indianapolis Colts" display="https://www.pro-football-reference.com/teams/clt/2016.htm" xr:uid="{EF3723D7-76CD-44D3-849E-04537A329B31}"/>
    <hyperlink ref="B175" r:id="rId338" display="https://www.pro-football-reference.com/players/B/BoydTy00.htm" xr:uid="{53F14BAA-DDCF-4A35-809D-7B84F0B32920}"/>
    <hyperlink ref="C175" r:id="rId339" tooltip="Cincinnati Bengals" display="https://www.pro-football-reference.com/teams/cin/2016.htm" xr:uid="{0D361138-6364-4C0A-B8B0-7EF0B1A8EC5C}"/>
    <hyperlink ref="B176" r:id="rId340" display="https://www.pro-football-reference.com/players/D/DaviVe00.htm" xr:uid="{BDBE9871-5B8E-49B9-AEDA-15183828ED74}"/>
    <hyperlink ref="C176" r:id="rId341" tooltip="Washington Redskins" display="https://www.pro-football-reference.com/teams/was/2016.htm" xr:uid="{14778E1B-BB51-485A-B002-A714344F93A5}"/>
    <hyperlink ref="B177" r:id="rId342" display="https://www.pro-football-reference.com/players/M/MaclJe00.htm" xr:uid="{21E3359A-FC4F-4D4F-8287-13129DD0AFF0}"/>
    <hyperlink ref="C177" r:id="rId343" tooltip="Kansas City Chiefs" display="https://www.pro-football-reference.com/teams/kan/2016.htm" xr:uid="{92D6DFAD-00B2-45A9-AB4D-EBF3142E2F60}"/>
    <hyperlink ref="B178" r:id="rId344" display="https://www.pro-football-reference.com/players/P/PerrBr02.htm" xr:uid="{742BD937-5D31-4A76-9341-673CD1157C26}"/>
    <hyperlink ref="C178" r:id="rId345" tooltip="Baltimore Ravens" display="https://www.pro-football-reference.com/teams/rav/2016.htm" xr:uid="{4D4451D1-3738-4C4A-A5DB-5698C949868E}"/>
    <hyperlink ref="B179" r:id="rId346" display="https://www.pro-football-reference.com/players/W/WoodRo02.htm" xr:uid="{649FCFF1-D5DD-4382-88EC-2CC2111329A5}"/>
    <hyperlink ref="C179" r:id="rId347" tooltip="Buffalo Bills" display="https://www.pro-football-reference.com/teams/buf/2016.htm" xr:uid="{07CBB4BA-FA0F-419A-85B9-BE26A6BCD00E}"/>
    <hyperlink ref="B180" r:id="rId348" display="https://www.pro-football-reference.com/players/D/DorsPh00.htm" xr:uid="{11D8831C-ABA3-4A13-92D2-00DEC9867F49}"/>
    <hyperlink ref="C180" r:id="rId349" tooltip="Indianapolis Colts" display="https://www.pro-football-reference.com/teams/clt/2016.htm" xr:uid="{E3A620AA-6BCF-44FC-93A6-47156BC5F4FF}"/>
    <hyperlink ref="B181" r:id="rId350" display="https://www.pro-football-reference.com/players/H/HurnAl01.htm" xr:uid="{71A46DE4-F0C8-4891-897E-1E229A01A1E9}"/>
    <hyperlink ref="C181" r:id="rId351" tooltip="Jacksonville Jaguars" display="https://www.pro-football-reference.com/teams/jax/2016.htm" xr:uid="{C172724E-A270-451F-8BDB-48E708D70A84}"/>
    <hyperlink ref="B182" r:id="rId352" display="https://www.pro-football-reference.com/players/B/BrowJo02.htm" xr:uid="{92335AC2-91C6-4369-A808-6D0E93EE2A9D}"/>
    <hyperlink ref="C182" r:id="rId353" tooltip="Arizona Cardinals" display="https://www.pro-football-reference.com/teams/crd/2016.htm" xr:uid="{14EB878D-1FB5-4D50-8FDF-B1FBF93286DE}"/>
    <hyperlink ref="B183" r:id="rId354" display="https://www.pro-football-reference.com/players/S/SharTa00.htm" xr:uid="{3BF73B15-3B59-4AF4-8C6B-FF547282EF01}"/>
    <hyperlink ref="C183" r:id="rId355" tooltip="Tennessee Titans" display="https://www.pro-football-reference.com/teams/oti/2016.htm" xr:uid="{22AE3EB7-B313-4346-A438-A2A84D737313}"/>
    <hyperlink ref="B184" r:id="rId356" display="https://www.pro-football-reference.com/players/C/CruzVi00.htm" xr:uid="{E09306F9-34DC-4CAA-B715-96B0FD3E167C}"/>
    <hyperlink ref="C184" r:id="rId357" tooltip="New York Giants" display="https://www.pro-football-reference.com/teams/nyg/2016.htm" xr:uid="{0159796B-1AFD-41C5-8433-9B16409FD022}"/>
    <hyperlink ref="B185" r:id="rId358" display="https://www.pro-football-reference.com/players/F/FuncDe00.htm" xr:uid="{549C1700-B2A5-44F8-86A6-D889BB342131}"/>
    <hyperlink ref="C185" r:id="rId359" tooltip="Carolina Panthers" display="https://www.pro-football-reference.com/teams/car/2016.htm" xr:uid="{C9090082-47D1-40B0-9473-958B2AAAEE67}"/>
    <hyperlink ref="B186" r:id="rId360" display="https://www.pro-football-reference.com/players/P/PattCo00.htm" xr:uid="{75D7BAF0-5FDC-4FDC-815B-A7B6D01FB5F1}"/>
    <hyperlink ref="C186" r:id="rId361" tooltip="Minnesota Vikings" display="https://www.pro-football-reference.com/teams/min/2016.htm" xr:uid="{3AEB61E8-82E5-48B2-8A9F-59ECDC2C2EBF}"/>
    <hyperlink ref="B187" r:id="rId362" display="https://www.pro-football-reference.com/players/G/GoodMa00.htm" xr:uid="{3B64E6DA-22A6-4869-8F4C-7C33E442D255}"/>
    <hyperlink ref="C187" r:id="rId363" tooltip="Buffalo Bills" display="https://www.pro-football-reference.com/teams/buf/2016.htm" xr:uid="{323E3B21-06F3-4F12-AF39-AFD135433131}"/>
    <hyperlink ref="B188" r:id="rId364" display="https://www.pro-football-reference.com/players/W/WrigKe01.htm" xr:uid="{A8EC9036-DEB1-428C-8972-757C089E2788}"/>
    <hyperlink ref="C188" r:id="rId365" tooltip="Tennessee Titans" display="https://www.pro-football-reference.com/teams/oti/2016.htm" xr:uid="{A2A7514F-85AC-484E-A7B9-4F349E0BBEAF}"/>
    <hyperlink ref="B189" r:id="rId366" display="https://www.pro-football-reference.com/players/C/ColeCo00.htm" xr:uid="{D2750BC1-FBDD-40DB-A180-34E021E69FBB}"/>
    <hyperlink ref="C189" r:id="rId367" tooltip="Cleveland Browns" display="https://www.pro-football-reference.com/teams/cle/2016.htm" xr:uid="{6822FEC7-A1B5-4F44-9AB6-8FC3E6F04C31}"/>
    <hyperlink ref="B190" r:id="rId368" display="https://www.pro-football-reference.com/players/C/CoatSa00.htm" xr:uid="{06A7EF85-A6F7-42D4-89A0-2EDC27E6D24A}"/>
    <hyperlink ref="C190" r:id="rId369" tooltip="Pittsburgh Steelers" display="https://www.pro-football-reference.com/teams/pit/2016.htm" xr:uid="{1CA1D200-C224-4688-8690-04A0A6B59703}"/>
    <hyperlink ref="B191" r:id="rId370" display="https://www.pro-football-reference.com/players/K/KearJe01.htm" xr:uid="{B90C0DD8-FD1A-4808-9B83-E5D20DEA5A17}"/>
    <hyperlink ref="C191" r:id="rId371" tooltip="Seattle Seahawks" display="https://www.pro-football-reference.com/teams/sea/2016.htm" xr:uid="{FE087E0D-6351-4ACB-BD74-534A166B828D}"/>
    <hyperlink ref="B192" r:id="rId372" display="https://www.pro-football-reference.com/players/W/WatkSa00.htm" xr:uid="{F69AC301-834A-4F1E-81EF-2C1019D0E8BB}"/>
    <hyperlink ref="C192" r:id="rId373" tooltip="Buffalo Bills" display="https://www.pro-football-reference.com/teams/buf/2016.htm" xr:uid="{F3DC2A1A-763D-4CFC-A989-3B9ADCF3E3DC}"/>
    <hyperlink ref="B193" r:id="rId374" display="https://www.pro-football-reference.com/players/C/ConlCh00.htm" xr:uid="{929A252F-B6CB-41F7-A5C0-49A8510F84B9}"/>
    <hyperlink ref="C193" r:id="rId375" tooltip="Kansas City Chiefs" display="https://www.pro-football-reference.com/teams/kan/2016.htm" xr:uid="{C8C836D5-E023-4975-BCE3-3FB2DDA5A141}"/>
    <hyperlink ref="B194" r:id="rId376" display="https://www.pro-football-reference.com/players/A/AghoNe00.htm" xr:uid="{D1A49D0B-018E-44B1-8125-E131C06DDB82}"/>
    <hyperlink ref="C194" r:id="rId377" tooltip="Philadelphia Eagles" display="https://www.pro-football-reference.com/teams/phi/2016.htm" xr:uid="{9AC23796-740E-4501-909C-E9012685184B}"/>
    <hyperlink ref="B195" r:id="rId378" display="https://www.pro-football-reference.com/players/G/GreeDo00.htm" xr:uid="{12DD23C5-CABA-4ABC-A521-50552ABB3E0E}"/>
    <hyperlink ref="C195" r:id="rId379" tooltip="Philadelphia Eagles" display="https://www.pro-football-reference.com/teams/phi/2016.htm" xr:uid="{717C8A4F-AC2A-404F-B9E8-1716704E5040}"/>
    <hyperlink ref="B196" r:id="rId380" display="https://www.pro-football-reference.com/players/W/WilsAl02.htm" xr:uid="{57604A16-4620-47B4-824E-BCAD504F6D53}"/>
    <hyperlink ref="C196" r:id="rId381" tooltip="Kansas City Chiefs" display="https://www.pro-football-reference.com/teams/kan/2016.htm" xr:uid="{DA2C92C1-8F5F-400D-BB78-3F6D86C2879B}"/>
    <hyperlink ref="B197" r:id="rId382" display="https://www.pro-football-reference.com/players/H/HawkAn00.htm" xr:uid="{23284FEE-5906-47CA-B6CC-D7236C387E00}"/>
    <hyperlink ref="C197" r:id="rId383" tooltip="Cleveland Browns" display="https://www.pro-football-reference.com/teams/cle/2016.htm" xr:uid="{09B2EF4F-6AFB-4BF1-944F-FB5539980C3A}"/>
    <hyperlink ref="B198" r:id="rId384" display="https://www.pro-football-reference.com/players/R/RoyaEd00.htm" xr:uid="{7A8079AE-C07E-46DC-9ACD-D9DDD6CCA9E5}"/>
    <hyperlink ref="C198" r:id="rId385" tooltip="Chicago Bears" display="https://www.pro-football-reference.com/teams/chi/2016.htm" xr:uid="{9BD0F786-F7E3-473E-ABC8-9A17E667A078}"/>
    <hyperlink ref="B199" r:id="rId386" display="https://www.pro-football-reference.com/players/A/AmenDa00.htm" xr:uid="{36928C97-3B1C-4C49-A794-D768E004C2C3}"/>
    <hyperlink ref="C199" r:id="rId387" tooltip="New England Patriots" display="https://www.pro-football-reference.com/teams/nwe/2016.htm" xr:uid="{337A81BF-B361-460D-B6FC-D77DFB681D3C}"/>
    <hyperlink ref="B200" r:id="rId388" display="https://www.pro-football-reference.com/players/S/ShepRu00.htm" xr:uid="{95C03696-2943-4156-99FD-6967D35B69FC}"/>
    <hyperlink ref="C200" r:id="rId389" tooltip="Tampa Bay Buccaneers" display="https://www.pro-football-reference.com/teams/tam/2016.htm" xr:uid="{9365F92E-1622-4C9C-ADEA-9CF6B0EEC5C9}"/>
    <hyperlink ref="B201" r:id="rId390" display="https://www.pro-football-reference.com/players/C/ColeBr00.htm" xr:uid="{CC39BD0F-6799-4E93-8ED8-6693B8C43534}"/>
    <hyperlink ref="C201" r:id="rId391" tooltip="New Orleans Saints" display="https://www.pro-football-reference.com/teams/nor/2016.htm" xr:uid="{1E13B890-39BD-4863-B30D-C4D15DD3528A}"/>
    <hyperlink ref="B202" r:id="rId392" display="https://www.pro-football-reference.com/players/S/SmitTo02.htm" xr:uid="{7B4AD879-A5D9-4E00-9F9F-138769FF5D11}"/>
    <hyperlink ref="C202" r:id="rId393" tooltip="San Francisco 49ers" display="https://www.pro-football-reference.com/teams/sfo/2016.htm" xr:uid="{168188E5-2525-4ED7-8045-F84198EC58F2}"/>
    <hyperlink ref="B203" r:id="rId394" display="https://www.pro-football-reference.com/players/H/HardJu00.htm" xr:uid="{9432E09F-1641-4B71-9D4A-07DA9ED6EF13}"/>
    <hyperlink ref="C203" r:id="rId395" tooltip="Atlanta Falcons" display="https://www.pro-football-reference.com/teams/atl/2016.htm" xr:uid="{47BC8195-FBF9-4415-8327-AEC02FC6203B}"/>
    <hyperlink ref="B204" r:id="rId396" display="https://www.pro-football-reference.com/players/R/RobiAl00.htm" xr:uid="{CD1A450B-9CB6-4C46-AB56-815C475F5D16}"/>
    <hyperlink ref="C204" r:id="rId397" tooltip="Atlanta Falcons" display="https://www.pro-football-reference.com/teams/atl/2016.htm" xr:uid="{33F7D04B-D291-42BC-91E4-FFB07B80FB97}"/>
    <hyperlink ref="B206" r:id="rId398" display="https://www.pro-football-reference.com/players/H/HopkDe00.htm" xr:uid="{8B3C5A31-4D79-4FA4-811D-7AE03E19A0F9}"/>
    <hyperlink ref="C206" r:id="rId399" tooltip="Houston Texans" display="https://www.pro-football-reference.com/teams/htx/2017.htm" xr:uid="{E56B0079-15A5-4BC2-A2D3-4029FE3F5534}"/>
    <hyperlink ref="B207" r:id="rId400" display="https://www.pro-football-reference.com/players/B/BrowAn04.htm" xr:uid="{DD410D17-D5FA-4EFD-99E7-3D22A8FCE79E}"/>
    <hyperlink ref="C207" r:id="rId401" tooltip="Pittsburgh Steelers" display="https://www.pro-football-reference.com/teams/pit/2017.htm" xr:uid="{827C37A8-4185-4522-B65B-16B234261D42}"/>
    <hyperlink ref="B208" r:id="rId402" display="https://www.pro-football-reference.com/players/A/AlleKe00.htm" xr:uid="{A8151DFB-4A35-49F2-B753-B531BC5D451B}"/>
    <hyperlink ref="C208" r:id="rId403" tooltip="Los Angeles Chargers" display="https://www.pro-football-reference.com/teams/sdg/2017.htm" xr:uid="{6655FBBA-6927-436F-83FE-093A1A3ABBBD}"/>
    <hyperlink ref="B209" r:id="rId404" display="https://www.pro-football-reference.com/players/H/HillTy00.htm" xr:uid="{004BF1EA-5CF2-47A6-BFDB-02054BC4DD0A}"/>
    <hyperlink ref="C209" r:id="rId405" tooltip="Kansas City Chiefs" display="https://www.pro-football-reference.com/teams/kan/2017.htm" xr:uid="{BC4A4596-B197-40D2-907F-DFEA4CDF565C}"/>
    <hyperlink ref="B210" r:id="rId406" display="https://www.pro-football-reference.com/players/J/JoneMa02.htm" xr:uid="{E1C9BD06-E988-4C57-A4C2-8104DD837FA3}"/>
    <hyperlink ref="C210" r:id="rId407" tooltip="Detroit Lions" display="https://www.pro-football-reference.com/teams/det/2017.htm" xr:uid="{28D7B315-0C62-4FBE-AD4F-FF509F90B597}"/>
    <hyperlink ref="B211" r:id="rId408" display="https://www.pro-football-reference.com/players/J/JoneJu02.htm" xr:uid="{CD4B9A9E-9539-4F24-87A2-D5C990BA7E65}"/>
    <hyperlink ref="C211" r:id="rId409" tooltip="Atlanta Falcons" display="https://www.pro-football-reference.com/teams/atl/2017.htm" xr:uid="{2181C7B8-CFFA-4C04-A644-8A5D6B5138E1}"/>
    <hyperlink ref="B212" r:id="rId410" display="https://www.pro-football-reference.com/players/C/CookBr00.htm" xr:uid="{7C7F1DF2-2882-4181-BE5C-0712134FFBEC}"/>
    <hyperlink ref="C212" r:id="rId411" tooltip="New England Patriots" display="https://www.pro-football-reference.com/teams/nwe/2017.htm" xr:uid="{8FE9E91F-91F8-48E7-9AD0-487D0EA7261F}"/>
    <hyperlink ref="B213" r:id="rId412" display="https://www.pro-football-reference.com/players/T/ThomMi05.htm" xr:uid="{5CD7B727-138D-4803-95A1-7D1D6D457177}"/>
    <hyperlink ref="C213" r:id="rId413" tooltip="New Orleans Saints" display="https://www.pro-football-reference.com/teams/nor/2017.htm" xr:uid="{C1BE9017-9E4B-47FD-9F21-A4CE16B20E32}"/>
    <hyperlink ref="B214" r:id="rId414" display="https://www.pro-football-reference.com/players/F/FitzLa00.htm" xr:uid="{4FD0C38E-33BD-44A0-BA32-62E8D96B0E19}"/>
    <hyperlink ref="C214" r:id="rId415" tooltip="Arizona Cardinals" display="https://www.pro-football-reference.com/teams/crd/2017.htm" xr:uid="{3DE1487A-A868-4131-82A3-68C5B8291A8E}"/>
    <hyperlink ref="B215" r:id="rId416" display="https://www.pro-football-reference.com/players/G/GreeA.00.htm" xr:uid="{3B441AE6-4DD1-4A9C-894A-A3735D8CC3B6}"/>
    <hyperlink ref="C215" r:id="rId417" tooltip="Cincinnati Bengals" display="https://www.pro-football-reference.com/teams/cin/2017.htm" xr:uid="{86802C62-0FC2-4731-A12C-FB07C69F84F7}"/>
    <hyperlink ref="B216" r:id="rId418" display="https://www.pro-football-reference.com/players/T/ThieAd00.htm" xr:uid="{3FA717F6-E383-44E7-ABD7-A547614C8DC5}"/>
    <hyperlink ref="C216" r:id="rId419" tooltip="Minnesota Vikings" display="https://www.pro-football-reference.com/teams/min/2017.htm" xr:uid="{850C7FBE-8F59-4C08-8BC2-5482E27E739C}"/>
    <hyperlink ref="B217" r:id="rId420" display="https://www.pro-football-reference.com/players/A/AdamDa01.htm" xr:uid="{1DE65126-961F-461D-82F4-D05E9DB29625}"/>
    <hyperlink ref="C217" r:id="rId421" tooltip="Green Bay Packers" display="https://www.pro-football-reference.com/teams/gnb/2017.htm" xr:uid="{E4C13181-0722-4284-9AC0-6E72AF126389}"/>
    <hyperlink ref="B218" r:id="rId422" display="https://www.pro-football-reference.com/players/B/BaldDo00.htm" xr:uid="{9DE11D09-B449-452A-AC0A-388A2DABB5D1}"/>
    <hyperlink ref="C218" r:id="rId423" tooltip="Seattle Seahawks" display="https://www.pro-football-reference.com/teams/sea/2017.htm" xr:uid="{957940FA-CCAE-4C29-A1D1-7B1DE0104141}"/>
    <hyperlink ref="B219" r:id="rId424" display="https://www.pro-football-reference.com/players/L/LandJa00.htm" xr:uid="{54B27289-D04C-42F3-9C7E-9FB00159D206}"/>
    <hyperlink ref="C219" r:id="rId425" tooltip="Miami Dolphins" display="https://www.pro-football-reference.com/teams/mia/2017.htm" xr:uid="{C1A933D5-4A60-4331-B446-680AA89EE596}"/>
    <hyperlink ref="B220" r:id="rId426" display="https://www.pro-football-reference.com/players/S/SmitJu00.htm" xr:uid="{9D5E526B-CCCF-4396-BAEA-210127E5A7F0}"/>
    <hyperlink ref="C220" r:id="rId427" tooltip="Pittsburgh Steelers" display="https://www.pro-football-reference.com/teams/pit/2017.htm" xr:uid="{CAA95C24-31D5-4B4E-AF8F-1C57A8EA43FC}"/>
    <hyperlink ref="B221" r:id="rId428" display="https://www.pro-football-reference.com/players/J/JeffAl00.htm" xr:uid="{7B61E8F8-4685-4311-B19D-4D26EC80CC45}"/>
    <hyperlink ref="C221" r:id="rId429" tooltip="Philadelphia Eagles" display="https://www.pro-football-reference.com/teams/phi/2017.htm" xr:uid="{E5DE0C83-5064-4737-B496-976CB8D7C487}"/>
    <hyperlink ref="B222" r:id="rId430" display="https://www.pro-football-reference.com/players/A/AndeRo04.htm" xr:uid="{A1576588-D070-4FF7-A46C-5910C97BE52E}"/>
    <hyperlink ref="C222" r:id="rId431" tooltip="New York Jets" display="https://www.pro-football-reference.com/teams/nyj/2017.htm" xr:uid="{8C2E9CDA-3406-4CDF-8D13-AE06E62D2A58}"/>
    <hyperlink ref="B223" r:id="rId432" display="https://www.pro-football-reference.com/players/D/DiggSt00.htm" xr:uid="{931B50F8-E653-44EE-A8AF-427B5BDEA135}"/>
    <hyperlink ref="C223" r:id="rId433" tooltip="Minnesota Vikings" display="https://www.pro-football-reference.com/teams/min/2017.htm" xr:uid="{7C2405FE-9129-44F5-B38B-B64E50F2883E}"/>
    <hyperlink ref="B224" r:id="rId434" display="https://www.pro-football-reference.com/players/T/TateGo00.htm" xr:uid="{C4C1083E-BF3F-4C0A-A54E-36A027CF3B99}"/>
    <hyperlink ref="C224" r:id="rId435" tooltip="Detroit Lions" display="https://www.pro-football-reference.com/teams/det/2017.htm" xr:uid="{B4A0E79C-81A9-421A-BB0C-8E0ABB93A4A1}"/>
    <hyperlink ref="B225" r:id="rId436" display="https://www.pro-football-reference.com/players/E/EvanMi00.htm" xr:uid="{C26B6F8D-11FE-419A-B7F3-D0A735916E4F}"/>
    <hyperlink ref="C225" r:id="rId437" tooltip="Tampa Bay Buccaneers" display="https://www.pro-football-reference.com/teams/tam/2017.htm" xr:uid="{3306AC12-E94D-4668-89D4-2135E044A0D3}"/>
    <hyperlink ref="B226" r:id="rId438" display="https://www.pro-football-reference.com/players/F/FuncDe00.htm" xr:uid="{4F392704-1BB9-48EE-A963-2E5F6E29567E}"/>
    <hyperlink ref="C226" r:id="rId439" tooltip="Carolina Panthers" display="https://www.pro-football-reference.com/teams/car/2017.htm" xr:uid="{23FC49CC-CFF4-487F-B669-C2FB71563A18}"/>
    <hyperlink ref="B227" r:id="rId440" display="https://www.pro-football-reference.com/players/A/AghoNe00.htm" xr:uid="{2A11792D-F161-41FA-83C5-82C25D58ABAC}"/>
    <hyperlink ref="C227" r:id="rId441" tooltip="Philadelphia Eagles" display="https://www.pro-football-reference.com/teams/phi/2017.htm" xr:uid="{6DD3CC44-72AB-4592-A3EA-5ED267EE9B47}"/>
    <hyperlink ref="B228" r:id="rId442" display="https://www.pro-football-reference.com/players/T/ThomDe03.htm" xr:uid="{BEE32AAB-EB31-4D2E-9635-CE81CDE0A717}"/>
    <hyperlink ref="C228" r:id="rId443" tooltip="Denver Broncos" display="https://www.pro-football-reference.com/teams/den/2017.htm" xr:uid="{F4F651B3-2817-45BB-AE07-E32248283C1F}"/>
    <hyperlink ref="B229" r:id="rId444" display="https://www.pro-football-reference.com/players/H/HiltT.00.htm" xr:uid="{F1B37DCB-6120-4F7D-9239-A473BFAF3984}"/>
    <hyperlink ref="C229" r:id="rId445" tooltip="Indianapolis Colts" display="https://www.pro-football-reference.com/teams/clt/2017.htm" xr:uid="{724F90C9-DF43-4A76-8EB7-8B5EDE7F4D9C}"/>
    <hyperlink ref="B230" r:id="rId446" display="https://www.pro-football-reference.com/players/B/BryaDe01.htm" xr:uid="{AE79AA9C-EFED-4968-B6EA-DB3AC55A04EE}"/>
    <hyperlink ref="C230" r:id="rId447" tooltip="Dallas Cowboys" display="https://www.pro-football-reference.com/teams/dal/2017.htm" xr:uid="{0DC334C1-DEE3-4BFE-BB22-9A2DC4403E3F}"/>
    <hyperlink ref="B231" r:id="rId448" display="https://www.pro-football-reference.com/players/S/StilKe00.htm" xr:uid="{57C7D575-263B-4319-8ACD-0AAF8BF2B2BB}"/>
    <hyperlink ref="C231" r:id="rId449" tooltip="Miami Dolphins" display="https://www.pro-football-reference.com/teams/mia/2017.htm" xr:uid="{ECD1D080-A2C0-40B8-A770-9BC0A709C066}"/>
    <hyperlink ref="B232" r:id="rId450" display="https://www.pro-football-reference.com/players/K/KuppCo00.htm" xr:uid="{DA338DD2-779F-4B20-9364-A7585CA1889A}"/>
    <hyperlink ref="C232" r:id="rId451" tooltip="Los Angeles Rams" display="https://www.pro-football-reference.com/teams/ram/2017.htm" xr:uid="{7ED5F7F7-8CEC-49B3-AA46-84D76D8F28BA}"/>
    <hyperlink ref="B233" r:id="rId452" display="https://www.pro-football-reference.com/players/C/CrabMi00.htm" xr:uid="{A8CD2EFF-2077-4192-AF95-98D26347DD88}"/>
    <hyperlink ref="C233" r:id="rId453" tooltip="Oakland Raiders" display="https://www.pro-football-reference.com/teams/rai/2017.htm" xr:uid="{6EA4366E-651C-40B3-A167-5C0DA69CC6A4}"/>
    <hyperlink ref="B234" r:id="rId454" display="https://www.pro-football-reference.com/players/G/GoodMa00.htm" xr:uid="{68379F46-CBE6-4317-9A32-8EA38AF560BC}"/>
    <hyperlink ref="C234" r:id="rId455" tooltip="San Francisco 49ers" display="https://www.pro-football-reference.com/teams/sfo/2017.htm" xr:uid="{B000A96C-E84D-4D6D-B684-F78D57A604A1}"/>
    <hyperlink ref="B235" r:id="rId456" display="https://www.pro-football-reference.com/players/K/KearJe01.htm" xr:uid="{2323B0FB-EC56-443D-B12B-AB0E07EA824E}"/>
    <hyperlink ref="C235" r:id="rId457" tooltip="New York Jets" display="https://www.pro-football-reference.com/teams/nyj/2017.htm" xr:uid="{AE40B487-B346-4078-B160-0D30204262CF}"/>
    <hyperlink ref="B236" r:id="rId458" display="https://www.pro-football-reference.com/players/C/CoopAm00.htm" xr:uid="{149B610B-8167-4E03-9218-ED150C5E2782}"/>
    <hyperlink ref="C236" r:id="rId459" tooltip="Oakland Raiders" display="https://www.pro-football-reference.com/teams/rai/2017.htm" xr:uid="{6E036622-EDDA-4780-BBBA-B7517E36362D}"/>
    <hyperlink ref="B237" r:id="rId460" display="https://www.pro-football-reference.com/players/G/GinnTe00.htm" xr:uid="{C417AD6E-CD8F-40A9-978C-ABDDAAB2EF7D}"/>
    <hyperlink ref="C237" r:id="rId461" tooltip="New Orleans Saints" display="https://www.pro-football-reference.com/teams/nor/2017.htm" xr:uid="{472E922F-F907-44C3-9374-C299CD1B24ED}"/>
    <hyperlink ref="B238" r:id="rId462" display="https://www.pro-football-reference.com/players/S/SanuMo00.htm" xr:uid="{3CF0EF66-15EE-4EE4-86FD-AF98199BD173}"/>
    <hyperlink ref="C238" r:id="rId463" tooltip="Atlanta Falcons" display="https://www.pro-football-reference.com/teams/atl/2017.htm" xr:uid="{2C19AF64-3B64-4D4D-B234-13F14F1626B9}"/>
    <hyperlink ref="B239" r:id="rId464" display="https://www.pro-football-reference.com/players/W/WatkSa00.htm" xr:uid="{B213E6CA-1B89-4894-B51F-1F1DA8995102}"/>
    <hyperlink ref="C239" r:id="rId465" tooltip="Los Angeles Rams" display="https://www.pro-football-reference.com/teams/ram/2017.htm" xr:uid="{2783E621-8BA7-44E9-BC15-80C60F3C74E1}"/>
    <hyperlink ref="B240" r:id="rId466" display="https://www.pro-football-reference.com/players/W/WoodRo02.htm" xr:uid="{4C27835C-715B-4D8A-99D9-F8B51E03B440}"/>
    <hyperlink ref="C240" r:id="rId467" tooltip="Los Angeles Rams" display="https://www.pro-football-reference.com/teams/ram/2017.htm" xr:uid="{734FEB55-0736-4C38-A316-C3AB8CC6B4BE}"/>
    <hyperlink ref="B241" r:id="rId468" display="https://www.pro-football-reference.com/players/R/RichPa01.htm" xr:uid="{D9B80EA5-992B-4FE5-A16A-30725BBC3BBE}"/>
    <hyperlink ref="C241" r:id="rId469" tooltip="Seattle Seahawks" display="https://www.pro-football-reference.com/teams/sea/2017.htm" xr:uid="{3CB187B2-39B6-4C5F-BBDB-222318395EC7}"/>
    <hyperlink ref="B242" r:id="rId470" display="https://www.pro-football-reference.com/players/M/MattRi00.htm" xr:uid="{82455274-7127-4E31-9511-664B014D0639}"/>
    <hyperlink ref="C242" r:id="rId471" tooltip="Tennessee Titans" display="https://www.pro-football-reference.com/teams/oti/2017.htm" xr:uid="{64C1DFCB-296D-4568-81B4-D7454BAFFDC3}"/>
    <hyperlink ref="B243" r:id="rId472" display="https://www.pro-football-reference.com/players/W/WallMi00.htm" xr:uid="{46F065C8-8A93-4C79-BC57-2D806692CE1B}"/>
    <hyperlink ref="C243" r:id="rId473" tooltip="Baltimore Ravens" display="https://www.pro-football-reference.com/teams/rav/2017.htm" xr:uid="{D3435616-D8E8-463E-8127-1C5FB6ECF494}"/>
    <hyperlink ref="B244" r:id="rId474" display="https://www.pro-football-reference.com/players/B/BenjTr00.htm" xr:uid="{100FC6B0-3ACF-4BAC-8C70-B0DA580D3A09}"/>
    <hyperlink ref="C244" r:id="rId475" tooltip="Los Angeles Chargers" display="https://www.pro-football-reference.com/teams/sdg/2017.htm" xr:uid="{79513E55-F868-408F-89F2-A9DE6EAF287D}"/>
    <hyperlink ref="B245" r:id="rId476" display="https://www.pro-football-reference.com/players/W/WillTy00.htm" xr:uid="{FF972576-B68F-4A8A-8EF9-B083C322D2E0}"/>
    <hyperlink ref="C245" r:id="rId477" tooltip="Los Angeles Chargers" display="https://www.pro-football-reference.com/teams/sdg/2017.htm" xr:uid="{22E73594-8DFB-4504-94B6-5270556D03DA}"/>
    <hyperlink ref="B246" r:id="rId478" display="https://www.pro-football-reference.com/players/C/CrowJa00.htm" xr:uid="{69C1722A-6C0B-4378-BCF6-331C8D1DC6FB}"/>
    <hyperlink ref="C246" r:id="rId479" tooltip="Washington Redskins" display="https://www.pro-football-reference.com/teams/was/2017.htm" xr:uid="{8C11D0E1-6D0D-40AB-997E-5192276421D9}"/>
    <hyperlink ref="B247" r:id="rId480" display="https://www.pro-football-reference.com/players/C/CobbRa00.htm" xr:uid="{365DABBC-2F63-4579-8BDF-90B5BFA38193}"/>
    <hyperlink ref="C247" r:id="rId481" tooltip="Green Bay Packers" display="https://www.pro-football-reference.com/teams/gnb/2017.htm" xr:uid="{4006D822-DDF8-4474-AF2E-4E780234A871}"/>
    <hyperlink ref="B248" r:id="rId482" display="https://www.pro-football-reference.com/players/L/LeexMa00.htm" xr:uid="{1DF06D5A-7310-4546-8ECA-4C9169F3F10F}"/>
    <hyperlink ref="C248" r:id="rId483" tooltip="Jacksonville Jaguars" display="https://www.pro-football-reference.com/teams/jax/2017.htm" xr:uid="{68954E83-73FC-4F6C-98B0-B6C7ACAF826E}"/>
    <hyperlink ref="B249" r:id="rId484" display="https://www.pro-football-reference.com/players/C/ColeKe00.htm" xr:uid="{4F694CBE-9E78-4E46-8FF7-6326CFBC468C}"/>
    <hyperlink ref="C249" r:id="rId485" tooltip="Jacksonville Jaguars" display="https://www.pro-football-reference.com/teams/jax/2017.htm" xr:uid="{A96490F3-910A-41FD-A06F-09765F57191E}"/>
    <hyperlink ref="B250" r:id="rId486" display="https://www.pro-football-reference.com/players/J/JackDe00.htm" xr:uid="{8727057E-2E72-4123-8396-42CB2E411FEB}"/>
    <hyperlink ref="C250" r:id="rId487" tooltip="Tampa Bay Buccaneers" display="https://www.pro-football-reference.com/teams/tam/2017.htm" xr:uid="{D511CF38-65D7-4BC4-B53B-4336BB572635}"/>
    <hyperlink ref="B251" r:id="rId488" display="https://www.pro-football-reference.com/players/B/BenjKe00.htm" xr:uid="{C359FB75-01ED-4F2E-A441-526D41B4FFC3}"/>
    <hyperlink ref="B252" r:id="rId489" display="https://www.pro-football-reference.com/players/S/ShepSt00.htm" xr:uid="{16B75E44-AEA5-4361-86C0-84F886A1E859}"/>
    <hyperlink ref="C252" r:id="rId490" tooltip="New York Giants" display="https://www.pro-football-reference.com/teams/nyg/2017.htm" xr:uid="{6A8FF304-CABC-4835-9502-57976BA43B94}"/>
    <hyperlink ref="B253" r:id="rId491" display="https://www.pro-football-reference.com/players/D/DoctJo00.htm" xr:uid="{6126F695-CFFC-4D9B-9481-F11D0DE833FE}"/>
    <hyperlink ref="C253" r:id="rId492" tooltip="Washington Redskins" display="https://www.pro-football-reference.com/teams/was/2017.htm" xr:uid="{86CED165-E6F4-4DE4-8EEE-799FD6081D29}"/>
    <hyperlink ref="B254" r:id="rId493" display="https://www.pro-football-reference.com/players/F/FullWi01.htm" xr:uid="{6DA8CFC4-F031-46A9-9191-F879E63CAF95}"/>
    <hyperlink ref="C254" r:id="rId494" tooltip="Houston Texans" display="https://www.pro-football-reference.com/teams/htx/2017.htm" xr:uid="{00F8BB43-4164-477B-A244-71EF9AF1563C}"/>
    <hyperlink ref="B255" r:id="rId495" display="https://www.pro-football-reference.com/players/N/NelsJo00.htm" xr:uid="{D2F63151-D0AB-408B-BFE0-C5451F4DE7B4}"/>
    <hyperlink ref="C255" r:id="rId496" tooltip="Green Bay Packers" display="https://www.pro-football-reference.com/teams/gnb/2017.htm" xr:uid="{2ACE037A-DD0C-48A5-909D-9F51225C396F}"/>
    <hyperlink ref="B256" r:id="rId497" display="https://www.pro-football-reference.com/players/B/BryaMa00.htm" xr:uid="{C49BFA27-7AA9-403F-AFA4-04A5DCC05E75}"/>
    <hyperlink ref="C256" r:id="rId498" tooltip="Pittsburgh Steelers" display="https://www.pro-football-reference.com/teams/pit/2017.htm" xr:uid="{69412109-20FF-4C9F-B92D-625F91DDEBF1}"/>
    <hyperlink ref="B257" r:id="rId499" display="https://www.pro-football-reference.com/players/G/GranRy01.htm" xr:uid="{2BE800D9-01F5-4DED-84A7-B0B82FF867AF}"/>
    <hyperlink ref="C257" r:id="rId500" tooltip="Washington Redskins" display="https://www.pro-football-reference.com/teams/was/2017.htm" xr:uid="{FB5FEFC2-3E29-4E7F-AD4C-598817B0F3DC}"/>
    <hyperlink ref="B258" r:id="rId501" display="https://www.pro-football-reference.com/players/L/LockTy00.htm" xr:uid="{C8E984A8-DF44-4833-BC16-753A49F77062}"/>
    <hyperlink ref="C258" r:id="rId502" tooltip="Seattle Seahawks" display="https://www.pro-football-reference.com/teams/sea/2017.htm" xr:uid="{3AFB7AF0-0BD8-4BE7-99C5-5D5490BEDA45}"/>
    <hyperlink ref="B259" r:id="rId503" display="https://www.pro-football-reference.com/players/A/AmenDa00.htm" xr:uid="{E0BF2B6D-81BB-4CAE-81CF-0CE41AD3D5CA}"/>
    <hyperlink ref="C259" r:id="rId504" tooltip="New England Patriots" display="https://www.pro-football-reference.com/teams/nwe/2017.htm" xr:uid="{E5697AD1-A8EF-4FD0-8985-DC3DF7BFFC08}"/>
    <hyperlink ref="B260" r:id="rId505" display="https://www.pro-football-reference.com/players/H/HogaCh00.htm" xr:uid="{57F340E8-47C9-4C3E-A29B-72915E5BB35A}"/>
    <hyperlink ref="C260" r:id="rId506" tooltip="New England Patriots" display="https://www.pro-football-reference.com/teams/nwe/2017.htm" xr:uid="{AE684C22-E8D2-47AF-B5B7-616FDAABD7FC}"/>
    <hyperlink ref="B261" r:id="rId507" display="https://www.pro-football-reference.com/players/W/WilsAl02.htm" xr:uid="{C1FC9EEB-5DEF-4367-9560-C618B6D14104}"/>
    <hyperlink ref="C261" r:id="rId508" tooltip="Kansas City Chiefs" display="https://www.pro-football-reference.com/teams/kan/2017.htm" xr:uid="{1046531E-89D0-456B-BC4C-CC5BE00AD0F0}"/>
    <hyperlink ref="B262" r:id="rId509" display="https://www.pro-football-reference.com/players/L/LaFeBr00.htm" xr:uid="{55CF7C93-8751-4AA8-949D-5BED4395C6C9}"/>
    <hyperlink ref="C262" r:id="rId510" tooltip="Cincinnati Bengals" display="https://www.pro-football-reference.com/teams/cin/2017.htm" xr:uid="{78FC80C6-3149-4B93-8119-98CD6D8C7D68}"/>
    <hyperlink ref="B263" r:id="rId511" display="https://www.pro-football-reference.com/players/P/ParkDe01.htm" xr:uid="{E52E925C-0A9E-41A8-8E02-BB106F6C1579}"/>
    <hyperlink ref="C263" r:id="rId512" tooltip="Miami Dolphins" display="https://www.pro-football-reference.com/teams/mia/2017.htm" xr:uid="{B595A060-558F-4681-BAF1-D228EE10A411}"/>
    <hyperlink ref="B264" r:id="rId513" display="https://www.pro-football-reference.com/players/B/BrowJa03.htm" xr:uid="{E589219D-B94B-477B-8573-4278E2C0DD09}"/>
    <hyperlink ref="C264" r:id="rId514" tooltip="Arizona Cardinals" display="https://www.pro-football-reference.com/teams/crd/2017.htm" xr:uid="{329B8251-57ED-4A4B-A0BA-498063EA8EE1}"/>
    <hyperlink ref="B265" r:id="rId515" display="https://www.pro-football-reference.com/players/M/MontTy01.htm" xr:uid="{814D81A2-28BE-442D-A7C7-F47CCFF72AA9}"/>
    <hyperlink ref="C265" r:id="rId516" tooltip="Green Bay Packers" display="https://www.pro-football-reference.com/teams/gnb/2017.htm" xr:uid="{40D71785-8B03-49A4-82B4-9FF60EE572B4}"/>
    <hyperlink ref="B266" r:id="rId517" display="https://www.pro-football-reference.com/players/H/HumpAd00.htm" xr:uid="{DC8A71DC-000A-42FF-9164-AB0D3882C97C}"/>
    <hyperlink ref="C266" r:id="rId518" tooltip="Tampa Bay Buccaneers" display="https://www.pro-football-reference.com/teams/tam/2017.htm" xr:uid="{2A453F8F-A1EE-4EC5-A5D5-7BF0F3D47989}"/>
    <hyperlink ref="B267" r:id="rId519" display="https://www.pro-football-reference.com/players/S/SandEm00.htm" xr:uid="{29A014BD-16C4-43F7-B6C6-D1E5862FA89C}"/>
    <hyperlink ref="C267" r:id="rId520" tooltip="Denver Broncos" display="https://www.pro-football-reference.com/teams/den/2017.htm" xr:uid="{4F5063F3-0D08-4ACE-99CE-973857FF8C31}"/>
    <hyperlink ref="B268" r:id="rId521" display="https://www.pro-football-reference.com/players/G/GollKe00.htm" xr:uid="{D1713FCA-D546-4E5A-A3C9-8C34FAD0F752}"/>
    <hyperlink ref="C268" r:id="rId522" tooltip="Detroit Lions" display="https://www.pro-football-reference.com/teams/det/2017.htm" xr:uid="{52A9E500-983A-497F-BF1C-8FB6586128C9}"/>
    <hyperlink ref="B269" r:id="rId523" display="https://www.pro-football-reference.com/players/T/ThomDe04.htm" xr:uid="{D3B8BF8A-F9FE-48E9-9345-53573FAE27A6}"/>
    <hyperlink ref="B270" r:id="rId524" display="https://www.pro-football-reference.com/players/W/WrigKe01.htm" xr:uid="{92F759F8-B511-43AC-8BC6-E637AAA63C5C}"/>
    <hyperlink ref="C270" r:id="rId525" tooltip="Chicago Bears" display="https://www.pro-football-reference.com/teams/chi/2017.htm" xr:uid="{D5D69C9A-16D5-4697-B57C-AACF64B61BE3}"/>
    <hyperlink ref="B271" r:id="rId526" display="https://www.pro-football-reference.com/players/N/NelsJJ00.htm" xr:uid="{539702FC-8541-4D9E-8D62-59E84636A611}"/>
    <hyperlink ref="C271" r:id="rId527" tooltip="Arizona Cardinals" display="https://www.pro-football-reference.com/teams/crd/2017.htm" xr:uid="{AB7BA756-0620-4752-B245-65163671A9DB}"/>
    <hyperlink ref="B272" r:id="rId528" display="https://www.pro-football-reference.com/players/D/DeckEr00.htm" xr:uid="{AB88F2C5-DB3C-4812-BA01-681B3B6ABB37}"/>
    <hyperlink ref="C272" r:id="rId529" tooltip="Tennessee Titans" display="https://www.pro-football-reference.com/teams/oti/2017.htm" xr:uid="{79D455F8-E100-4818-9552-3625EAAD2106}"/>
    <hyperlink ref="B273" r:id="rId530" display="https://www.pro-football-reference.com/players/M/MaclJe00.htm" xr:uid="{444FCEC1-724E-4DBC-A3E4-958F4F7D5365}"/>
    <hyperlink ref="C273" r:id="rId531" tooltip="Baltimore Ravens" display="https://www.pro-football-reference.com/teams/rav/2017.htm" xr:uid="{7AC73A83-8F83-427E-8CFB-3B180B19723E}"/>
    <hyperlink ref="B274" r:id="rId532" display="https://www.pro-football-reference.com/players/H/HurnAl01.htm" xr:uid="{2AC2C78B-6B6A-48B4-9474-2D1CA8F2EBD4}"/>
    <hyperlink ref="C274" r:id="rId533" tooltip="Jacksonville Jaguars" display="https://www.pro-football-reference.com/teams/jax/2017.htm" xr:uid="{BA13A6AD-9476-40BC-83BB-97C9E270E2AD}"/>
    <hyperlink ref="B275" r:id="rId534" display="https://www.pro-football-reference.com/players/G/GodwCh00.htm" xr:uid="{20117813-1E60-41AF-A777-4F5CCB21018F}"/>
    <hyperlink ref="C275" r:id="rId535" tooltip="Tampa Bay Buccaneers" display="https://www.pro-football-reference.com/teams/tam/2017.htm" xr:uid="{92F7D5F7-E627-4458-85EE-CD29BE098D1C}"/>
    <hyperlink ref="B276" r:id="rId536" display="https://www.pro-football-reference.com/players/W/WillTe01.htm" xr:uid="{D9AB93EB-F6A2-435D-B4D9-FFE25D2474CC}"/>
    <hyperlink ref="C276" r:id="rId537" tooltip="Dallas Cowboys" display="https://www.pro-football-reference.com/teams/dal/2017.htm" xr:uid="{A75B2A0C-C9A3-4BE2-A20F-EA94A81FABB8}"/>
    <hyperlink ref="B277" r:id="rId538" display="https://www.pro-football-reference.com/players/B/BeasCo00.htm" xr:uid="{D2FB5A2B-06A1-48CB-A978-0DFEDAAAF7B6}"/>
    <hyperlink ref="C277" r:id="rId539" tooltip="Dallas Cowboys" display="https://www.pro-football-reference.com/teams/dal/2017.htm" xr:uid="{75B81F33-710F-486D-9906-CF9C1C98CB2D}"/>
    <hyperlink ref="B278" r:id="rId540" display="https://www.pro-football-reference.com/players/P/PattCo00.htm" xr:uid="{FEC625AC-4CB8-4097-BFC7-FCE788EA8F08}"/>
    <hyperlink ref="C278" r:id="rId541" tooltip="Oakland Raiders" display="https://www.pro-football-reference.com/teams/rai/2017.htm" xr:uid="{A13FA719-3BCD-4E92-B05D-25D6E2062DBB}"/>
    <hyperlink ref="B279" r:id="rId542" display="https://www.pro-football-reference.com/players/S/SmitTo02.htm" xr:uid="{AB56492A-0E32-44F8-BF0C-185AF17F1197}"/>
    <hyperlink ref="C279" r:id="rId543" tooltip="Philadelphia Eagles" display="https://www.pro-football-reference.com/teams/phi/2017.htm" xr:uid="{44454CA2-1740-47B5-B41B-F352B40CB157}"/>
    <hyperlink ref="B280" r:id="rId544" display="https://www.pro-football-reference.com/players/L/LewiRo03.htm" xr:uid="{75E97ED5-0C84-4472-9A36-3EA079CE4F46}"/>
    <hyperlink ref="C280" r:id="rId545" tooltip="New York Giants" display="https://www.pro-football-reference.com/teams/nyg/2017.htm" xr:uid="{2E6A8CB8-391F-4891-9E12-8292BB55985F}"/>
    <hyperlink ref="B281" r:id="rId546" display="https://www.pro-football-reference.com/players/F/FowlBe00.htm" xr:uid="{B8283214-8A71-4BD4-8C21-E835029014F4}"/>
    <hyperlink ref="C281" r:id="rId547" tooltip="Denver Broncos" display="https://www.pro-football-reference.com/teams/den/2017.htm" xr:uid="{69409A34-ED02-414A-9550-CFB735285DF2}"/>
    <hyperlink ref="B282" r:id="rId548" display="https://www.pro-football-reference.com/players/T/TaylTr02.htm" xr:uid="{A19E7D9A-A800-41D2-9C8F-985E88F1F7B3}"/>
    <hyperlink ref="C282" r:id="rId549" tooltip="San Francisco 49ers" display="https://www.pro-football-reference.com/teams/sfo/2017.htm" xr:uid="{BD1BCA20-3CCE-4CFC-9F50-E4FFF7EB3D8B}"/>
    <hyperlink ref="B283" r:id="rId550" display="https://www.pro-football-reference.com/players/M/MoncDo00.htm" xr:uid="{82D09E9E-C517-4564-859F-0BBCBECA93DF}"/>
    <hyperlink ref="C283" r:id="rId551" tooltip="Indianapolis Colts" display="https://www.pro-football-reference.com/teams/clt/2017.htm" xr:uid="{B8DF9EF6-7FA2-49BF-A48E-87C9E7BB5251}"/>
    <hyperlink ref="B284" r:id="rId552" display="https://www.pro-football-reference.com/players/B/ButlBr00.htm" xr:uid="{6A5AD193-D7C0-4833-93E3-1879103BDDA6}"/>
    <hyperlink ref="C284" r:id="rId553" tooltip="Dallas Cowboys" display="https://www.pro-football-reference.com/teams/dal/2017.htm" xr:uid="{1AC4F126-746B-45AE-9BA8-37932D4F5FF5}"/>
    <hyperlink ref="B285" r:id="rId554" display="https://www.pro-football-reference.com/players/C/ColeBr00.htm" xr:uid="{26F03DD2-6482-4C21-81F8-56D0E48FFF2F}"/>
    <hyperlink ref="C285" r:id="rId555" tooltip="New Orleans Saints" display="https://www.pro-football-reference.com/teams/nor/2017.htm" xr:uid="{4D35D3B1-9344-44D1-9AF2-6154116209AF}"/>
    <hyperlink ref="B286" r:id="rId556" display="https://www.pro-football-reference.com/players/G/GarcPi00.htm" xr:uid="{E43A39BF-F696-40AC-A0D6-2287025FF0DB}"/>
    <hyperlink ref="C286" r:id="rId557" tooltip="San Francisco 49ers" display="https://www.pro-football-reference.com/teams/sfo/2017.htm" xr:uid="{D9702835-A146-403E-AD31-636AF06F3B74}"/>
    <hyperlink ref="B287" r:id="rId558" display="https://www.pro-football-reference.com/players/B/BeckOd00.htm" xr:uid="{060A5B62-F7A7-447F-B674-ED26601463D7}"/>
    <hyperlink ref="C287" r:id="rId559" tooltip="New York Giants" display="https://www.pro-football-reference.com/teams/nyg/2017.htm" xr:uid="{8174563B-258A-4DA2-B4F2-109638B04C68}"/>
    <hyperlink ref="B288" r:id="rId560" display="https://www.pro-football-reference.com/players/B/BrowJo02.htm" xr:uid="{F1474CFD-EDE4-4F15-8070-5C819D9CFE50}"/>
    <hyperlink ref="C288" r:id="rId561" tooltip="Arizona Cardinals" display="https://www.pro-football-reference.com/teams/crd/2017.htm" xr:uid="{EE049C65-FD56-4634-B401-0F227B7F6A45}"/>
    <hyperlink ref="B289" r:id="rId562" display="https://www.pro-football-reference.com/players/G/GabrTa00.htm" xr:uid="{5F5538FE-633B-4A92-B53B-09291E2A8801}"/>
    <hyperlink ref="C289" r:id="rId563" tooltip="Atlanta Falcons" display="https://www.pro-football-reference.com/teams/atl/2017.htm" xr:uid="{8725227C-3B22-4A22-AAD3-9BF63594FA01}"/>
    <hyperlink ref="B290" r:id="rId564" display="https://www.pro-football-reference.com/players/J/JoneT.00.htm" xr:uid="{3E26A943-DAE8-457C-8337-56EC8B6F6731}"/>
    <hyperlink ref="C290" r:id="rId565" tooltip="Detroit Lions" display="https://www.pro-football-reference.com/teams/det/2017.htm" xr:uid="{40FFBEE1-789B-41E0-89EF-AC36ED81C28E}"/>
    <hyperlink ref="B291" r:id="rId566" display="https://www.pro-football-reference.com/players/R/RobeSe00.htm" xr:uid="{4539DD59-67E6-41D9-8AEF-2E330F048926}"/>
    <hyperlink ref="C291" r:id="rId567" tooltip="Oakland Raiders" display="https://www.pro-football-reference.com/teams/rai/2017.htm" xr:uid="{8466E95F-F584-486F-8E5F-207027440912}"/>
    <hyperlink ref="B292" r:id="rId568" display="https://www.pro-football-reference.com/players/E/ElliBr00.htm" xr:uid="{52EF933F-FC69-47DE-99F3-C834FB12F741}"/>
    <hyperlink ref="C292" r:id="rId569" tooltip="Houston Texans" display="https://www.pro-football-reference.com/teams/htx/2017.htm" xr:uid="{AF2C76C9-948F-45B9-817D-CB2F6AD2C198}"/>
    <hyperlink ref="B293" r:id="rId570" display="https://www.pro-football-reference.com/players/B/BellJo02.htm" xr:uid="{72F666BA-36A4-4B6E-992A-E8D342723D0B}"/>
    <hyperlink ref="C293" r:id="rId571" tooltip="Chicago Bears" display="https://www.pro-football-reference.com/teams/chi/2017.htm" xr:uid="{5ED9191D-DDDE-46B3-9C08-E872A14B5682}"/>
    <hyperlink ref="B294" r:id="rId572" display="https://www.pro-football-reference.com/players/J/JoneZa00.htm" xr:uid="{EF3CBF7A-9F21-4264-B614-60F5A32BB106}"/>
    <hyperlink ref="C294" r:id="rId573" tooltip="Buffalo Bills" display="https://www.pro-football-reference.com/teams/buf/2017.htm" xr:uid="{29003A49-32EE-44CF-B6F1-6959A759278B}"/>
    <hyperlink ref="B295" r:id="rId574" display="https://www.pro-football-reference.com/players/C/ColeCo00.htm" xr:uid="{18F93F93-51E1-45C2-ABD1-E6524FC63102}"/>
    <hyperlink ref="C295" r:id="rId575" tooltip="Cleveland Browns" display="https://www.pro-football-reference.com/teams/cle/2017.htm" xr:uid="{27DA3EF5-A15F-4D8F-9688-8C3DC1EF8030}"/>
    <hyperlink ref="B296" r:id="rId576" display="https://www.pro-football-reference.com/players/L/LatiCo00.htm" xr:uid="{9938F12A-D6B5-4857-B61B-717BE1B1176F}"/>
    <hyperlink ref="C296" r:id="rId577" tooltip="Denver Broncos" display="https://www.pro-football-reference.com/teams/den/2017.htm" xr:uid="{4FA9F717-8305-4B20-B978-F260A34BCFB8}"/>
    <hyperlink ref="B297" r:id="rId578" display="https://www.pro-football-reference.com/players/H/HiggRa00.htm" xr:uid="{5FEF7279-F46A-4864-A08E-E0A3B0C0B432}"/>
    <hyperlink ref="C297" r:id="rId579" tooltip="Cleveland Browns" display="https://www.pro-football-reference.com/teams/cle/2017.htm" xr:uid="{BF4956CC-44A4-44AE-BCEE-3E3B35285D91}"/>
    <hyperlink ref="B298" r:id="rId580" display="https://www.pro-football-reference.com/players/K/KingTa00.htm" xr:uid="{2F77D26F-74B1-4382-974D-2AA9E28BEABD}"/>
    <hyperlink ref="C298" r:id="rId581" tooltip="New York Giants" display="https://www.pro-football-reference.com/teams/nyg/2017.htm" xr:uid="{DAF00974-33BE-490C-BE2B-8990AC985784}"/>
    <hyperlink ref="B299" r:id="rId582" display="https://www.pro-football-reference.com/players/M/MoorCh00.htm" xr:uid="{ADA79D74-E1E9-4FC5-8D14-70BE62E141B2}"/>
    <hyperlink ref="C299" r:id="rId583" tooltip="Baltimore Ravens" display="https://www.pro-football-reference.com/teams/rav/2017.htm" xr:uid="{3606F57A-F5F7-49C0-969E-6EE6821F9960}"/>
    <hyperlink ref="B300" r:id="rId584" display="https://www.pro-football-reference.com/players/G/GordJo02.htm" xr:uid="{70582981-B737-4670-8984-B25F3FF1A745}"/>
    <hyperlink ref="C300" r:id="rId585" tooltip="Cleveland Browns" display="https://www.pro-football-reference.com/teams/cle/2017.htm" xr:uid="{8FB7B5C5-8815-4DC4-A043-D5CBE1DE9CDD}"/>
    <hyperlink ref="B301" r:id="rId586" display="https://www.pro-football-reference.com/players/H/HardJu00.htm" xr:uid="{6D032556-B721-4FEB-9188-2EB289346E08}"/>
    <hyperlink ref="C301" r:id="rId587" tooltip="Atlanta Falcons" display="https://www.pro-football-reference.com/teams/atl/2017.htm" xr:uid="{F2522FD6-2A3A-4053-A6D2-94BF54F441FE}"/>
    <hyperlink ref="B302" r:id="rId588" display="https://www.pro-football-reference.com/players/I/InmaDo00.htm" xr:uid="{951C3B6B-0A6F-462D-AB15-693F870F748A}"/>
    <hyperlink ref="B303" r:id="rId589" display="https://www.pro-football-reference.com/players/W/WestDe00.htm" xr:uid="{190E6FAC-6476-4F0D-8A40-35560AD81515}"/>
    <hyperlink ref="C303" r:id="rId590" tooltip="Jacksonville Jaguars" display="https://www.pro-football-reference.com/teams/jax/2017.htm" xr:uid="{642BEF5A-721F-46DE-88A1-B385A24DFA47}"/>
    <hyperlink ref="B304" r:id="rId591" display="https://www.pro-football-reference.com/players/B/BritKe00.htm" xr:uid="{728E42DF-4AD0-414A-A4AD-F4BFFD83CD82}"/>
    <hyperlink ref="B305" r:id="rId592" display="https://www.pro-football-reference.com/players/R/RobiAl00.htm" xr:uid="{44DBBBAD-2639-4D1D-802B-A2233A5E5BE7}"/>
    <hyperlink ref="C305" r:id="rId593" tooltip="San Francisco 49ers" display="https://www.pro-football-reference.com/teams/sfo/2017.htm" xr:uid="{974C52E5-0340-464B-9230-6960D4D6A78C}"/>
    <hyperlink ref="B307" r:id="rId594" display="https://www.pro-football-reference.com/players/H/HillTy00.htm" xr:uid="{E403C8E3-0014-45D3-BA46-DD89653DC451}"/>
    <hyperlink ref="C307" r:id="rId595" tooltip="Kansas City Chiefs" display="https://www.pro-football-reference.com/teams/kan/2018.htm" xr:uid="{BB082DF4-4816-4A5B-8411-624D3FFDDFC5}"/>
    <hyperlink ref="B308" r:id="rId596" display="https://www.pro-football-reference.com/players/B/BrowAn04.htm" xr:uid="{04EBDC87-FD5E-467F-BEE2-59A947C841E7}"/>
    <hyperlink ref="C308" r:id="rId597" tooltip="Pittsburgh Steelers" display="https://www.pro-football-reference.com/teams/pit/2018.htm" xr:uid="{4F98DE6A-E60F-437C-A2F0-DC4C8280FE92}"/>
    <hyperlink ref="B309" r:id="rId598" display="https://www.pro-football-reference.com/players/H/HopkDe00.htm" xr:uid="{E44EBFF6-AA00-4CE6-87E4-3C407B12D6C2}"/>
    <hyperlink ref="C309" r:id="rId599" tooltip="Houston Texans" display="https://www.pro-football-reference.com/teams/htx/2018.htm" xr:uid="{17D7668C-DB37-4014-91A9-A55427729032}"/>
    <hyperlink ref="B310" r:id="rId600" display="https://www.pro-football-reference.com/players/A/AdamDa01.htm" xr:uid="{71AE76C1-8D62-4941-88AF-89534FF43675}"/>
    <hyperlink ref="C310" r:id="rId601" tooltip="Green Bay Packers" display="https://www.pro-football-reference.com/teams/gnb/2018.htm" xr:uid="{0A49BBBF-2BD2-499B-BA72-5F312C3B22AC}"/>
    <hyperlink ref="B311" r:id="rId602" display="https://www.pro-football-reference.com/players/J/JoneJu02.htm" xr:uid="{8BA19780-3929-42AB-9178-02D1F02A6547}"/>
    <hyperlink ref="C311" r:id="rId603" tooltip="Atlanta Falcons" display="https://www.pro-football-reference.com/teams/atl/2018.htm" xr:uid="{E049B452-B98D-466D-BE2F-A34F8C198C3C}"/>
    <hyperlink ref="B312" r:id="rId604" display="https://www.pro-football-reference.com/players/E/EvanMi00.htm" xr:uid="{BD49F999-FD8D-4255-ABCE-E9A8DFA05F21}"/>
    <hyperlink ref="C312" r:id="rId605" tooltip="Tampa Bay Buccaneers" display="https://www.pro-football-reference.com/teams/tam/2018.htm" xr:uid="{B03B14EE-C8F8-4C76-BF5F-CAF442AC0122}"/>
    <hyperlink ref="B313" r:id="rId606" display="https://www.pro-football-reference.com/players/T/ThieAd00.htm" xr:uid="{46D39C38-41B8-4345-A4F1-5437BFA67394}"/>
    <hyperlink ref="C313" r:id="rId607" tooltip="Minnesota Vikings" display="https://www.pro-football-reference.com/teams/min/2018.htm" xr:uid="{9E2BC711-ABE9-454F-8416-4076F04B882C}"/>
    <hyperlink ref="B314" r:id="rId608" display="https://www.pro-football-reference.com/players/T/ThomMi05.htm" xr:uid="{A27DB8E8-5AE3-4557-B45F-BEC4B5B484E9}"/>
    <hyperlink ref="C314" r:id="rId609" tooltip="New Orleans Saints" display="https://www.pro-football-reference.com/teams/nor/2018.htm" xr:uid="{0858B575-1111-4BE8-BC5E-0D4B160AD6B9}"/>
    <hyperlink ref="B315" r:id="rId610" display="https://www.pro-football-reference.com/players/S/SmitJu00.htm" xr:uid="{3C89EE01-26CC-4398-8785-2E89165663AA}"/>
    <hyperlink ref="C315" r:id="rId611" tooltip="Pittsburgh Steelers" display="https://www.pro-football-reference.com/teams/pit/2018.htm" xr:uid="{4C4BFBF2-F9F4-4093-B62B-AF265FD4978D}"/>
    <hyperlink ref="B316" r:id="rId612" display="https://www.pro-football-reference.com/players/W/WoodRo02.htm" xr:uid="{98EA309A-BCE7-4714-B160-418407457DA1}"/>
    <hyperlink ref="C316" r:id="rId613" tooltip="Los Angeles Rams" display="https://www.pro-football-reference.com/teams/ram/2018.htm" xr:uid="{87430A28-5D8D-4ED1-A79C-13BE482CCC6A}"/>
    <hyperlink ref="B317" r:id="rId614" display="https://www.pro-football-reference.com/players/L/LockTy00.htm" xr:uid="{69BB43AA-7144-4B5D-BD50-A434E47438AC}"/>
    <hyperlink ref="C317" r:id="rId615" tooltip="Seattle Seahawks" display="https://www.pro-football-reference.com/teams/sea/2018.htm" xr:uid="{81887572-2459-4EE6-ABCD-40CD974FC55F}"/>
    <hyperlink ref="B318" r:id="rId616" display="https://www.pro-football-reference.com/players/D/DiggSt00.htm" xr:uid="{7F6735C3-B9B3-4429-9DA8-F3E001B0D511}"/>
    <hyperlink ref="C318" r:id="rId617" tooltip="Minnesota Vikings" display="https://www.pro-football-reference.com/teams/min/2018.htm" xr:uid="{FEF4D070-8D11-4B18-9C3A-1BBC1E6B4C84}"/>
    <hyperlink ref="B319" r:id="rId618" display="https://www.pro-football-reference.com/players/A/AlleKe00.htm" xr:uid="{A22EAF37-C8E9-476D-8282-96D285A77982}"/>
    <hyperlink ref="C319" r:id="rId619" tooltip="Los Angeles Chargers" display="https://www.pro-football-reference.com/teams/sdg/2018.htm" xr:uid="{C63A90FE-82D3-47B8-B786-E1FC59AC082B}"/>
    <hyperlink ref="B320" r:id="rId620" display="https://www.pro-football-reference.com/players/C/CookBr00.htm" xr:uid="{C1C97125-2B91-49FD-A2F2-1E41B7D626AA}"/>
    <hyperlink ref="C320" r:id="rId621" tooltip="Los Angeles Rams" display="https://www.pro-football-reference.com/teams/ram/2018.htm" xr:uid="{A9EB5FA0-33DB-4E9A-AE1A-5089EB13557C}"/>
    <hyperlink ref="B321" r:id="rId622" display="https://www.pro-football-reference.com/players/H/HiltT.00.htm" xr:uid="{1816555D-3BAC-4CF1-8612-39D3A0769C58}"/>
    <hyperlink ref="C321" r:id="rId623" tooltip="Indianapolis Colts" display="https://www.pro-football-reference.com/teams/clt/2018.htm" xr:uid="{37D25E9D-4CA1-4657-9C2C-CE30AF90981D}"/>
    <hyperlink ref="B322" r:id="rId624" display="https://www.pro-football-reference.com/players/B/BeckOd00.htm" xr:uid="{E5DF6C79-6A90-478F-BCA2-1701E6F8F109}"/>
    <hyperlink ref="C322" r:id="rId625" tooltip="New York Giants" display="https://www.pro-football-reference.com/teams/nyg/2018.htm" xr:uid="{26C1762D-4FD8-4DA9-B0C3-CC4C7311F82F}"/>
    <hyperlink ref="B323" r:id="rId626" display="https://www.pro-football-reference.com/players/B/BoydTy00.htm" xr:uid="{B5AAAC66-F2D3-4701-8C82-4BC757BFD6CC}"/>
    <hyperlink ref="C323" r:id="rId627" tooltip="Cincinnati Bengals" display="https://www.pro-football-reference.com/teams/cin/2018.htm" xr:uid="{A4DC45DC-F9C7-4639-9074-02C4D8F16E2F}"/>
    <hyperlink ref="B324" r:id="rId628" display="https://www.pro-football-reference.com/players/R/RidlCa00.htm" xr:uid="{C44A4EC7-10AF-4F86-96B0-CE8E5C1FEEBE}"/>
    <hyperlink ref="C324" r:id="rId629" tooltip="Atlanta Falcons" display="https://www.pro-football-reference.com/teams/atl/2018.htm" xr:uid="{A2B334CE-E6FA-499B-BA09-52C787DFFA85}"/>
    <hyperlink ref="B325" r:id="rId630" display="https://www.pro-football-reference.com/players/C/CoopAm00.htm" xr:uid="{086AD4F3-A33D-4C9A-A61E-4575BA0795F6}"/>
    <hyperlink ref="B326" r:id="rId631" display="https://www.pro-football-reference.com/players/G/GollKe00.htm" xr:uid="{7A651307-7753-4867-9851-EC835B90791C}"/>
    <hyperlink ref="C326" r:id="rId632" tooltip="Detroit Lions" display="https://www.pro-football-reference.com/teams/det/2018.htm" xr:uid="{F41F5652-685A-45FC-A3F1-CE6217709657}"/>
    <hyperlink ref="B327" r:id="rId633" display="https://www.pro-football-reference.com/players/W/WillMi07.htm" xr:uid="{AEB01AF1-65BE-49A3-A678-6BD49B8C082E}"/>
    <hyperlink ref="C327" r:id="rId634" tooltip="Los Angeles Chargers" display="https://www.pro-football-reference.com/teams/sdg/2018.htm" xr:uid="{6109D7D6-A0A9-40F0-813D-BE0713BBC58B}"/>
    <hyperlink ref="B328" r:id="rId635" display="https://www.pro-football-reference.com/players/L/LandJa00.htm" xr:uid="{52334A12-59D9-4F99-9854-A8BEB9C7E724}"/>
    <hyperlink ref="C328" r:id="rId636" tooltip="Cleveland Browns" display="https://www.pro-football-reference.com/teams/cle/2018.htm" xr:uid="{2F18669C-BE00-49DE-A633-B392801A4F7E}"/>
    <hyperlink ref="B329" r:id="rId637" display="https://www.pro-football-reference.com/players/E/EdelJu00.htm" xr:uid="{C0082C49-E8FC-458C-8D96-AF49C5A99341}"/>
    <hyperlink ref="C329" r:id="rId638" tooltip="New England Patriots" display="https://www.pro-football-reference.com/teams/nwe/2018.htm" xr:uid="{6510F7F2-8506-489A-99DB-197C902502B9}"/>
    <hyperlink ref="B330" r:id="rId639" display="https://www.pro-football-reference.com/players/S/SandEm00.htm" xr:uid="{FB297B87-73D8-47E3-878A-1405D23D211F}"/>
    <hyperlink ref="C330" r:id="rId640" tooltip="Denver Broncos" display="https://www.pro-football-reference.com/teams/den/2018.htm" xr:uid="{B17ABC0F-D586-4924-AC7B-2508A90027F6}"/>
    <hyperlink ref="B331" r:id="rId641" display="https://www.pro-football-reference.com/players/G/GodwCh00.htm" xr:uid="{8E6CCA9E-1B41-4A92-847E-383DDD4CE5C6}"/>
    <hyperlink ref="C331" r:id="rId642" tooltip="Tampa Bay Buccaneers" display="https://www.pro-football-reference.com/teams/tam/2018.htm" xr:uid="{E9DF3C4E-54E8-4DEF-A9A5-0E0D512333E6}"/>
    <hyperlink ref="B332" r:id="rId643" display="https://www.pro-football-reference.com/players/J/JeffAl00.htm" xr:uid="{7F71290F-6A0F-42F6-8444-25651DF9AE4A}"/>
    <hyperlink ref="C332" r:id="rId644" tooltip="Philadelphia Eagles" display="https://www.pro-football-reference.com/teams/phi/2018.htm" xr:uid="{08703E42-A3A5-43C3-B72A-86A8B74CEB6D}"/>
    <hyperlink ref="B333" r:id="rId645" display="https://www.pro-football-reference.com/players/D/DaviCo03.htm" xr:uid="{DFFD202E-7574-4B9B-8712-807E758F3CDB}"/>
    <hyperlink ref="C333" r:id="rId646" tooltip="Tennessee Titans" display="https://www.pro-football-reference.com/teams/oti/2018.htm" xr:uid="{224E993F-BDE0-427D-A4A0-E7874CC0BA76}"/>
    <hyperlink ref="B334" r:id="rId647" display="https://www.pro-football-reference.com/players/S/ShepSt00.htm" xr:uid="{341C352C-221E-490C-BB01-3F2D585F9EDD}"/>
    <hyperlink ref="C334" r:id="rId648" tooltip="New York Giants" display="https://www.pro-football-reference.com/teams/nyg/2018.htm" xr:uid="{BA4D9AF8-274D-4207-9D57-77300FDCF622}"/>
    <hyperlink ref="B335" r:id="rId649" display="https://www.pro-football-reference.com/players/F/FitzLa00.htm" xr:uid="{1A430D81-7FDF-4DFE-B6C1-229D87001B9F}"/>
    <hyperlink ref="C335" r:id="rId650" tooltip="Arizona Cardinals" display="https://www.pro-football-reference.com/teams/crd/2018.htm" xr:uid="{45C9ED4C-8577-483E-992E-A6D0A9727763}"/>
    <hyperlink ref="B336" r:id="rId651" display="https://www.pro-football-reference.com/players/S/SanuMo00.htm" xr:uid="{A0FC5040-BCC0-4989-8EBD-2723E46F3F2E}"/>
    <hyperlink ref="C336" r:id="rId652" tooltip="Atlanta Falcons" display="https://www.pro-football-reference.com/teams/atl/2018.htm" xr:uid="{27190969-F3AE-4ABE-A4D5-A0B40F24310F}"/>
    <hyperlink ref="B337" r:id="rId653" display="https://www.pro-football-reference.com/players/W/WestDe00.htm" xr:uid="{25ED5CBD-45FD-4C4F-BAAB-6CFE60045363}"/>
    <hyperlink ref="C337" r:id="rId654" tooltip="Jacksonville Jaguars" display="https://www.pro-football-reference.com/teams/jax/2018.htm" xr:uid="{8D9063A4-4736-4E0E-A493-39AE47EFDFCB}"/>
    <hyperlink ref="B338" r:id="rId655" display="https://www.pro-football-reference.com/players/H/HumpAd00.htm" xr:uid="{041F0E0A-364F-419E-905C-B59582F1B3EC}"/>
    <hyperlink ref="C338" r:id="rId656" tooltip="Tampa Bay Buccaneers" display="https://www.pro-football-reference.com/teams/tam/2018.htm" xr:uid="{1E036616-EF06-4309-A449-C17D3E0D4C4D}"/>
    <hyperlink ref="B339" r:id="rId657" display="https://www.pro-football-reference.com/players/J/JackDe00.htm" xr:uid="{399EBB6C-7D81-4551-BE5E-F45E3FA211DF}"/>
    <hyperlink ref="C339" r:id="rId658" tooltip="Tampa Bay Buccaneers" display="https://www.pro-football-reference.com/teams/tam/2018.htm" xr:uid="{5B1DE9FE-AC8A-4DC4-AFBE-1571AB3194FC}"/>
    <hyperlink ref="B340" r:id="rId659" display="https://www.pro-football-reference.com/players/T/TateGo00.htm" xr:uid="{B24027AE-3FC5-42B2-BA30-292B79FD6AF5}"/>
    <hyperlink ref="B341" r:id="rId660" display="https://www.pro-football-reference.com/players/J/JoneZa00.htm" xr:uid="{FE513C85-03CE-4152-B05B-79092B63FFC8}"/>
    <hyperlink ref="C341" r:id="rId661" tooltip="Buffalo Bills" display="https://www.pro-football-reference.com/teams/buf/2018.htm" xr:uid="{F3F8A8A8-240A-4A22-8B30-E55E17AF586F}"/>
    <hyperlink ref="B342" r:id="rId662" display="https://www.pro-football-reference.com/players/A/AndeRo04.htm" xr:uid="{B4B79A58-C35E-470F-A5EE-E43128CC0E8A}"/>
    <hyperlink ref="C342" r:id="rId663" tooltip="New York Jets" display="https://www.pro-football-reference.com/teams/nyj/2018.htm" xr:uid="{DCBC2054-6887-4F8F-BDE2-A5556B4CF9EF}"/>
    <hyperlink ref="B343" r:id="rId664" display="https://www.pro-football-reference.com/players/G/GreeA.00.htm" xr:uid="{E23446B9-7099-4460-A6FF-A213E907F154}"/>
    <hyperlink ref="C343" r:id="rId665" tooltip="Cincinnati Bengals" display="https://www.pro-football-reference.com/teams/cin/2018.htm" xr:uid="{36EA5F86-8712-4EC1-A01B-17914041B49A}"/>
    <hyperlink ref="B344" r:id="rId666" display="https://www.pro-football-reference.com/players/M/MoorD.00.htm" xr:uid="{3939E295-10E4-4D67-8B7D-A80D778A0DB2}"/>
    <hyperlink ref="C344" r:id="rId667" tooltip="Carolina Panthers" display="https://www.pro-football-reference.com/teams/car/2018.htm" xr:uid="{8B46BD50-C423-4C30-B2A8-CA92805F166D}"/>
    <hyperlink ref="B345" r:id="rId668" display="https://www.pro-football-reference.com/players/B/BrowJo02.htm" xr:uid="{B59B5DAB-002E-4139-846B-4BF8C6B48CE8}"/>
    <hyperlink ref="C345" r:id="rId669" tooltip="Baltimore Ravens" display="https://www.pro-football-reference.com/teams/rav/2018.htm" xr:uid="{7C8F9E4D-8914-47A9-9917-867D700692E3}"/>
    <hyperlink ref="B346" r:id="rId670" display="https://www.pro-football-reference.com/players/A/AghoNe00.htm" xr:uid="{AC32158E-8031-461E-A82D-4002719621E4}"/>
    <hyperlink ref="C346" r:id="rId671" tooltip="Philadelphia Eagles" display="https://www.pro-football-reference.com/teams/phi/2018.htm" xr:uid="{6D53030C-91DB-429C-8227-98731B271D7F}"/>
    <hyperlink ref="B347" r:id="rId672" display="https://www.pro-football-reference.com/players/R/RobiAl02.htm" xr:uid="{E146524F-70F7-4698-95EE-5D0FBE12E3F5}"/>
    <hyperlink ref="C347" r:id="rId673" tooltip="Chicago Bears" display="https://www.pro-football-reference.com/teams/chi/2018.htm" xr:uid="{E0736F74-1253-4340-8EC7-23511C4209A6}"/>
    <hyperlink ref="B348" r:id="rId674" display="https://www.pro-football-reference.com/players/S/SamuCu00.htm" xr:uid="{96D54390-20D8-4789-BA6A-8C1F2FF75323}"/>
    <hyperlink ref="C348" r:id="rId675" tooltip="Carolina Panthers" display="https://www.pro-football-reference.com/teams/car/2018.htm" xr:uid="{BD56746B-F316-42B6-9A3C-C948047173EC}"/>
    <hyperlink ref="B349" r:id="rId676" display="https://www.pro-football-reference.com/players/G/GordJo02.htm" xr:uid="{DF6C77DA-8DDD-4998-8BE4-5FCC7E7E5CEF}"/>
    <hyperlink ref="B350" r:id="rId677" display="https://www.pro-football-reference.com/players/T/ThomDe03.htm" xr:uid="{F8887A4A-FDF2-4BEF-B57E-966D3894FB21}"/>
    <hyperlink ref="B351" r:id="rId678" display="https://www.pro-football-reference.com/players/W/WillTy00.htm" xr:uid="{1AA774DD-276C-48AC-934A-F0A72C79CF4A}"/>
    <hyperlink ref="C351" r:id="rId679" tooltip="Los Angeles Chargers" display="https://www.pro-football-reference.com/teams/sdg/2018.htm" xr:uid="{D1AF6DF1-C43F-4A5B-BA85-06C9CE458986}"/>
    <hyperlink ref="B352" r:id="rId680" display="https://www.pro-football-reference.com/players/S/StilKe00.htm" xr:uid="{A697DC88-3285-4DE8-A05A-878A33368E68}"/>
    <hyperlink ref="C352" r:id="rId681" tooltip="Miami Dolphins" display="https://www.pro-football-reference.com/teams/mia/2018.htm" xr:uid="{086A5946-82C5-4A5C-A711-EDD0CB5B4D19}"/>
    <hyperlink ref="B353" r:id="rId682" display="https://www.pro-football-reference.com/players/K/KuppCo00.htm" xr:uid="{4A978628-41AE-4EE6-98BA-197A775BB54D}"/>
    <hyperlink ref="C353" r:id="rId683" tooltip="Los Angeles Rams" display="https://www.pro-football-reference.com/teams/ram/2018.htm" xr:uid="{C1F40B09-4807-4214-A17C-F78C972DFFEB}"/>
    <hyperlink ref="B354" r:id="rId684" display="https://www.pro-football-reference.com/players/N/NelsJo00.htm" xr:uid="{9322140A-3D58-4676-8A77-458B7B864143}"/>
    <hyperlink ref="C354" r:id="rId685" tooltip="Oakland Raiders" display="https://www.pro-football-reference.com/teams/rai/2018.htm" xr:uid="{C0C34EE5-90FA-4DB6-B251-95734A66548F}"/>
    <hyperlink ref="B355" r:id="rId686" display="https://www.pro-football-reference.com/players/S/SuttCo00.htm" xr:uid="{2FE3EAB2-8147-4221-9730-B397315C675E}"/>
    <hyperlink ref="C355" r:id="rId687" tooltip="Denver Broncos" display="https://www.pro-football-reference.com/teams/den/2018.htm" xr:uid="{CCC454C9-FEDA-4D14-8B70-E80C33E2DBF6}"/>
    <hyperlink ref="B356" r:id="rId688" display="https://www.pro-football-reference.com/players/B/BaldDo00.htm" xr:uid="{F443C581-1F01-4C7D-BD3B-1FE4D89DEA65}"/>
    <hyperlink ref="C356" r:id="rId689" tooltip="Seattle Seahawks" display="https://www.pro-football-reference.com/teams/sea/2018.htm" xr:uid="{AA5BD739-41AF-4EDB-BAFD-C82C85804FCD}"/>
    <hyperlink ref="B357" r:id="rId690" display="https://www.pro-football-reference.com/players/C/CallAn00.htm" xr:uid="{8A0B7C4D-DA89-48E7-BB6C-62CC8AA372D9}"/>
    <hyperlink ref="C357" r:id="rId691" tooltip="Cleveland Browns" display="https://www.pro-football-reference.com/teams/cle/2018.htm" xr:uid="{7050E8F8-56B8-4DEF-9441-7B59EF39B840}"/>
    <hyperlink ref="B358" r:id="rId692" display="https://www.pro-football-reference.com/players/M/MillAn02.htm" xr:uid="{A434A0C4-4A82-4045-93E2-4118E930EDFD}"/>
    <hyperlink ref="C358" r:id="rId693" tooltip="Chicago Bears" display="https://www.pro-football-reference.com/teams/chi/2018.htm" xr:uid="{D8870570-3895-4B45-A948-DC5FE6FB990C}"/>
    <hyperlink ref="B359" r:id="rId694" display="https://www.pro-football-reference.com/players/G/GabrTa00.htm" xr:uid="{107D822E-2249-4C5A-80D5-ABF64B3C32EF}"/>
    <hyperlink ref="C359" r:id="rId695" tooltip="Chicago Bears" display="https://www.pro-football-reference.com/teams/chi/2018.htm" xr:uid="{D9DE3D21-F125-474B-85B0-2BE2D14A3B85}"/>
    <hyperlink ref="B360" r:id="rId696" display="https://www.pro-football-reference.com/players/B/BeasCo00.htm" xr:uid="{2BDCFB50-3C32-45BD-98FE-9EBEA31B8436}"/>
    <hyperlink ref="C360" r:id="rId697" tooltip="Dallas Cowboys" display="https://www.pro-football-reference.com/teams/dal/2018.htm" xr:uid="{2DF94A76-B088-47D0-988C-A6660E972098}"/>
    <hyperlink ref="B361" r:id="rId698" display="https://www.pro-football-reference.com/players/M/MoncDo00.htm" xr:uid="{697A459D-DBCF-45EE-B793-0579B1C692AD}"/>
    <hyperlink ref="C361" r:id="rId699" tooltip="Jacksonville Jaguars" display="https://www.pro-football-reference.com/teams/jax/2018.htm" xr:uid="{5953B882-F54A-4E58-83F5-9104E0AE3EED}"/>
    <hyperlink ref="B362" r:id="rId700" display="https://www.pro-football-reference.com/players/J/JoneMa02.htm" xr:uid="{27443D09-5905-4D3F-8522-2FEFAC8E7833}"/>
    <hyperlink ref="C362" r:id="rId701" tooltip="Detroit Lions" display="https://www.pro-football-reference.com/teams/det/2018.htm" xr:uid="{4B315A47-0110-4F59-8898-CF7A080B97CD}"/>
    <hyperlink ref="B363" r:id="rId702" display="https://www.pro-football-reference.com/players/K/KirkCh01.htm" xr:uid="{B55DBB34-C16B-47A4-AFE6-221D949A689C}"/>
    <hyperlink ref="C363" r:id="rId703" tooltip="Arizona Cardinals" display="https://www.pro-football-reference.com/teams/crd/2018.htm" xr:uid="{A5E2742C-810D-4221-A38A-D8216A969CEA}"/>
    <hyperlink ref="B364" r:id="rId704" display="https://www.pro-football-reference.com/players/H/HiggRa00.htm" xr:uid="{07C5E6CA-C8B1-41C9-AF02-AA0A740DD8E1}"/>
    <hyperlink ref="C364" r:id="rId705" tooltip="Cleveland Browns" display="https://www.pro-football-reference.com/teams/cle/2018.htm" xr:uid="{9C6F534A-B2D0-4C48-B84E-74C89344AF85}"/>
    <hyperlink ref="B365" r:id="rId706" display="https://www.pro-football-reference.com/players/C/CrabMi00.htm" xr:uid="{A40C4FC6-8B04-4AD2-86D9-A195DFDA4419}"/>
    <hyperlink ref="C365" r:id="rId707" tooltip="Baltimore Ravens" display="https://www.pro-football-reference.com/teams/rav/2018.htm" xr:uid="{7540AB95-155F-49DE-BF70-2DECA35D68FD}"/>
    <hyperlink ref="B366" r:id="rId708" display="https://www.pro-football-reference.com/players/F/FuncDe00.htm" xr:uid="{E1BEDB1F-360F-42F1-8C10-FE156F67D16F}"/>
    <hyperlink ref="C366" r:id="rId709" tooltip="Carolina Panthers" display="https://www.pro-football-reference.com/teams/car/2018.htm" xr:uid="{83AD54C3-2243-4A1B-AC92-4D1E05F1FC4E}"/>
    <hyperlink ref="B367" r:id="rId710" display="https://www.pro-football-reference.com/players/P/PettDa00.htm" xr:uid="{F44EA9D8-01BA-44C4-8159-633BFC3456C7}"/>
    <hyperlink ref="C367" r:id="rId711" tooltip="San Francisco 49ers" display="https://www.pro-football-reference.com/teams/sfo/2018.htm" xr:uid="{C97F8999-203B-422F-986D-E1A7A1A2CE9E}"/>
    <hyperlink ref="B368" r:id="rId712" display="https://www.pro-football-reference.com/players/P/PattCo00.htm" xr:uid="{EAADC21C-FF6F-43F8-B640-19F18A24CFDA}"/>
    <hyperlink ref="C368" r:id="rId713" tooltip="New England Patriots" display="https://www.pro-football-reference.com/teams/nwe/2018.htm" xr:uid="{A58336EA-112C-4DCB-938F-B926876FEEC6}"/>
    <hyperlink ref="B369" r:id="rId714" display="https://www.pro-football-reference.com/players/M/MoorDa03.htm" xr:uid="{3F62EBB5-14C8-41B9-A4BA-BC9DF25BDCEA}"/>
    <hyperlink ref="C369" r:id="rId715" tooltip="Seattle Seahawks" display="https://www.pro-football-reference.com/teams/sea/2018.htm" xr:uid="{D16C850F-5988-496E-9A20-88D61CD5E5E2}"/>
    <hyperlink ref="B370" r:id="rId716" display="https://www.pro-football-reference.com/players/W/WatkSa00.htm" xr:uid="{40FD4407-692F-4EC0-B351-BB82BDF988C5}"/>
    <hyperlink ref="C370" r:id="rId717" tooltip="Kansas City Chiefs" display="https://www.pro-football-reference.com/teams/kan/2018.htm" xr:uid="{CB5658B7-E135-49F2-9008-2814F286F2F7}"/>
    <hyperlink ref="B371" r:id="rId718" display="https://www.pro-football-reference.com/players/F/FullWi01.htm" xr:uid="{A6F7C2F3-92B5-4B7A-B28F-C46177D80572}"/>
    <hyperlink ref="C371" r:id="rId719" tooltip="Houston Texans" display="https://www.pro-football-reference.com/teams/htx/2018.htm" xr:uid="{81FC410A-827D-4807-80B4-DB4947AB2CF2}"/>
    <hyperlink ref="B372" r:id="rId720" display="https://www.pro-football-reference.com/players/B/BourKe00.htm" xr:uid="{F28ADBCC-BA72-4F97-B34E-FDA6B2560C3A}"/>
    <hyperlink ref="C372" r:id="rId721" tooltip="San Francisco 49ers" display="https://www.pro-football-reference.com/teams/sfo/2018.htm" xr:uid="{00AF3C0D-507B-4C5C-B790-2652CD9B590D}"/>
    <hyperlink ref="B373" r:id="rId722" display="https://www.pro-football-reference.com/players/S/SmitTr03.htm" xr:uid="{43DC8BD8-75AE-49DD-B0EE-C6B9039E980C}"/>
    <hyperlink ref="C373" r:id="rId723" tooltip="New Orleans Saints" display="https://www.pro-football-reference.com/teams/nor/2018.htm" xr:uid="{9B345680-CB35-440C-AFFD-7A1D01660199}"/>
    <hyperlink ref="B374" r:id="rId724" display="https://www.pro-football-reference.com/players/V/ValdMa00.htm" xr:uid="{111411A7-A02C-4E35-9C8B-7EA70B4481E2}"/>
    <hyperlink ref="C374" r:id="rId725" tooltip="Green Bay Packers" display="https://www.pro-football-reference.com/teams/gnb/2018.htm" xr:uid="{83C0C2BC-C22F-420D-B2EE-DFBA981929DA}"/>
    <hyperlink ref="B375" r:id="rId726" display="https://www.pro-football-reference.com/players/F/FostRo01.htm" xr:uid="{296FBD97-FD09-4E20-8AB6-E5E8E73A4C2A}"/>
    <hyperlink ref="C375" r:id="rId727" tooltip="Buffalo Bills" display="https://www.pro-football-reference.com/teams/buf/2018.htm" xr:uid="{C4413F8C-5B11-46C8-B441-D71DB75C7288}"/>
    <hyperlink ref="B376" r:id="rId728" display="https://www.pro-football-reference.com/players/S/SneaWi00.htm" xr:uid="{4410DADC-BC04-4A4A-9987-3889AE7FCD1F}"/>
    <hyperlink ref="C376" r:id="rId729" tooltip="Baltimore Ravens" display="https://www.pro-football-reference.com/teams/rav/2018.htm" xr:uid="{87D7867D-20B0-4334-9357-3D5CF6882942}"/>
    <hyperlink ref="B377" r:id="rId730" display="https://www.pro-football-reference.com/players/H/HogaCh00.htm" xr:uid="{CC70C609-2293-4610-9C04-0D20E4775E36}"/>
    <hyperlink ref="C377" r:id="rId731" tooltip="New England Patriots" display="https://www.pro-football-reference.com/teams/nwe/2018.htm" xr:uid="{8D2662D8-2642-44E8-966F-C31969E4BB9B}"/>
    <hyperlink ref="B378" r:id="rId732" display="https://www.pro-football-reference.com/players/R/ReynJo00.htm" xr:uid="{EDE42DFC-AD6E-4348-A521-859DA0B1A418}"/>
    <hyperlink ref="C378" r:id="rId733" tooltip="Los Angeles Rams" display="https://www.pro-football-reference.com/teams/ram/2018.htm" xr:uid="{CD2C0A49-F68F-4060-A1A8-0B307BE6E130}"/>
    <hyperlink ref="B379" r:id="rId734" display="https://www.pro-football-reference.com/players/W/WilsAl02.htm" xr:uid="{32991DAA-E0B7-4A70-9A53-C1BBA147C759}"/>
    <hyperlink ref="C379" r:id="rId735" tooltip="Miami Dolphins" display="https://www.pro-football-reference.com/teams/mia/2018.htm" xr:uid="{30EF42A2-33F2-4225-BF1D-AE104E21A63C}"/>
    <hyperlink ref="B380" r:id="rId736" display="https://www.pro-football-reference.com/players/A/AmenDa00.htm" xr:uid="{B718B3D6-1000-4F3D-822A-4799CE0DE767}"/>
    <hyperlink ref="C380" r:id="rId737" tooltip="Miami Dolphins" display="https://www.pro-football-reference.com/teams/mia/2018.htm" xr:uid="{EDB8AE94-FE4E-4506-96B1-3C18087D204B}"/>
    <hyperlink ref="B381" r:id="rId738" display="https://www.pro-football-reference.com/players/D/DoctJo00.htm" xr:uid="{7B5C6B42-46C2-4B76-9030-0305B310EE89}"/>
    <hyperlink ref="C381" r:id="rId739" tooltip="Washington Redskins" display="https://www.pro-football-reference.com/teams/was/2018.htm" xr:uid="{21CFCFBA-C76A-4D81-8FB8-BD242709F4E6}"/>
    <hyperlink ref="B382" r:id="rId740" display="https://www.pro-football-reference.com/players/G/GallMi00.htm" xr:uid="{B2B201FA-50E2-45DD-AB6B-3881A86F1D8B}"/>
    <hyperlink ref="C382" r:id="rId741" tooltip="Dallas Cowboys" display="https://www.pro-football-reference.com/teams/dal/2018.htm" xr:uid="{81CDDBB4-0FDA-4D2D-B417-4742E8C28C68}"/>
    <hyperlink ref="B383" r:id="rId742" display="https://www.pro-football-reference.com/players/G/GoodMa00.htm" xr:uid="{95327C06-0282-4BC7-865D-AEBB079206C7}"/>
    <hyperlink ref="C383" r:id="rId743" tooltip="San Francisco 49ers" display="https://www.pro-football-reference.com/teams/sfo/2018.htm" xr:uid="{6D92CD40-5CC5-4D5A-979E-8A15C2961A5A}"/>
    <hyperlink ref="B384" r:id="rId744" display="https://www.pro-football-reference.com/players/R/RogeCh02.htm" xr:uid="{14794CC6-071C-46E1-8BF2-AFA13CDE0185}"/>
    <hyperlink ref="C384" r:id="rId745" tooltip="Indianapolis Colts" display="https://www.pro-football-reference.com/teams/clt/2018.htm" xr:uid="{EDB284AD-8C16-4D0D-A6E0-F814455C7F79}"/>
    <hyperlink ref="B385" r:id="rId746" display="https://www.pro-football-reference.com/players/R/RossJo00.htm" xr:uid="{F2302891-DC70-4471-A1F6-D289AEE6F887}"/>
    <hyperlink ref="C385" r:id="rId747" tooltip="Cincinnati Bengals" display="https://www.pro-football-reference.com/teams/cin/2018.htm" xr:uid="{70486B1F-ED54-443A-97F6-988C373A23B4}"/>
    <hyperlink ref="B386" r:id="rId748" display="https://www.pro-football-reference.com/players/R/RobeSe00.htm" xr:uid="{0B0D61B1-9539-4DAF-85A3-C0940803B6CD}"/>
    <hyperlink ref="C386" r:id="rId749" tooltip="Oakland Raiders" display="https://www.pro-football-reference.com/teams/rai/2018.htm" xr:uid="{85642731-51B2-4464-823E-41EF4A14FB3B}"/>
    <hyperlink ref="B387" r:id="rId750" display="https://www.pro-football-reference.com/players/C/ConlCh00.htm" xr:uid="{2A4C12C6-2831-4CDE-BEAC-8D1DD50002A1}"/>
    <hyperlink ref="C387" r:id="rId751" tooltip="Kansas City Chiefs" display="https://www.pro-football-reference.com/teams/kan/2018.htm" xr:uid="{5A02974B-1DE7-46D3-B304-DCA3D84195E8}"/>
    <hyperlink ref="B388" r:id="rId752" display="https://www.pro-football-reference.com/players/W/WrigJa02.htm" xr:uid="{A7E258A1-D327-406A-91D2-C8D716F8489F}"/>
    <hyperlink ref="C388" r:id="rId753" tooltip="Carolina Panthers" display="https://www.pro-football-reference.com/teams/car/2018.htm" xr:uid="{6EA30B21-5C5E-428F-9147-B21C70857A95}"/>
    <hyperlink ref="B389" r:id="rId754" display="https://www.pro-football-reference.com/players/C/CrowJa00.htm" xr:uid="{D80C9351-9DFA-4B48-9115-CD9078810BFB}"/>
    <hyperlink ref="C389" r:id="rId755" tooltip="Washington Redskins" display="https://www.pro-football-reference.com/teams/was/2018.htm" xr:uid="{97C2806D-A25D-445F-A4C4-020383903E90}"/>
    <hyperlink ref="B390" r:id="rId756" display="https://www.pro-football-reference.com/players/R/RobiAl00.htm" xr:uid="{6CEFC3BB-9A17-44A2-BB21-17B5009CC412}"/>
    <hyperlink ref="C390" r:id="rId757" tooltip="Minnesota Vikings" display="https://www.pro-football-reference.com/teams/min/2018.htm" xr:uid="{0EE7B33A-2663-4D1B-AD62-464A233D6864}"/>
    <hyperlink ref="B391" r:id="rId758" display="https://www.pro-football-reference.com/players/R/RobiDe01.htm" xr:uid="{96FA865A-4CF2-4CCF-88B5-045340A21FC1}"/>
    <hyperlink ref="C391" r:id="rId759" tooltip="Kansas City Chiefs" display="https://www.pro-football-reference.com/teams/kan/2018.htm" xr:uid="{836C49FC-926C-40C1-BB66-7C797F2C2322}"/>
    <hyperlink ref="B392" r:id="rId760" display="https://www.pro-football-reference.com/players/C/ColeKe00.htm" xr:uid="{B22C05F3-2ECC-4057-86A3-8B823734DAAA}"/>
    <hyperlink ref="C392" r:id="rId761" tooltip="Jacksonville Jaguars" display="https://www.pro-football-reference.com/teams/jax/2018.htm" xr:uid="{3CC0916E-A9BB-4854-8FCC-103F4C43CCB5}"/>
    <hyperlink ref="B393" r:id="rId762" display="https://www.pro-football-reference.com/players/T/TaylTa00.htm" xr:uid="{4AC6731D-D31A-4E61-AE59-0DDBBB7D0732}"/>
    <hyperlink ref="C393" r:id="rId763" tooltip="Tennessee Titans" display="https://www.pro-football-reference.com/teams/oti/2018.htm" xr:uid="{3D3D8FE1-9D18-4A87-B569-426B8F52F374}"/>
    <hyperlink ref="B394" r:id="rId764" display="https://www.pro-football-reference.com/players/G/GranJa00.htm" xr:uid="{9CD99F70-2D74-45BC-B29D-44EDC7BBE831}"/>
    <hyperlink ref="C394" r:id="rId765" tooltip="Miami Dolphins" display="https://www.pro-football-reference.com/teams/mia/2018.htm" xr:uid="{E1BC0AF1-68EF-4BFF-B1DF-2638335A219E}"/>
    <hyperlink ref="B395" r:id="rId766" display="https://www.pro-football-reference.com/players/D/DorsPh00.htm" xr:uid="{25BEFA6B-E05F-4675-AA3C-FEC4810E846A}"/>
    <hyperlink ref="C395" r:id="rId767" tooltip="New England Patriots" display="https://www.pro-football-reference.com/teams/nwe/2018.htm" xr:uid="{1A4C532D-7131-448A-98E6-3E1862FEAA17}"/>
    <hyperlink ref="B396" r:id="rId768" display="https://www.pro-football-reference.com/players/E/EnunQu00.htm" xr:uid="{873F1C2B-F41B-4A57-B742-CE99C596E4A0}"/>
    <hyperlink ref="C396" r:id="rId769" tooltip="New York Jets" display="https://www.pro-football-reference.com/teams/nyj/2018.htm" xr:uid="{12B949A6-599F-4FDE-8420-C21E61A2BFA7}"/>
    <hyperlink ref="B397" r:id="rId770" display="https://www.pro-football-reference.com/players/C/CobbRa00.htm" xr:uid="{D2B3AE42-9F42-4553-84D0-77DA3E19E189}"/>
    <hyperlink ref="C397" r:id="rId771" tooltip="Green Bay Packers" display="https://www.pro-football-reference.com/teams/gnb/2018.htm" xr:uid="{E7C4BAAB-049E-4618-A3CB-62B3A094C113}"/>
    <hyperlink ref="B398" r:id="rId772" display="https://www.pro-football-reference.com/players/I/InmaDo00.htm" xr:uid="{D44FFDB8-1C6E-4C6B-958A-42326EAB98D2}"/>
    <hyperlink ref="C398" r:id="rId773" tooltip="Indianapolis Colts" display="https://www.pro-football-reference.com/teams/clt/2018.htm" xr:uid="{60BD49F5-B2B9-42A8-B840-9F011395E449}"/>
    <hyperlink ref="B399" r:id="rId774" display="https://www.pro-football-reference.com/players/B/BrowJa03.htm" xr:uid="{A5235CCB-59DB-4D15-BB51-AC292B49C359}"/>
    <hyperlink ref="C399" r:id="rId775" tooltip="Seattle Seahawks" display="https://www.pro-football-reference.com/teams/sea/2018.htm" xr:uid="{E5F41369-D611-4A4B-A966-2964426CB534}"/>
    <hyperlink ref="B400" r:id="rId776" display="https://www.pro-football-reference.com/players/M/MontTy01.htm" xr:uid="{859C9A96-141A-4B0D-853E-24FE34718BBA}"/>
    <hyperlink ref="B401" r:id="rId777" display="https://www.pro-football-reference.com/players/P/PerrBr02.htm" xr:uid="{3D5CD306-8FCB-41BB-9C12-F6FCC4D916BC}"/>
    <hyperlink ref="C401" r:id="rId778" tooltip="Cleveland Browns" display="https://www.pro-football-reference.com/teams/cle/2018.htm" xr:uid="{52E4C7E1-9607-4B6F-A7AF-FB34279A539A}"/>
    <hyperlink ref="B402" r:id="rId779" display="https://www.pro-football-reference.com/players/S/SharTa00.htm" xr:uid="{A5DEE3D1-1592-4618-A3CF-124500B3EE3B}"/>
    <hyperlink ref="C402" r:id="rId780" tooltip="Tennessee Titans" display="https://www.pro-football-reference.com/teams/oti/2018.htm" xr:uid="{3E7D815D-869C-45EE-9BE0-D9BF6E1DA9FE}"/>
    <hyperlink ref="B403" r:id="rId781" display="https://www.pro-football-reference.com/players/B/BenjKe00.htm" xr:uid="{28CBAEA2-DD57-4DA7-A829-2373474F7ED6}"/>
    <hyperlink ref="B404" r:id="rId782" display="https://www.pro-football-reference.com/players/K/KearJe01.htm" xr:uid="{A50EE602-D23B-45B1-8182-2660F3E00490}"/>
    <hyperlink ref="C404" r:id="rId783" tooltip="New York Jets" display="https://www.pro-football-reference.com/teams/nyj/2018.htm" xr:uid="{CF8C4233-E013-4453-807B-FD51CEC00B49}"/>
    <hyperlink ref="B405" r:id="rId784" display="https://www.pro-football-reference.com/players/A/AlliGe01.htm" xr:uid="{EED7D8B7-3DAB-469F-89D2-6C8C7DAE0141}"/>
    <hyperlink ref="C405" r:id="rId785" tooltip="Green Bay Packers" display="https://www.pro-football-reference.com/teams/gnb/2018.htm" xr:uid="{DAB0E99F-7CC8-47D0-A416-35ABEBF2F18A}"/>
    <hyperlink ref="B407" r:id="rId786" display="https://www.pro-football-reference.com/players/T/ThomMi05.htm" xr:uid="{BD502EBC-C786-4186-AFFB-2F3E1A4E1A1A}"/>
    <hyperlink ref="C407" r:id="rId787" tooltip="New Orleans Saints" display="https://www.pro-football-reference.com/teams/nor/2019.htm" xr:uid="{C4E145B2-84AC-452B-BD07-D029698D47D6}"/>
    <hyperlink ref="B408" r:id="rId788" display="https://www.pro-football-reference.com/players/G/GodwCh00.htm" xr:uid="{BCD47889-0FBF-4AE6-86C9-79DD6DFA3719}"/>
    <hyperlink ref="C408" r:id="rId789" tooltip="Tampa Bay Buccaneers" display="https://www.pro-football-reference.com/teams/tam/2019.htm" xr:uid="{B171F0EE-B796-41DB-9B47-0799D1E53C73}"/>
    <hyperlink ref="B409" r:id="rId790" display="https://www.pro-football-reference.com/players/G/GollKe00.htm" xr:uid="{EF359105-82E7-4070-BD92-6575B58B6A7C}"/>
    <hyperlink ref="C409" r:id="rId791" tooltip="Detroit Lions" display="https://www.pro-football-reference.com/teams/det/2019.htm" xr:uid="{F827512D-5082-49C8-986F-E5A6ADA63944}"/>
    <hyperlink ref="B410" r:id="rId792" display="https://www.pro-football-reference.com/players/K/KuppCo00.htm" xr:uid="{3DBA97BC-D23E-4B30-BA1C-ABF4C339AE86}"/>
    <hyperlink ref="C410" r:id="rId793" tooltip="Los Angeles Rams" display="https://www.pro-football-reference.com/teams/ram/2019.htm" xr:uid="{986729C0-CAD8-4DD8-B252-9C8FE6DE5531}"/>
    <hyperlink ref="B411" r:id="rId794" display="https://www.pro-football-reference.com/players/J/JoneJu02.htm" xr:uid="{7BDD253D-6D60-45D2-9131-5E2AA10C794E}"/>
    <hyperlink ref="C411" r:id="rId795" tooltip="Atlanta Falcons" display="https://www.pro-football-reference.com/teams/atl/2019.htm" xr:uid="{9DEEF1E0-0EE3-4313-B913-472CBFFE73B3}"/>
    <hyperlink ref="B412" r:id="rId796" display="https://www.pro-football-reference.com/players/P/ParkDe01.htm" xr:uid="{02BAA6A5-2D66-4722-8DAA-022E9844D48F}"/>
    <hyperlink ref="C412" r:id="rId797" tooltip="Miami Dolphins" display="https://www.pro-football-reference.com/teams/mia/2019.htm" xr:uid="{198CA9F3-697E-4349-B4B4-B9A160B0C1BB}"/>
    <hyperlink ref="B413" r:id="rId798" display="https://www.pro-football-reference.com/players/C/CoopAm00.htm" xr:uid="{67381F74-77C2-4EF4-8FB2-4C36BDA815F1}"/>
    <hyperlink ref="C413" r:id="rId799" tooltip="Dallas Cowboys" display="https://www.pro-football-reference.com/teams/dal/2019.htm" xr:uid="{6F6350E1-FC1B-46DB-B607-8FC330F675A5}"/>
    <hyperlink ref="B414" r:id="rId800" display="https://www.pro-football-reference.com/players/E/EvanMi00.htm" xr:uid="{012EA8CE-A35F-410D-9DDC-5C3F42F83BB1}"/>
    <hyperlink ref="C414" r:id="rId801" tooltip="Tampa Bay Buccaneers" display="https://www.pro-football-reference.com/teams/tam/2019.htm" xr:uid="{FCC94C87-F687-423F-ABF6-717D5B8CD8BB}"/>
    <hyperlink ref="B415" r:id="rId802" display="https://www.pro-football-reference.com/players/B/BrowAJ00.htm" xr:uid="{6C606502-2B8C-4FD5-B95A-96ABC7D6F0B7}"/>
    <hyperlink ref="C415" r:id="rId803" tooltip="Tennessee Titans" display="https://www.pro-football-reference.com/teams/oti/2019.htm" xr:uid="{213369F5-F2B5-4239-BAD8-2AB3774A9DF4}"/>
    <hyperlink ref="B416" r:id="rId804" display="https://www.pro-football-reference.com/players/H/HopkDe00.htm" xr:uid="{C5E9DE70-A810-406A-94AC-347A02F606A9}"/>
    <hyperlink ref="C416" r:id="rId805" tooltip="Houston Texans" display="https://www.pro-football-reference.com/teams/htx/2019.htm" xr:uid="{09FE5167-CE68-4479-951D-D24249498649}"/>
    <hyperlink ref="B417" r:id="rId806" display="https://www.pro-football-reference.com/players/A/AlleKe00.htm" xr:uid="{D2CB16F4-027D-4C5F-8D45-964CE3C25D73}"/>
    <hyperlink ref="C417" r:id="rId807" tooltip="Los Angeles Chargers" display="https://www.pro-football-reference.com/teams/sdg/2019.htm" xr:uid="{CBD22235-9F20-4D5C-97E3-41B12D9ABD91}"/>
    <hyperlink ref="B418" r:id="rId808" display="https://www.pro-football-reference.com/players/R/RobiAl02.htm" xr:uid="{220EAD16-8468-48EA-9F23-871456630533}"/>
    <hyperlink ref="C418" r:id="rId809" tooltip="Chicago Bears" display="https://www.pro-football-reference.com/teams/chi/2019.htm" xr:uid="{04741D40-C162-4C2B-9EF9-0D32C7D82188}"/>
    <hyperlink ref="B419" r:id="rId810" display="https://www.pro-football-reference.com/players/E/EdelJu00.htm" xr:uid="{372C410F-D21C-44C4-92A5-2BAA5CF24736}"/>
    <hyperlink ref="C419" r:id="rId811" tooltip="New England Patriots" display="https://www.pro-football-reference.com/teams/nwe/2019.htm" xr:uid="{87543A02-C302-49BF-A0DE-E271249A3A99}"/>
    <hyperlink ref="B420" r:id="rId812" display="https://www.pro-football-reference.com/players/L/LandJa00.htm" xr:uid="{70518BDE-9338-4682-9273-14CFA61B8D89}"/>
    <hyperlink ref="C420" r:id="rId813" tooltip="Cleveland Browns" display="https://www.pro-football-reference.com/teams/cle/2019.htm" xr:uid="{8C8F4237-A84C-490E-B07B-79D4FACC300F}"/>
    <hyperlink ref="B421" r:id="rId814" display="https://www.pro-football-reference.com/players/L/LockTy00.htm" xr:uid="{9916E422-35F2-4A70-983D-89343D3F9355}"/>
    <hyperlink ref="C421" r:id="rId815" tooltip="Seattle Seahawks" display="https://www.pro-football-reference.com/teams/sea/2019.htm" xr:uid="{6833A7B6-DF2C-42D4-B66D-D0344E594237}"/>
    <hyperlink ref="B422" r:id="rId816" display="https://www.pro-football-reference.com/players/C/CharDJ00.htm" xr:uid="{7E869484-C7E3-41FA-9647-46B12E8AD7DA}"/>
    <hyperlink ref="C422" r:id="rId817" tooltip="Jacksonville Jaguars" display="https://www.pro-football-reference.com/teams/jax/2019.htm" xr:uid="{5DBDF89B-0160-422F-AB66-F64840EDB1A9}"/>
    <hyperlink ref="B423" r:id="rId818" display="https://www.pro-football-reference.com/players/S/SuttCo00.htm" xr:uid="{C8131EE9-AC9C-4DA9-822E-7A0871F55587}"/>
    <hyperlink ref="C423" r:id="rId819" tooltip="Denver Broncos" display="https://www.pro-football-reference.com/teams/den/2019.htm" xr:uid="{4E2A0912-1ED2-4709-8C9E-82FD16B5685A}"/>
    <hyperlink ref="B424" r:id="rId820" display="https://www.pro-football-reference.com/players/D/DiggSt00.htm" xr:uid="{FAD9795D-FA3B-45D3-B680-BCB05CDEBC9A}"/>
    <hyperlink ref="C424" r:id="rId821" tooltip="Minnesota Vikings" display="https://www.pro-football-reference.com/teams/min/2019.htm" xr:uid="{F3A13DFD-D54D-4B54-8971-19C512F25770}"/>
    <hyperlink ref="B425" r:id="rId822" display="https://www.pro-football-reference.com/players/B/BrowJo02.htm" xr:uid="{9F3C7F24-B96F-4D4B-8110-A52EB8F06D52}"/>
    <hyperlink ref="C425" r:id="rId823" tooltip="Buffalo Bills" display="https://www.pro-football-reference.com/teams/buf/2019.htm" xr:uid="{9A66660E-5B1A-4661-AAAF-6860A370542F}"/>
    <hyperlink ref="B426" r:id="rId824" display="https://www.pro-football-reference.com/players/G/GallMi00.htm" xr:uid="{F136F3A0-3D19-411F-981C-D68F6B07F796}"/>
    <hyperlink ref="C426" r:id="rId825" tooltip="Dallas Cowboys" display="https://www.pro-football-reference.com/teams/dal/2019.htm" xr:uid="{6D960857-FC20-4F14-9BC4-B250E398D2D5}"/>
    <hyperlink ref="B427" r:id="rId826" display="https://www.pro-football-reference.com/players/M/MoorD.00.htm" xr:uid="{02F17EA7-776E-4770-98E1-12E39B7DBDF4}"/>
    <hyperlink ref="C427" r:id="rId827" tooltip="Carolina Panthers" display="https://www.pro-football-reference.com/teams/car/2019.htm" xr:uid="{3BEB1BAC-F9BD-4525-9909-7291CDB759C5}"/>
    <hyperlink ref="B428" r:id="rId828" display="https://www.pro-football-reference.com/players/W/WoodRo02.htm" xr:uid="{C8C3ACF5-B0F5-4E69-98E4-AD4B46717E3A}"/>
    <hyperlink ref="C428" r:id="rId829" tooltip="Los Angeles Rams" display="https://www.pro-football-reference.com/teams/ram/2019.htm" xr:uid="{F851A6A4-67C1-48EC-9BEF-B0AAD4DD9378}"/>
    <hyperlink ref="B429" r:id="rId830" display="https://www.pro-football-reference.com/players/R/RidlCa00.htm" xr:uid="{63882452-8636-4DE8-80D5-790048170C76}"/>
    <hyperlink ref="C429" r:id="rId831" tooltip="Atlanta Falcons" display="https://www.pro-football-reference.com/teams/atl/2019.htm" xr:uid="{61811292-23A3-4136-B8B9-B4CB7212326B}"/>
    <hyperlink ref="B430" r:id="rId832" display="https://www.pro-football-reference.com/players/M/McLaTe00.htm" xr:uid="{8A55F325-D86D-486A-AAD5-C38B112BE721}"/>
    <hyperlink ref="C430" r:id="rId833" tooltip="Washington Redskins" display="https://www.pro-football-reference.com/teams/was/2019.htm" xr:uid="{FA2C9D72-1B92-4489-9E1D-99EBCA1CD135}"/>
    <hyperlink ref="B431" r:id="rId834" display="https://www.pro-football-reference.com/players/B/BoydTy00.htm" xr:uid="{E138EAD2-9767-4FB7-89CC-FF2921DF1D13}"/>
    <hyperlink ref="C431" r:id="rId835" tooltip="Cincinnati Bengals" display="https://www.pro-football-reference.com/teams/cin/2019.htm" xr:uid="{2C32F8AE-5693-4D24-B13E-25157B86F312}"/>
    <hyperlink ref="B432" r:id="rId836" display="https://www.pro-football-reference.com/players/S/SamuDe00.htm" xr:uid="{A56E2393-5F52-4E6A-9A96-3DFC123D102B}"/>
    <hyperlink ref="C432" r:id="rId837" tooltip="San Francisco 49ers" display="https://www.pro-football-reference.com/teams/sfo/2019.htm" xr:uid="{BA69E7C6-C356-4E2F-BA07-1C8176FBD8EF}"/>
    <hyperlink ref="B433" r:id="rId838" display="https://www.pro-football-reference.com/players/J/JoneMa02.htm" xr:uid="{FC0C8797-C69E-4680-AB81-FDA0F182280C}"/>
    <hyperlink ref="C433" r:id="rId839" tooltip="Detroit Lions" display="https://www.pro-football-reference.com/teams/det/2019.htm" xr:uid="{A2F10AAF-9972-40EC-BD70-F73C4B78A39A}"/>
    <hyperlink ref="B434" r:id="rId840" display="https://www.pro-football-reference.com/players/H/HillTy00.htm" xr:uid="{D9EAB33B-8A30-466A-82E2-DF1EE945637F}"/>
    <hyperlink ref="C434" r:id="rId841" tooltip="Kansas City Chiefs" display="https://www.pro-football-reference.com/teams/kan/2019.htm" xr:uid="{EFCEC57E-0D76-43CF-A5AF-853B8F2261CE}"/>
    <hyperlink ref="B435" r:id="rId842" display="https://www.pro-football-reference.com/players/A/AdamDa01.htm" xr:uid="{DFB7E56E-8031-4864-ABAF-51CE40AEB9CC}"/>
    <hyperlink ref="C435" r:id="rId843" tooltip="Green Bay Packers" display="https://www.pro-football-reference.com/teams/gnb/2019.htm" xr:uid="{72D326C1-9B95-4206-9A5C-5587FEE1D379}"/>
    <hyperlink ref="B436" r:id="rId844" display="https://www.pro-football-reference.com/players/M/MetcDK00.htm" xr:uid="{55923E13-9F70-42C2-BA49-088F7BF37B0F}"/>
    <hyperlink ref="C436" r:id="rId845" tooltip="Seattle Seahawks" display="https://www.pro-football-reference.com/teams/sea/2019.htm" xr:uid="{AF59AA9A-F2C7-46BA-B2EB-0EAB973CFF8B}"/>
    <hyperlink ref="B437" r:id="rId846" display="https://www.pro-football-reference.com/players/B/BeckOd00.htm" xr:uid="{34BCA6B0-8403-4ADC-8ECA-F32C8FA573BB}"/>
    <hyperlink ref="C437" r:id="rId847" tooltip="Cleveland Browns" display="https://www.pro-football-reference.com/teams/cle/2019.htm" xr:uid="{0C5EB67A-AC57-40A0-9A50-D7B8EE6ECAE0}"/>
    <hyperlink ref="B438" r:id="rId848" display="https://www.pro-football-reference.com/players/S/SandEm00.htm" xr:uid="{5BE6BE53-B933-49DA-AA4D-2AD86D303697}"/>
    <hyperlink ref="B439" r:id="rId849" display="https://www.pro-football-reference.com/players/S/SlayDa01.htm" xr:uid="{4DD2E65F-A170-47AE-9252-198C0BFE711C}"/>
    <hyperlink ref="C439" r:id="rId850" tooltip="New York Giants" display="https://www.pro-football-reference.com/teams/nyg/2019.htm" xr:uid="{D3952BD8-99AE-4E5B-85B3-C41E8A70F500}"/>
    <hyperlink ref="B440" r:id="rId851" display="https://www.pro-football-reference.com/players/C/CrowJa00.htm" xr:uid="{1A074D1A-1D2D-4FDA-9877-81364EFBAF96}"/>
    <hyperlink ref="C440" r:id="rId852" tooltip="New York Jets" display="https://www.pro-football-reference.com/teams/nyj/2019.htm" xr:uid="{F79CD9BF-11F2-46D9-9C87-E4558162C7EB}"/>
    <hyperlink ref="B441" r:id="rId853" display="https://www.pro-football-reference.com/players/B/BeasCo00.htm" xr:uid="{BD81DDC0-4430-4F91-9F72-632112B72A94}"/>
    <hyperlink ref="C441" r:id="rId854" tooltip="Buffalo Bills" display="https://www.pro-football-reference.com/teams/buf/2019.htm" xr:uid="{A7ECA17C-4773-49AC-AB69-73DAEA6575F3}"/>
    <hyperlink ref="B442" r:id="rId855" display="https://www.pro-football-reference.com/players/S/SamuCu00.htm" xr:uid="{FD7176BB-5272-4CC0-B2EC-0BF73675862A}"/>
    <hyperlink ref="C442" r:id="rId856" tooltip="Carolina Panthers" display="https://www.pro-football-reference.com/teams/car/2019.htm" xr:uid="{763A39A5-132D-4750-AF14-E25C22DD22FE}"/>
    <hyperlink ref="B443" r:id="rId857" display="https://www.pro-football-reference.com/players/W/WillMi07.htm" xr:uid="{3C841F58-0F2C-4810-A460-D32AF78AB489}"/>
    <hyperlink ref="C443" r:id="rId858" tooltip="Los Angeles Chargers" display="https://www.pro-football-reference.com/teams/sdg/2019.htm" xr:uid="{800570FA-9032-4C52-AB93-B192855FF619}"/>
    <hyperlink ref="B444" r:id="rId859" display="https://www.pro-football-reference.com/players/A/AndeRo04.htm" xr:uid="{C689B8BC-B386-4FF4-A2DE-9E461AD66813}"/>
    <hyperlink ref="C444" r:id="rId860" tooltip="New York Jets" display="https://www.pro-football-reference.com/teams/nyj/2019.htm" xr:uid="{C4DEE9C0-790B-44D8-9EC7-53F1C189ABE4}"/>
    <hyperlink ref="B445" r:id="rId861" display="https://www.pro-football-reference.com/players/C/ConlCh00.htm" xr:uid="{538C89F0-C51A-4031-92E9-5CA4FF63847D}"/>
    <hyperlink ref="C445" r:id="rId862" tooltip="Jacksonville Jaguars" display="https://www.pro-football-reference.com/teams/jax/2019.htm" xr:uid="{0FCE80FE-96D3-407C-9B89-24864F61EB25}"/>
    <hyperlink ref="B446" r:id="rId863" display="https://www.pro-football-reference.com/players/J/JohnDi01.htm" xr:uid="{F8C4B8C3-154C-41DC-B132-9A2FC04148B1}"/>
    <hyperlink ref="C446" r:id="rId864" tooltip="Pittsburgh Steelers" display="https://www.pro-football-reference.com/teams/pit/2019.htm" xr:uid="{BDB9D7C9-CB56-4FEC-8782-257FB1A8E1C2}"/>
    <hyperlink ref="B447" r:id="rId865" display="https://www.pro-football-reference.com/players/T/TateGo00.htm" xr:uid="{793AC55E-26C2-4E9A-9D0A-31087DEE9CF7}"/>
    <hyperlink ref="C447" r:id="rId866" tooltip="New York Giants" display="https://www.pro-football-reference.com/teams/nyg/2019.htm" xr:uid="{A633B2A8-B1B3-464C-B947-9537A5906B69}"/>
    <hyperlink ref="B448" r:id="rId867" display="https://www.pro-football-reference.com/players/F/FitzLa00.htm" xr:uid="{D7172008-6235-472F-B8FF-79CFBE3BD439}"/>
    <hyperlink ref="C448" r:id="rId868" tooltip="Arizona Cardinals" display="https://www.pro-football-reference.com/teams/crd/2019.htm" xr:uid="{67A5D739-1D7D-4A05-BEBD-4FCECE99ABA9}"/>
    <hyperlink ref="B449" r:id="rId869" display="https://www.pro-football-reference.com/players/P/PerrBr02.htm" xr:uid="{8F1FC410-57A9-40DB-A2F8-BE7024E85904}"/>
    <hyperlink ref="C449" r:id="rId870" tooltip="Tampa Bay Buccaneers" display="https://www.pro-football-reference.com/teams/tam/2019.htm" xr:uid="{F3DB1555-86A0-4FBB-BDD7-9055AD9F7CFC}"/>
    <hyperlink ref="B450" r:id="rId871" display="https://www.pro-football-reference.com/players/W/WillTy00.htm" xr:uid="{D17821B1-CF67-4197-88BF-403FA59233EF}"/>
    <hyperlink ref="C450" r:id="rId872" tooltip="Oakland Raiders" display="https://www.pro-football-reference.com/teams/rai/2019.htm" xr:uid="{283C3175-F105-45A7-A389-3EC0944C8BA2}"/>
    <hyperlink ref="B451" r:id="rId873" display="https://www.pro-football-reference.com/players/B/BrowMa04.htm" xr:uid="{63270039-EBA9-4D63-98DD-FC6B5D4425FE}"/>
    <hyperlink ref="C451" r:id="rId874" tooltip="Baltimore Ravens" display="https://www.pro-football-reference.com/teams/rav/2019.htm" xr:uid="{58EDE23B-5AE3-46CD-8C85-C619B22F7AC5}"/>
    <hyperlink ref="B452" r:id="rId875" display="https://www.pro-football-reference.com/players/C/CobbRa00.htm" xr:uid="{21B0A609-2418-41F1-8F2B-6950A6775CEB}"/>
    <hyperlink ref="C452" r:id="rId876" tooltip="Dallas Cowboys" display="https://www.pro-football-reference.com/teams/dal/2019.htm" xr:uid="{989AB51C-7D2E-499E-BFAB-FDC1EDA1EB92}"/>
    <hyperlink ref="B453" r:id="rId877" display="https://www.pro-football-reference.com/players/K/KirkCh01.htm" xr:uid="{E556EA7F-B437-4293-BD9E-DD442F17641B}"/>
    <hyperlink ref="C453" r:id="rId878" tooltip="Arizona Cardinals" display="https://www.pro-football-reference.com/teams/crd/2019.htm" xr:uid="{58897DDA-A0DC-4076-B6C4-1C34700A3DA7}"/>
    <hyperlink ref="B454" r:id="rId879" display="https://www.pro-football-reference.com/players/H/HardMe00.htm" xr:uid="{60A05970-30B5-4AA3-9C60-F0246BC3AA44}"/>
    <hyperlink ref="C454" r:id="rId880" tooltip="Kansas City Chiefs" display="https://www.pro-football-reference.com/teams/kan/2019.htm" xr:uid="{6D71214B-01BE-4CFC-B406-BBE203E97A82}"/>
    <hyperlink ref="B455" r:id="rId881" display="https://www.pro-football-reference.com/players/P/PascZa00.htm" xr:uid="{4599E276-485C-4CEC-9BF2-B75B477428CA}"/>
    <hyperlink ref="C455" r:id="rId882" tooltip="Indianapolis Colts" display="https://www.pro-football-reference.com/teams/clt/2019.htm" xr:uid="{5A5B12FF-DB33-4F81-A85A-AAB930AFBF1B}"/>
    <hyperlink ref="B456" r:id="rId883" display="https://www.pro-football-reference.com/players/W/WestDe00.htm" xr:uid="{C987D9A8-47D3-4527-AF57-9959314773B2}"/>
    <hyperlink ref="C456" r:id="rId884" tooltip="Jacksonville Jaguars" display="https://www.pro-football-reference.com/teams/jax/2019.htm" xr:uid="{8B0B5A8F-1FB5-4246-B214-18FFD7F696D8}"/>
    <hyperlink ref="B457" r:id="rId885" display="https://www.pro-football-reference.com/players/W/WashJa00.htm" xr:uid="{5FAD6077-39CE-4C22-A1E3-4AFAE58A77C0}"/>
    <hyperlink ref="C457" r:id="rId886" tooltip="Pittsburgh Steelers" display="https://www.pro-football-reference.com/teams/pit/2019.htm" xr:uid="{939B7B48-F41A-4884-9AEA-EEFB1703A764}"/>
    <hyperlink ref="B458" r:id="rId887" display="https://www.pro-football-reference.com/players/W/WatkSa00.htm" xr:uid="{52ED55FF-B80F-46B6-8592-8B99AC13038B}"/>
    <hyperlink ref="C458" r:id="rId888" tooltip="Kansas City Chiefs" display="https://www.pro-football-reference.com/teams/kan/2019.htm" xr:uid="{41241458-B8AE-4391-BFDA-BC2D53E8A0B0}"/>
    <hyperlink ref="B459" r:id="rId889" display="https://www.pro-football-reference.com/players/F/FullWi01.htm" xr:uid="{F75A78A2-7BEB-4C3B-A278-9C308FE46C43}"/>
    <hyperlink ref="C459" r:id="rId890" tooltip="Houston Texans" display="https://www.pro-football-reference.com/teams/htx/2019.htm" xr:uid="{C0C7C1DD-8B86-4D18-B494-8DD6E20B131F}"/>
    <hyperlink ref="B460" r:id="rId891" display="https://www.pro-football-reference.com/players/R/RenfHu00.htm" xr:uid="{77CD6A48-B374-4D60-B178-A49D023DB63E}"/>
    <hyperlink ref="C460" r:id="rId892" tooltip="Oakland Raiders" display="https://www.pro-football-reference.com/teams/rai/2019.htm" xr:uid="{D284563D-D81C-451E-BCE0-32883F6765E8}"/>
    <hyperlink ref="B461" r:id="rId893" display="https://www.pro-football-reference.com/players/S/ShepSt00.htm" xr:uid="{C6713D4F-0EA3-4749-B031-9D087F7EA6E0}"/>
    <hyperlink ref="C461" r:id="rId894" tooltip="New York Giants" display="https://www.pro-football-reference.com/teams/nyg/2019.htm" xr:uid="{20FD7234-08BA-4E4A-AD45-F846F5A1674A}"/>
    <hyperlink ref="B462" r:id="rId895" display="https://www.pro-football-reference.com/players/T/ThieAd00.htm" xr:uid="{181D1296-A538-4AB1-A152-71E15DCD0AD4}"/>
    <hyperlink ref="C462" r:id="rId896" tooltip="Minnesota Vikings" display="https://www.pro-football-reference.com/teams/min/2019.htm" xr:uid="{A1FA1F11-F252-4217-B594-13C0512CDF47}"/>
    <hyperlink ref="B463" r:id="rId897" display="https://www.pro-football-reference.com/players/H/HiltT.00.htm" xr:uid="{32057F53-9D6D-490C-A274-AFDADAEB6B0F}"/>
    <hyperlink ref="C463" r:id="rId898" tooltip="Indianapolis Colts" display="https://www.pro-football-reference.com/teams/clt/2019.htm" xr:uid="{976A632B-A2C7-4095-AE2D-5DD25C3DB4D0}"/>
    <hyperlink ref="B464" r:id="rId899" display="https://www.pro-football-reference.com/players/S/StilKe00.htm" xr:uid="{278C16BC-0934-4591-B805-B3A977F12F7F}"/>
    <hyperlink ref="C464" r:id="rId900" tooltip="Houston Texans" display="https://www.pro-football-reference.com/teams/htx/2019.htm" xr:uid="{BFA6DCC8-A07F-4AAD-9090-87DF524979AF}"/>
    <hyperlink ref="B465" r:id="rId901" display="https://www.pro-football-reference.com/players/A/AmenDa00.htm" xr:uid="{379C727F-DE9C-4E8E-ADE4-C135C80F849A}"/>
    <hyperlink ref="C465" r:id="rId902" tooltip="Detroit Lions" display="https://www.pro-football-reference.com/teams/det/2019.htm" xr:uid="{7111E7FB-2A37-431B-B285-099539DC00DE}"/>
    <hyperlink ref="B466" r:id="rId903" display="https://www.pro-football-reference.com/players/J/JeffAl00.htm" xr:uid="{DC01B50B-2AC5-402A-8755-F5B402C871D5}"/>
    <hyperlink ref="C466" r:id="rId904" tooltip="Philadelphia Eagles" display="https://www.pro-football-reference.com/teams/phi/2019.htm" xr:uid="{4B5203D0-FE0D-410C-99E6-D30D2BB97AA1}"/>
    <hyperlink ref="B467" r:id="rId905" display="https://www.pro-football-reference.com/players/C/CookBr00.htm" xr:uid="{F3CF2F42-9258-4ADD-BC6E-9B19D121240F}"/>
    <hyperlink ref="C467" r:id="rId906" tooltip="Los Angeles Rams" display="https://www.pro-football-reference.com/teams/ram/2019.htm" xr:uid="{6B0B0F0F-3606-4793-AA21-03BC8BB8E640}"/>
    <hyperlink ref="B468" r:id="rId907" display="https://www.pro-football-reference.com/players/M/MillAn02.htm" xr:uid="{B8C6092A-9694-4D4B-A748-D5D116D12269}"/>
    <hyperlink ref="C468" r:id="rId908" tooltip="Chicago Bears" display="https://www.pro-football-reference.com/teams/chi/2019.htm" xr:uid="{11E1FDCD-09BC-4A7D-9E71-C757D55ACD19}"/>
    <hyperlink ref="B469" r:id="rId909" display="https://www.pro-football-reference.com/players/S/SimsSt00.htm" xr:uid="{8F4907A6-558B-47FD-B85B-1FF2D06F28FE}"/>
    <hyperlink ref="C469" r:id="rId910" tooltip="Washington Redskins" display="https://www.pro-football-reference.com/teams/was/2019.htm" xr:uid="{146D8044-9A04-4221-A243-5E41DB619920}"/>
    <hyperlink ref="B470" r:id="rId911" display="https://www.pro-football-reference.com/players/D/DaviCo03.htm" xr:uid="{4394D111-E3A4-40A4-A40E-7BDC78273B00}"/>
    <hyperlink ref="C470" r:id="rId912" tooltip="Tennessee Titans" display="https://www.pro-football-reference.com/teams/oti/2019.htm" xr:uid="{D04E5342-A7F6-48C4-B6C0-8EE2D31390EA}"/>
    <hyperlink ref="B471" r:id="rId913" display="https://www.pro-football-reference.com/players/D/DorsPh00.htm" xr:uid="{3005C684-8103-484E-B905-3C34608C9B82}"/>
    <hyperlink ref="C471" r:id="rId914" tooltip="New England Patriots" display="https://www.pro-football-reference.com/teams/nwe/2019.htm" xr:uid="{FF0F0605-751F-43B1-8BF7-5337E30E9E18}"/>
    <hyperlink ref="B472" r:id="rId915" display="https://www.pro-football-reference.com/players/S/SmitJu00.htm" xr:uid="{B8F2E58B-741D-4413-9F17-F5E79C90E1E2}"/>
    <hyperlink ref="C472" r:id="rId916" tooltip="Pittsburgh Steelers" display="https://www.pro-football-reference.com/teams/pit/2019.htm" xr:uid="{9B56502C-E5C8-478E-AA9F-88E6AE3DC42A}"/>
    <hyperlink ref="B473" r:id="rId917" display="https://www.pro-football-reference.com/players/R/RobiDe01.htm" xr:uid="{EA39B024-7CF1-4514-A864-8589AC25E452}"/>
    <hyperlink ref="C473" r:id="rId918" tooltip="Kansas City Chiefs" display="https://www.pro-football-reference.com/teams/kan/2019.htm" xr:uid="{CF68BDC2-0EF3-46CB-95A1-9EB7DBB6C2FB}"/>
    <hyperlink ref="B474" r:id="rId919" display="https://www.pro-football-reference.com/players/B/BourKe00.htm" xr:uid="{7778ED8C-18D2-4163-AFA0-9E57833551EF}"/>
    <hyperlink ref="C474" r:id="rId920" tooltip="San Francisco 49ers" display="https://www.pro-football-reference.com/teams/sfo/2019.htm" xr:uid="{0D99D692-CADE-4B59-A44E-F52D4D2B4E6A}"/>
    <hyperlink ref="B475" r:id="rId921" display="https://www.pro-football-reference.com/players/L/LazaAl00.htm" xr:uid="{34C37DDA-F7B2-4D0D-9F0E-81D4E6CAC541}"/>
    <hyperlink ref="C475" r:id="rId922" tooltip="Green Bay Packers" display="https://www.pro-football-reference.com/teams/gnb/2019.htm" xr:uid="{14E9F689-15CF-4A61-8D35-B0E6660B023D}"/>
    <hyperlink ref="B476" r:id="rId923" display="https://www.pro-football-reference.com/players/R/RossJo00.htm" xr:uid="{A19797DE-0FAF-48F9-85D6-2275AC606FBA}"/>
    <hyperlink ref="C476" r:id="rId924" tooltip="Cincinnati Bengals" display="https://www.pro-football-reference.com/teams/cin/2019.htm" xr:uid="{3183EA7B-E673-484E-A000-66C195DCAAA0}"/>
    <hyperlink ref="B477" r:id="rId925" display="https://www.pro-football-reference.com/players/S/SanuMo00.htm" xr:uid="{1135C806-3E8C-4D94-B2A9-E83FC20DA612}"/>
    <hyperlink ref="B478" r:id="rId926" display="https://www.pro-football-reference.com/players/S/SneaWi00.htm" xr:uid="{262C2CD7-714D-47C9-911A-EF2DED54EB11}"/>
    <hyperlink ref="C478" r:id="rId927" tooltip="Baltimore Ravens" display="https://www.pro-football-reference.com/teams/rav/2019.htm" xr:uid="{5541CB52-2D21-4AAB-A606-D0702AB56E73}"/>
    <hyperlink ref="B479" r:id="rId928" display="https://www.pro-football-reference.com/players/T/TateAu00.htm" xr:uid="{576C5E61-837C-40BA-802A-7BD8910A52AE}"/>
    <hyperlink ref="C479" r:id="rId929" tooltip="Cincinnati Bengals" display="https://www.pro-football-reference.com/teams/cin/2019.htm" xr:uid="{024BF6E6-0F12-47A0-B807-9CA6AFF1C06F}"/>
    <hyperlink ref="B480" r:id="rId930" display="https://www.pro-football-reference.com/players/G/GabrTa00.htm" xr:uid="{09A13B4A-4ED8-4210-B7AC-65A83CA2DDEC}"/>
    <hyperlink ref="C480" r:id="rId931" tooltip="Chicago Bears" display="https://www.pro-football-reference.com/teams/chi/2019.htm" xr:uid="{926ED467-3E3E-4AD7-9E9D-8E1083A6EA24}"/>
    <hyperlink ref="B481" r:id="rId932" display="https://www.pro-football-reference.com/players/W/WillPr01.htm" xr:uid="{2C783059-EE74-45A1-A258-DB1BD2F304FD}"/>
    <hyperlink ref="C481" r:id="rId933" tooltip="Miami Dolphins" display="https://www.pro-football-reference.com/teams/mia/2019.htm" xr:uid="{61CFDB71-A6E0-4535-87FA-33CC96651C01}"/>
    <hyperlink ref="B482" r:id="rId934" display="https://www.pro-football-reference.com/players/V/ValdMa00.htm" xr:uid="{495F72CA-27B5-4157-B69D-4A772AC2E24B}"/>
    <hyperlink ref="C482" r:id="rId935" tooltip="Green Bay Packers" display="https://www.pro-football-reference.com/teams/gnb/2019.htm" xr:uid="{00849847-EB4D-4B79-B9B5-34385C2EACF9}"/>
    <hyperlink ref="B483" r:id="rId936" display="https://www.pro-football-reference.com/players/S/SharTa00.htm" xr:uid="{E9CA6071-5945-44BA-A869-1BECEF021CA3}"/>
    <hyperlink ref="C483" r:id="rId937" tooltip="Tennessee Titans" display="https://www.pro-football-reference.com/teams/oti/2019.htm" xr:uid="{7BD6E80F-F17C-4CF9-A1A7-95258F928DD8}"/>
    <hyperlink ref="B484" r:id="rId938" display="https://www.pro-football-reference.com/players/G/GinnTe00.htm" xr:uid="{AB01979F-4058-42D4-BE11-A8E61C7CF247}"/>
    <hyperlink ref="C484" r:id="rId939" tooltip="New Orleans Saints" display="https://www.pro-football-reference.com/teams/nor/2019.htm" xr:uid="{B9E57313-F903-4DB7-9390-8E635C783777}"/>
    <hyperlink ref="B485" r:id="rId940" display="https://www.pro-football-reference.com/players/A/AghoNe00.htm" xr:uid="{25CDF8DD-CF79-4A15-B760-7EB6487B1242}"/>
    <hyperlink ref="C485" r:id="rId941" tooltip="Philadelphia Eagles" display="https://www.pro-football-reference.com/teams/phi/2019.htm" xr:uid="{BA5F0F14-A9A6-49AD-9395-D42B55FC94CF}"/>
    <hyperlink ref="B486" r:id="rId942" display="https://www.pro-football-reference.com/players/C/ColeKe00.htm" xr:uid="{4D633EB1-BEC6-413B-AD6E-BEEDE995B79D}"/>
    <hyperlink ref="C486" r:id="rId943" tooltip="Jacksonville Jaguars" display="https://www.pro-football-reference.com/teams/jax/2019.htm" xr:uid="{043944B3-2647-476F-B47E-99F453F6CBA1}"/>
    <hyperlink ref="B487" r:id="rId944" display="https://www.pro-football-reference.com/players/E/EricAl01.htm" xr:uid="{ACDC9610-020F-4D88-962F-A44190E1761B}"/>
    <hyperlink ref="C487" r:id="rId945" tooltip="Cincinnati Bengals" display="https://www.pro-football-reference.com/teams/cin/2019.htm" xr:uid="{15108B7B-DD9D-48BD-A3A8-F9CFBAE691E6}"/>
    <hyperlink ref="B488" r:id="rId946" display="https://www.pro-football-reference.com/players/S/SmitTr03.htm" xr:uid="{01B44A1A-DDB6-4E97-8104-E539E53B9AA1}"/>
    <hyperlink ref="C488" r:id="rId947" tooltip="New Orleans Saints" display="https://www.pro-football-reference.com/teams/nor/2019.htm" xr:uid="{33976D36-4643-46DE-B8B6-8BFCF3F1958C}"/>
    <hyperlink ref="B489" r:id="rId948" display="https://www.pro-football-reference.com/players/H/HurnAl01.htm" xr:uid="{85EDEF4B-E17E-4B7D-86A0-AA03CCEBB9AC}"/>
    <hyperlink ref="C489" r:id="rId949" tooltip="Miami Dolphins" display="https://www.pro-football-reference.com/teams/mia/2019.htm" xr:uid="{F9BDE0CB-A40D-446D-BB6D-BEAF44F627E2}"/>
    <hyperlink ref="B490" r:id="rId950" display="https://www.pro-football-reference.com/players/G/GageRu00.htm" xr:uid="{592C5D02-8B4B-40D0-8E0F-A675F4E71635}"/>
    <hyperlink ref="C490" r:id="rId951" tooltip="Atlanta Falcons" display="https://www.pro-football-reference.com/teams/atl/2019.htm" xr:uid="{02C7FC3F-39AA-4762-89F4-4A4AE8509E53}"/>
    <hyperlink ref="B491" r:id="rId952" display="https://www.pro-football-reference.com/players/H/HumpAd00.htm" xr:uid="{5AE0C2A1-4325-48EF-89E4-5CA7A6F69ACD}"/>
    <hyperlink ref="C491" r:id="rId953" tooltip="Tennessee Titans" display="https://www.pro-football-reference.com/teams/oti/2019.htm" xr:uid="{2E993C5C-6B10-4B00-A661-E7775D552BBA}"/>
    <hyperlink ref="B492" r:id="rId954" display="https://www.pro-football-reference.com/players/T/ThomDe03.htm" xr:uid="{7803714F-0B9E-4C67-9343-CC43A76AC93C}"/>
    <hyperlink ref="C492" r:id="rId955" tooltip="New York Jets" display="https://www.pro-football-reference.com/teams/nyj/2019.htm" xr:uid="{B7357966-95B3-459D-A464-ED667DA5EB1F}"/>
    <hyperlink ref="B493" r:id="rId956" display="https://www.pro-football-reference.com/players/J/JohnOl00.htm" xr:uid="{8CFF1622-B184-4E93-AC4B-BCD0C9AF4D5F}"/>
    <hyperlink ref="C493" r:id="rId957" tooltip="Minnesota Vikings" display="https://www.pro-football-reference.com/teams/min/2019.htm" xr:uid="{06F52F11-95CF-4624-9F58-E224D0EBF105}"/>
    <hyperlink ref="B494" r:id="rId958" display="https://www.pro-football-reference.com/players/G/GordJo02.htm" xr:uid="{1B01CF1C-AC47-4B06-9E4A-423167B3E121}"/>
    <hyperlink ref="B495" r:id="rId959" display="https://www.pro-football-reference.com/players/W/WilsAl02.htm" xr:uid="{B1C30746-C888-4A6B-BD11-FB5008AC21B3}"/>
    <hyperlink ref="C495" r:id="rId960" tooltip="Miami Dolphins" display="https://www.pro-football-reference.com/teams/mia/2019.htm" xr:uid="{A35025C5-B7BC-4F40-AC15-EE63182756BD}"/>
    <hyperlink ref="B496" r:id="rId961" display="https://www.pro-football-reference.com/players/M/MoorDa03.htm" xr:uid="{B4BC1AF3-D18E-4EC7-A64F-CDA646807AEF}"/>
    <hyperlink ref="C496" r:id="rId962" tooltip="Seattle Seahawks" display="https://www.pro-football-reference.com/teams/sea/2019.htm" xr:uid="{402A3462-D70B-41A3-AF8D-DB0D2A36D94C}"/>
    <hyperlink ref="B497" r:id="rId963" display="https://www.pro-football-reference.com/players/L/LatiCo00.htm" xr:uid="{75733FD6-C02A-4EAA-996D-2304B99B9CE0}"/>
    <hyperlink ref="C497" r:id="rId964" tooltip="New York Giants" display="https://www.pro-football-reference.com/teams/nyg/2019.htm" xr:uid="{EA61A1F1-749D-44D7-843F-86AAC72E27F9}"/>
    <hyperlink ref="B498" r:id="rId965" display="https://www.pro-football-reference.com/players/A/AlliGe01.htm" xr:uid="{BEC55A75-C279-49F3-82AA-CEDAF5F3F941}"/>
    <hyperlink ref="C498" r:id="rId966" tooltip="Green Bay Packers" display="https://www.pro-football-reference.com/teams/gnb/2019.htm" xr:uid="{615A5DE0-7D4C-4A3D-9387-77A980B7F165}"/>
    <hyperlink ref="B499" r:id="rId967" display="https://www.pro-football-reference.com/players/R/ReynJo00.htm" xr:uid="{6F1AA80B-AC70-4D9F-80C2-29C63F2D90D1}"/>
    <hyperlink ref="C499" r:id="rId968" tooltip="Los Angeles Rams" display="https://www.pro-football-reference.com/teams/ram/2019.htm" xr:uid="{5C42D55E-B335-4217-9809-42982D11CF11}"/>
    <hyperlink ref="B500" r:id="rId969" display="https://www.pro-football-reference.com/players/B/ByrdDa00.htm" xr:uid="{22D3B73C-7BB0-4031-8097-287B9457C4D3}"/>
    <hyperlink ref="C500" r:id="rId970" tooltip="Arizona Cardinals" display="https://www.pro-football-reference.com/teams/crd/2019.htm" xr:uid="{386D088C-D2CD-44C1-8AF2-E47EC24A54C4}"/>
    <hyperlink ref="B501" r:id="rId971" display="https://www.pro-football-reference.com/players/J/JohnMa07.htm" xr:uid="{D9BA0285-931B-45F9-833F-FA6B925E9EE4}"/>
    <hyperlink ref="C501" r:id="rId972" tooltip="Indianapolis Colts" display="https://www.pro-football-reference.com/teams/clt/2019.htm" xr:uid="{F5D0E939-7219-4B82-BD08-AAFADF943E8D}"/>
    <hyperlink ref="B502" r:id="rId973" display="https://www.pro-football-reference.com/players/R/RobeSe00.htm" xr:uid="{83A14677-5C9F-46AD-883E-8C9E4BE46CFF}"/>
    <hyperlink ref="C502" r:id="rId974" tooltip="Baltimore Ravens" display="https://www.pro-football-reference.com/teams/rav/2019.htm" xr:uid="{EEBE5AA8-42D3-4444-A99C-FDB70FBFAA95}"/>
    <hyperlink ref="B503" r:id="rId975" display="https://www.pro-football-reference.com/players/B/BoykMi00.htm" xr:uid="{11FE4862-C4C0-403D-BE57-BE0CDA3AAAA3}"/>
    <hyperlink ref="C503" r:id="rId976" tooltip="Baltimore Ravens" display="https://www.pro-football-reference.com/teams/rav/2019.htm" xr:uid="{3D4BEE1F-1D8C-413E-B6B3-A24ABAA3FF4F}"/>
    <hyperlink ref="B504" r:id="rId977" display="https://www.pro-football-reference.com/players/H/HarmKe00.htm" xr:uid="{4DB26120-2336-4EA2-8D8D-4F4F3515D4DD}"/>
    <hyperlink ref="C504" r:id="rId978" tooltip="Washington Redskins" display="https://www.pro-football-reference.com/teams/was/2019.htm" xr:uid="{B7EED674-6959-4B38-BF2F-B7476FD1A2BB}"/>
    <hyperlink ref="B505" r:id="rId979" display="https://www.pro-football-reference.com/players/R/RichPa01.htm" xr:uid="{2CC2DCDE-27FA-41E1-8CFF-3A4E158710D0}"/>
    <hyperlink ref="C505" r:id="rId980" tooltip="Washington Redskins" display="https://www.pro-football-reference.com/teams/was/2019.htm" xr:uid="{5C78792C-6E32-4175-91D0-7B1EF97E747F}"/>
    <hyperlink ref="B506" r:id="rId981" display="https://www.pro-football-reference.com/players/H/HamiDa01.htm" xr:uid="{A61B2EAF-3000-4C9A-8DAB-BDE787957B70}"/>
    <hyperlink ref="C506" r:id="rId982" tooltip="Denver Broncos" display="https://www.pro-football-reference.com/teams/den/2019.htm" xr:uid="{BA70DF8E-AF97-49E1-BACC-642A06E5AA49}"/>
    <hyperlink ref="B507" r:id="rId983" display="https://www.pro-football-reference.com/players/M/McKeIs00.htm" xr:uid="{A683A423-221A-4EA7-AA68-39429672A255}"/>
    <hyperlink ref="C507" r:id="rId984" tooltip="Buffalo Bills" display="https://www.pro-football-reference.com/teams/buf/2019.htm" xr:uid="{B30B8E4E-0085-4654-945E-235593859A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189C-D55E-49A8-9444-FCD7CA029B2B}">
  <dimension ref="A1:AQ162"/>
  <sheetViews>
    <sheetView topLeftCell="X1" workbookViewId="0">
      <selection activeCell="AL11" sqref="AL11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43" width="8.81640625" style="1" bestFit="1" customWidth="1"/>
    <col min="44" max="16384" width="8.7265625" style="1"/>
  </cols>
  <sheetData>
    <row r="1" spans="1:43" ht="15" thickBot="1" x14ac:dyDescent="0.4">
      <c r="A1" s="120">
        <v>2015</v>
      </c>
      <c r="B1" s="121"/>
      <c r="C1" s="122"/>
      <c r="D1" s="4"/>
      <c r="E1" s="4"/>
      <c r="F1" s="127" t="s">
        <v>57</v>
      </c>
      <c r="G1" s="122"/>
      <c r="H1" s="127" t="s">
        <v>58</v>
      </c>
      <c r="I1" s="121"/>
      <c r="J1" s="121"/>
      <c r="K1" s="121"/>
      <c r="L1" s="122"/>
      <c r="M1" s="127" t="s">
        <v>59</v>
      </c>
      <c r="N1" s="121"/>
      <c r="O1" s="121"/>
      <c r="P1" s="122"/>
      <c r="Q1" s="127" t="s">
        <v>60</v>
      </c>
      <c r="R1" s="121"/>
      <c r="S1" s="121"/>
      <c r="T1" s="121"/>
      <c r="U1" s="122"/>
      <c r="V1" s="127" t="s">
        <v>61</v>
      </c>
      <c r="W1" s="122"/>
      <c r="X1" s="127" t="s">
        <v>62</v>
      </c>
      <c r="Y1" s="121"/>
      <c r="Z1" s="122"/>
      <c r="AA1" s="127" t="s">
        <v>63</v>
      </c>
      <c r="AB1" s="121"/>
      <c r="AC1" s="121"/>
      <c r="AD1" s="121"/>
      <c r="AE1" s="121"/>
      <c r="AF1" s="121"/>
      <c r="AG1" s="138"/>
    </row>
    <row r="2" spans="1:43" x14ac:dyDescent="0.35">
      <c r="A2" s="139" t="s">
        <v>64</v>
      </c>
      <c r="B2" s="141" t="s">
        <v>65</v>
      </c>
      <c r="C2" s="143" t="s">
        <v>66</v>
      </c>
      <c r="D2" s="5" t="s">
        <v>67</v>
      </c>
      <c r="E2" s="139" t="s">
        <v>69</v>
      </c>
      <c r="F2" s="125" t="s">
        <v>70</v>
      </c>
      <c r="G2" s="125" t="s">
        <v>71</v>
      </c>
      <c r="H2" s="125" t="s">
        <v>72</v>
      </c>
      <c r="I2" s="125" t="s">
        <v>73</v>
      </c>
      <c r="J2" s="125" t="s">
        <v>74</v>
      </c>
      <c r="K2" s="125" t="s">
        <v>75</v>
      </c>
      <c r="L2" s="125" t="s">
        <v>76</v>
      </c>
      <c r="M2" s="125" t="s">
        <v>73</v>
      </c>
      <c r="N2" s="125" t="s">
        <v>74</v>
      </c>
      <c r="O2" s="125" t="s">
        <v>77</v>
      </c>
      <c r="P2" s="125" t="s">
        <v>75</v>
      </c>
      <c r="Q2" s="125" t="s">
        <v>78</v>
      </c>
      <c r="R2" s="125" t="s">
        <v>79</v>
      </c>
      <c r="S2" s="125" t="s">
        <v>74</v>
      </c>
      <c r="T2" s="125" t="s">
        <v>80</v>
      </c>
      <c r="U2" s="125" t="s">
        <v>75</v>
      </c>
      <c r="V2" s="125" t="s">
        <v>81</v>
      </c>
      <c r="W2" s="125" t="s">
        <v>82</v>
      </c>
      <c r="X2" s="125" t="s">
        <v>75</v>
      </c>
      <c r="Y2" s="125" t="s">
        <v>83</v>
      </c>
      <c r="Z2" s="125" t="s">
        <v>84</v>
      </c>
      <c r="AA2" s="125" t="s">
        <v>85</v>
      </c>
      <c r="AB2" s="131" t="s">
        <v>336</v>
      </c>
      <c r="AC2" s="125"/>
      <c r="AD2" s="125"/>
      <c r="AE2" s="125"/>
      <c r="AF2" s="125" t="s">
        <v>86</v>
      </c>
      <c r="AG2" s="134"/>
      <c r="AI2" s="123" t="s">
        <v>86</v>
      </c>
      <c r="AJ2" s="136" t="s">
        <v>337</v>
      </c>
      <c r="AL2" s="128" t="s">
        <v>631</v>
      </c>
      <c r="AM2" s="129"/>
      <c r="AN2" s="129"/>
      <c r="AO2" s="129"/>
      <c r="AP2" s="129"/>
      <c r="AQ2" s="130"/>
    </row>
    <row r="3" spans="1:43" ht="15" thickBot="1" x14ac:dyDescent="0.4">
      <c r="A3" s="140"/>
      <c r="B3" s="142"/>
      <c r="C3" s="144"/>
      <c r="D3" s="6" t="s">
        <v>68</v>
      </c>
      <c r="E3" s="140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33"/>
      <c r="AB3" s="132"/>
      <c r="AC3" s="126"/>
      <c r="AD3" s="126"/>
      <c r="AE3" s="126"/>
      <c r="AF3" s="133"/>
      <c r="AG3" s="135"/>
      <c r="AI3" s="124"/>
      <c r="AJ3" s="137"/>
      <c r="AL3" s="56" t="s">
        <v>486</v>
      </c>
      <c r="AM3" s="57" t="s">
        <v>487</v>
      </c>
      <c r="AN3" s="57" t="s">
        <v>338</v>
      </c>
      <c r="AO3" s="57" t="s">
        <v>339</v>
      </c>
      <c r="AP3" s="57" t="s">
        <v>340</v>
      </c>
      <c r="AQ3" s="58" t="s">
        <v>341</v>
      </c>
    </row>
    <row r="4" spans="1:43" ht="15" thickBot="1" x14ac:dyDescent="0.4">
      <c r="A4" s="9"/>
      <c r="B4" s="10" t="s">
        <v>0</v>
      </c>
      <c r="C4" s="10" t="s">
        <v>1</v>
      </c>
      <c r="D4" s="11" t="s">
        <v>2</v>
      </c>
      <c r="E4" s="11">
        <v>26</v>
      </c>
      <c r="F4" s="11">
        <v>15</v>
      </c>
      <c r="G4" s="11">
        <v>15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/>
      <c r="P4" s="11">
        <v>0</v>
      </c>
      <c r="Q4" s="11">
        <v>120</v>
      </c>
      <c r="R4" s="11">
        <v>72</v>
      </c>
      <c r="S4" s="11">
        <v>1176</v>
      </c>
      <c r="T4" s="11">
        <v>16.329999999999998</v>
      </c>
      <c r="U4" s="11">
        <v>11</v>
      </c>
      <c r="V4" s="11">
        <v>0</v>
      </c>
      <c r="W4" s="11">
        <v>0</v>
      </c>
      <c r="X4" s="11">
        <v>11</v>
      </c>
      <c r="Y4" s="11"/>
      <c r="Z4" s="42"/>
      <c r="AA4" s="52">
        <f>IF(F4&lt;Settings!$H$3,"",ROUND((J4*Settings!$C$3+K4*Settings!$C$4+N4*Settings!$C$5+P4*Settings!$C$6+R4*Settings!$C$7+S4*Settings!$C$8+U4*Settings!$C$9+L4*Settings!$C$10+V4*Settings!$C$11*0.5)/F4*16,0))</f>
        <v>273</v>
      </c>
      <c r="AB4" s="52">
        <f>IF(F4&lt;Settings!$H$3,"",AA4*Settings!$F$7)</f>
        <v>273</v>
      </c>
      <c r="AC4" s="48"/>
      <c r="AD4" s="11"/>
      <c r="AE4" s="42"/>
      <c r="AF4" s="35">
        <f>IF(F4&lt;Settings!$H$3,"",RANK(AA4,$AA$4:$AA$33,0)+COUNTIF($AA$4:AA4,AA4)-1)</f>
        <v>2</v>
      </c>
      <c r="AG4" s="43"/>
      <c r="AI4" s="62">
        <v>1</v>
      </c>
      <c r="AJ4" s="63">
        <f>(INDEX($AB$4:$AB$33,MATCH(AI4,$AF$4:$AF$33,0))+INDEX($AB$35:$AB$64,MATCH(AI4,$AF$35:$AF$64,0))+INDEX($AB$66:$AB$95,MATCH(AI4,$AF$66:$AF$95,0))+INDEX($AB$97:$AB$126,MATCH(AI4,$AF$97:$AF$126,0))+INDEX($AB$128:$AB$162,MATCH(AI4,$AF$128:$AF$162,0)))/SUM(Settings!$F$3:$F$7)</f>
        <v>264.00473933649289</v>
      </c>
      <c r="AL4" s="59">
        <f t="array" ref="AL4:AQ4">LINEST(AJ4:AJ32,AI4:AI32^{1,2,3,4,5},TRUE,FALSE)</f>
        <v>-3.5820205543385349E-6</v>
      </c>
      <c r="AM4" s="60">
        <v>3.7026441633272061E-4</v>
      </c>
      <c r="AN4" s="60">
        <v>-2.1364389591210516E-2</v>
      </c>
      <c r="AO4" s="60">
        <v>0.76050745818062282</v>
      </c>
      <c r="AP4" s="60">
        <v>-17.510700753941904</v>
      </c>
      <c r="AQ4" s="61">
        <v>283.29769807646807</v>
      </c>
    </row>
    <row r="5" spans="1:43" ht="15" thickBot="1" x14ac:dyDescent="0.4">
      <c r="A5" s="12"/>
      <c r="B5" s="13" t="s">
        <v>3</v>
      </c>
      <c r="C5" s="13" t="s">
        <v>4</v>
      </c>
      <c r="D5" s="14" t="s">
        <v>2</v>
      </c>
      <c r="E5" s="14">
        <v>30</v>
      </c>
      <c r="F5" s="14">
        <v>16</v>
      </c>
      <c r="G5" s="14">
        <v>13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/>
      <c r="P5" s="14">
        <v>0</v>
      </c>
      <c r="Q5" s="14">
        <v>125</v>
      </c>
      <c r="R5" s="14">
        <v>79</v>
      </c>
      <c r="S5" s="14">
        <v>1043</v>
      </c>
      <c r="T5" s="14">
        <v>13.2</v>
      </c>
      <c r="U5" s="14">
        <v>9</v>
      </c>
      <c r="V5" s="14">
        <v>0</v>
      </c>
      <c r="W5" s="14">
        <v>0</v>
      </c>
      <c r="X5" s="14">
        <v>9</v>
      </c>
      <c r="Y5" s="14"/>
      <c r="Z5" s="33"/>
      <c r="AA5" s="52">
        <f>IF(F5&lt;Settings!$H$3,"",ROUND((J5*Settings!$C$3+K5*Settings!$C$4+N5*Settings!$C$5+P5*Settings!$C$6+R5*Settings!$C$7+S5*Settings!$C$8+U5*Settings!$C$9+L5*Settings!$C$10+V5*Settings!$C$11*0.5)/F5*16,0))</f>
        <v>237</v>
      </c>
      <c r="AB5" s="52">
        <f>IF(F5&lt;Settings!$H$3,"",AA5*Settings!$F$7)</f>
        <v>237</v>
      </c>
      <c r="AC5" s="34"/>
      <c r="AD5" s="14"/>
      <c r="AE5" s="33"/>
      <c r="AF5" s="35">
        <f>IF(F5&lt;Settings!$H$3,"",RANK(AA5,$AA$4:$AA$33,0)+COUNTIF($AA$4:AA5,AA5)-1)</f>
        <v>4</v>
      </c>
      <c r="AG5" s="41"/>
      <c r="AI5" s="62">
        <f>AI4+1</f>
        <v>2</v>
      </c>
      <c r="AJ5" s="63">
        <f>(INDEX($AB$4:$AB$33,MATCH(AI5,$AF$4:$AF$33,0))+INDEX($AB$35:$AB$64,MATCH(AI5,$AF$35:$AF$64,0))+INDEX($AB$66:$AB$95,MATCH(AI5,$AF$66:$AF$95,0))+INDEX($AB$97:$AB$126,MATCH(AI5,$AF$97:$AF$126,0))+INDEX($AB$128:$AB$162,MATCH(AI5,$AF$128:$AF$162,0)))/SUM(Settings!$F$3:$F$7)</f>
        <v>256.84834123222748</v>
      </c>
    </row>
    <row r="6" spans="1:43" ht="15" thickBot="1" x14ac:dyDescent="0.4">
      <c r="A6" s="12"/>
      <c r="B6" s="13" t="s">
        <v>5</v>
      </c>
      <c r="C6" s="13" t="s">
        <v>6</v>
      </c>
      <c r="D6" s="14" t="s">
        <v>2</v>
      </c>
      <c r="E6" s="14">
        <v>25</v>
      </c>
      <c r="F6" s="14">
        <v>14</v>
      </c>
      <c r="G6" s="14">
        <v>9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/>
      <c r="P6" s="14">
        <v>0</v>
      </c>
      <c r="Q6" s="14">
        <v>114</v>
      </c>
      <c r="R6" s="14">
        <v>87</v>
      </c>
      <c r="S6" s="14">
        <v>952</v>
      </c>
      <c r="T6" s="14">
        <v>10.94</v>
      </c>
      <c r="U6" s="14">
        <v>11</v>
      </c>
      <c r="V6" s="14">
        <v>3</v>
      </c>
      <c r="W6" s="14">
        <v>2</v>
      </c>
      <c r="X6" s="14">
        <v>11</v>
      </c>
      <c r="Y6" s="14"/>
      <c r="Z6" s="33"/>
      <c r="AA6" s="52">
        <f>IF(F6&lt;Settings!$H$3,"",ROUND((J6*Settings!$C$3+K6*Settings!$C$4+N6*Settings!$C$5+P6*Settings!$C$6+R6*Settings!$C$7+S6*Settings!$C$8+U6*Settings!$C$9+L6*Settings!$C$10+V6*Settings!$C$11*0.5)/F6*16,0))</f>
        <v>280</v>
      </c>
      <c r="AB6" s="52">
        <f>IF(F6&lt;Settings!$H$3,"",AA6*Settings!$F$7)</f>
        <v>280</v>
      </c>
      <c r="AC6" s="34"/>
      <c r="AD6" s="14"/>
      <c r="AE6" s="14"/>
      <c r="AF6" s="35">
        <f>IF(F6&lt;Settings!$H$3,"",RANK(AA6,$AA$4:$AA$33,0)+COUNTIF($AA$4:AA6,AA6)-1)</f>
        <v>1</v>
      </c>
      <c r="AG6" s="15"/>
      <c r="AI6" s="62">
        <f t="shared" ref="AI6:AI32" si="0">AI5+1</f>
        <v>3</v>
      </c>
      <c r="AJ6" s="63">
        <f>(INDEX($AB$4:$AB$33,MATCH(AI6,$AF$4:$AF$33,0))+INDEX($AB$35:$AB$64,MATCH(AI6,$AF$35:$AF$64,0))+INDEX($AB$66:$AB$95,MATCH(AI6,$AF$66:$AF$95,0))+INDEX($AB$97:$AB$126,MATCH(AI6,$AF$97:$AF$126,0))+INDEX($AB$128:$AB$162,MATCH(AI6,$AF$128:$AF$162,0)))/SUM(Settings!$F$3:$F$7)</f>
        <v>238.32701421800948</v>
      </c>
    </row>
    <row r="7" spans="1:43" ht="15" thickBot="1" x14ac:dyDescent="0.4">
      <c r="A7" s="12"/>
      <c r="B7" s="13" t="s">
        <v>7</v>
      </c>
      <c r="C7" s="13" t="s">
        <v>8</v>
      </c>
      <c r="D7" s="14" t="s">
        <v>2</v>
      </c>
      <c r="E7" s="14">
        <v>30</v>
      </c>
      <c r="F7" s="14">
        <v>16</v>
      </c>
      <c r="G7" s="14">
        <v>16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/>
      <c r="P7" s="14">
        <v>0</v>
      </c>
      <c r="Q7" s="14">
        <v>124</v>
      </c>
      <c r="R7" s="14">
        <v>77</v>
      </c>
      <c r="S7" s="14">
        <v>1104</v>
      </c>
      <c r="T7" s="14">
        <v>14.34</v>
      </c>
      <c r="U7" s="14">
        <v>7</v>
      </c>
      <c r="V7" s="14">
        <v>1</v>
      </c>
      <c r="W7" s="14">
        <v>1</v>
      </c>
      <c r="X7" s="14">
        <v>7</v>
      </c>
      <c r="Y7" s="14"/>
      <c r="Z7" s="33"/>
      <c r="AA7" s="52">
        <f>IF(F7&lt;Settings!$H$3,"",ROUND((J7*Settings!$C$3+K7*Settings!$C$4+N7*Settings!$C$5+P7*Settings!$C$6+R7*Settings!$C$7+S7*Settings!$C$8+U7*Settings!$C$9+L7*Settings!$C$10+V7*Settings!$C$11*0.5)/F7*16,0))</f>
        <v>228</v>
      </c>
      <c r="AB7" s="52">
        <f>IF(F7&lt;Settings!$H$3,"",AA7*Settings!$F$7)</f>
        <v>228</v>
      </c>
      <c r="AC7" s="34"/>
      <c r="AD7" s="14"/>
      <c r="AE7" s="14"/>
      <c r="AF7" s="35">
        <f>IF(F7&lt;Settings!$H$3,"",RANK(AA7,$AA$4:$AA$33,0)+COUNTIF($AA$4:AA7,AA7)-1)</f>
        <v>6</v>
      </c>
      <c r="AG7" s="15"/>
      <c r="AI7" s="62">
        <f t="shared" si="0"/>
        <v>4</v>
      </c>
      <c r="AJ7" s="63">
        <f>(INDEX($AB$4:$AB$33,MATCH(AI7,$AF$4:$AF$33,0))+INDEX($AB$35:$AB$64,MATCH(AI7,$AF$35:$AF$64,0))+INDEX($AB$66:$AB$95,MATCH(AI7,$AF$66:$AF$95,0))+INDEX($AB$97:$AB$126,MATCH(AI7,$AF$97:$AF$126,0))+INDEX($AB$128:$AB$162,MATCH(AI7,$AF$128:$AF$162,0)))/SUM(Settings!$F$3:$F$7)</f>
        <v>218.28909952606634</v>
      </c>
    </row>
    <row r="8" spans="1:43" ht="15" thickBot="1" x14ac:dyDescent="0.4">
      <c r="A8" s="12"/>
      <c r="B8" s="13" t="s">
        <v>9</v>
      </c>
      <c r="C8" s="13" t="s">
        <v>10</v>
      </c>
      <c r="D8" s="14" t="s">
        <v>2</v>
      </c>
      <c r="E8" s="14">
        <v>31</v>
      </c>
      <c r="F8" s="14">
        <v>15</v>
      </c>
      <c r="G8" s="14">
        <v>10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36</v>
      </c>
      <c r="O8" s="14">
        <v>36</v>
      </c>
      <c r="P8" s="14">
        <v>0</v>
      </c>
      <c r="Q8" s="14">
        <v>133</v>
      </c>
      <c r="R8" s="14">
        <v>94</v>
      </c>
      <c r="S8" s="14">
        <v>1088</v>
      </c>
      <c r="T8" s="14">
        <v>11.57</v>
      </c>
      <c r="U8" s="14">
        <v>6</v>
      </c>
      <c r="V8" s="14">
        <v>0</v>
      </c>
      <c r="W8" s="14">
        <v>0</v>
      </c>
      <c r="X8" s="14">
        <v>6</v>
      </c>
      <c r="Y8" s="14">
        <v>1</v>
      </c>
      <c r="Z8" s="33"/>
      <c r="AA8" s="52">
        <f>IF(F8&lt;Settings!$H$3,"",ROUND((J8*Settings!$C$3+K8*Settings!$C$4+N8*Settings!$C$5+P8*Settings!$C$6+R8*Settings!$C$7+S8*Settings!$C$8+U8*Settings!$C$9+L8*Settings!$C$10+V8*Settings!$C$11*0.5)/F8*16,0))</f>
        <v>259</v>
      </c>
      <c r="AB8" s="52">
        <f>IF(F8&lt;Settings!$H$3,"",AA8*Settings!$F$7)</f>
        <v>259</v>
      </c>
      <c r="AC8" s="34"/>
      <c r="AD8" s="14"/>
      <c r="AE8" s="14"/>
      <c r="AF8" s="35">
        <f>IF(F8&lt;Settings!$H$3,"",RANK(AA8,$AA$4:$AA$33,0)+COUNTIF($AA$4:AA8,AA8)-1)</f>
        <v>3</v>
      </c>
      <c r="AG8" s="15"/>
      <c r="AI8" s="62">
        <f t="shared" si="0"/>
        <v>5</v>
      </c>
      <c r="AJ8" s="63">
        <f>(INDEX($AB$4:$AB$33,MATCH(AI8,$AF$4:$AF$33,0))+INDEX($AB$35:$AB$64,MATCH(AI8,$AF$35:$AF$64,0))+INDEX($AB$66:$AB$95,MATCH(AI8,$AF$66:$AF$95,0))+INDEX($AB$97:$AB$126,MATCH(AI8,$AF$97:$AF$126,0))+INDEX($AB$128:$AB$162,MATCH(AI8,$AF$128:$AF$162,0)))/SUM(Settings!$F$3:$F$7)</f>
        <v>207.13744075829385</v>
      </c>
    </row>
    <row r="9" spans="1:43" ht="15" thickBot="1" x14ac:dyDescent="0.4">
      <c r="A9" s="12"/>
      <c r="B9" s="13" t="s">
        <v>11</v>
      </c>
      <c r="C9" s="13" t="s">
        <v>12</v>
      </c>
      <c r="D9" s="14" t="s">
        <v>2</v>
      </c>
      <c r="E9" s="14">
        <v>25</v>
      </c>
      <c r="F9" s="14">
        <v>13</v>
      </c>
      <c r="G9" s="14">
        <v>12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/>
      <c r="P9" s="14">
        <v>0</v>
      </c>
      <c r="Q9" s="14">
        <v>74</v>
      </c>
      <c r="R9" s="14">
        <v>52</v>
      </c>
      <c r="S9" s="14">
        <v>615</v>
      </c>
      <c r="T9" s="14">
        <v>11.83</v>
      </c>
      <c r="U9" s="14">
        <v>13</v>
      </c>
      <c r="V9" s="14">
        <v>0</v>
      </c>
      <c r="W9" s="14">
        <v>0</v>
      </c>
      <c r="X9" s="14">
        <v>13</v>
      </c>
      <c r="Y9" s="14"/>
      <c r="Z9" s="33"/>
      <c r="AA9" s="52">
        <f>IF(F9&lt;Settings!$H$3,"",ROUND((J9*Settings!$C$3+K9*Settings!$C$4+N9*Settings!$C$5+P9*Settings!$C$6+R9*Settings!$C$7+S9*Settings!$C$8+U9*Settings!$C$9+L9*Settings!$C$10+V9*Settings!$C$11*0.5)/F9*16,0))</f>
        <v>236</v>
      </c>
      <c r="AB9" s="52">
        <f>IF(F9&lt;Settings!$H$3,"",AA9*Settings!$F$7)</f>
        <v>236</v>
      </c>
      <c r="AC9" s="34"/>
      <c r="AD9" s="14"/>
      <c r="AE9" s="14"/>
      <c r="AF9" s="35">
        <f>IF(F9&lt;Settings!$H$3,"",RANK(AA9,$AA$4:$AA$33,0)+COUNTIF($AA$4:AA9,AA9)-1)</f>
        <v>5</v>
      </c>
      <c r="AG9" s="15"/>
      <c r="AI9" s="62">
        <f t="shared" si="0"/>
        <v>6</v>
      </c>
      <c r="AJ9" s="63">
        <f>(INDEX($AB$4:$AB$33,MATCH(AI9,$AF$4:$AF$33,0))+INDEX($AB$35:$AB$64,MATCH(AI9,$AF$35:$AF$64,0))+INDEX($AB$66:$AB$95,MATCH(AI9,$AF$66:$AF$95,0))+INDEX($AB$97:$AB$126,MATCH(AI9,$AF$97:$AF$126,0))+INDEX($AB$128:$AB$162,MATCH(AI9,$AF$128:$AF$162,0)))/SUM(Settings!$F$3:$F$7)</f>
        <v>204.46919431279622</v>
      </c>
    </row>
    <row r="10" spans="1:43" ht="15" thickBot="1" x14ac:dyDescent="0.4">
      <c r="A10" s="12"/>
      <c r="B10" s="13" t="s">
        <v>13</v>
      </c>
      <c r="C10" s="13" t="s">
        <v>14</v>
      </c>
      <c r="D10" s="14" t="s">
        <v>2</v>
      </c>
      <c r="E10" s="14">
        <v>26</v>
      </c>
      <c r="F10" s="14">
        <v>16</v>
      </c>
      <c r="G10" s="14">
        <v>16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/>
      <c r="P10" s="14">
        <v>0</v>
      </c>
      <c r="Q10" s="14">
        <v>103</v>
      </c>
      <c r="R10" s="14">
        <v>72</v>
      </c>
      <c r="S10" s="14">
        <v>875</v>
      </c>
      <c r="T10" s="14">
        <v>12.15</v>
      </c>
      <c r="U10" s="14">
        <v>5</v>
      </c>
      <c r="V10" s="14">
        <v>2</v>
      </c>
      <c r="W10" s="14">
        <v>2</v>
      </c>
      <c r="X10" s="14">
        <v>5</v>
      </c>
      <c r="Y10" s="14">
        <v>2</v>
      </c>
      <c r="Z10" s="33"/>
      <c r="AA10" s="52">
        <f>IF(F10&lt;Settings!$H$3,"",ROUND((J10*Settings!$C$3+K10*Settings!$C$4+N10*Settings!$C$5+P10*Settings!$C$6+R10*Settings!$C$7+S10*Settings!$C$8+U10*Settings!$C$9+L10*Settings!$C$10+V10*Settings!$C$11*0.5)/F10*16,0))</f>
        <v>188</v>
      </c>
      <c r="AB10" s="52">
        <f>IF(F10&lt;Settings!$H$3,"",AA10*Settings!$F$7)</f>
        <v>188</v>
      </c>
      <c r="AC10" s="34"/>
      <c r="AD10" s="14"/>
      <c r="AE10" s="14"/>
      <c r="AF10" s="35">
        <f>IF(F10&lt;Settings!$H$3,"",RANK(AA10,$AA$4:$AA$33,0)+COUNTIF($AA$4:AA10,AA10)-1)</f>
        <v>9</v>
      </c>
      <c r="AG10" s="15"/>
      <c r="AI10" s="62">
        <f t="shared" si="0"/>
        <v>7</v>
      </c>
      <c r="AJ10" s="63">
        <f>(INDEX($AB$4:$AB$33,MATCH(AI10,$AF$4:$AF$33,0))+INDEX($AB$35:$AB$64,MATCH(AI10,$AF$35:$AF$64,0))+INDEX($AB$66:$AB$95,MATCH(AI10,$AF$66:$AF$95,0))+INDEX($AB$97:$AB$126,MATCH(AI10,$AF$97:$AF$126,0))+INDEX($AB$128:$AB$162,MATCH(AI10,$AF$128:$AF$162,0)))/SUM(Settings!$F$3:$F$7)</f>
        <v>198.09004739336493</v>
      </c>
    </row>
    <row r="11" spans="1:43" ht="15" thickBot="1" x14ac:dyDescent="0.4">
      <c r="A11" s="12"/>
      <c r="B11" s="13" t="s">
        <v>15</v>
      </c>
      <c r="C11" s="13" t="s">
        <v>16</v>
      </c>
      <c r="D11" s="14" t="s">
        <v>2</v>
      </c>
      <c r="E11" s="14">
        <v>35</v>
      </c>
      <c r="F11" s="14">
        <v>16</v>
      </c>
      <c r="G11" s="14">
        <v>16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/>
      <c r="P11" s="14">
        <v>0</v>
      </c>
      <c r="Q11" s="14">
        <v>110</v>
      </c>
      <c r="R11" s="14">
        <v>74</v>
      </c>
      <c r="S11" s="14">
        <v>825</v>
      </c>
      <c r="T11" s="14">
        <v>11.15</v>
      </c>
      <c r="U11" s="14">
        <v>6</v>
      </c>
      <c r="V11" s="14">
        <v>1</v>
      </c>
      <c r="W11" s="14">
        <v>1</v>
      </c>
      <c r="X11" s="14">
        <v>6</v>
      </c>
      <c r="Y11" s="14"/>
      <c r="Z11" s="33"/>
      <c r="AA11" s="52">
        <f>IF(F11&lt;Settings!$H$3,"",ROUND((J11*Settings!$C$3+K11*Settings!$C$4+N11*Settings!$C$5+P11*Settings!$C$6+R11*Settings!$C$7+S11*Settings!$C$8+U11*Settings!$C$9+L11*Settings!$C$10+V11*Settings!$C$11*0.5)/F11*16,0))</f>
        <v>192</v>
      </c>
      <c r="AB11" s="52">
        <f>IF(F11&lt;Settings!$H$3,"",AA11*Settings!$F$7)</f>
        <v>192</v>
      </c>
      <c r="AC11" s="34"/>
      <c r="AD11" s="14"/>
      <c r="AE11" s="14"/>
      <c r="AF11" s="35">
        <f>IF(F11&lt;Settings!$H$3,"",RANK(AA11,$AA$4:$AA$33,0)+COUNTIF($AA$4:AA11,AA11)-1)</f>
        <v>8</v>
      </c>
      <c r="AG11" s="15"/>
      <c r="AI11" s="62">
        <f t="shared" si="0"/>
        <v>8</v>
      </c>
      <c r="AJ11" s="63">
        <f>(INDEX($AB$4:$AB$33,MATCH(AI11,$AF$4:$AF$33,0))+INDEX($AB$35:$AB$64,MATCH(AI11,$AF$35:$AF$64,0))+INDEX($AB$66:$AB$95,MATCH(AI11,$AF$66:$AF$95,0))+INDEX($AB$97:$AB$126,MATCH(AI11,$AF$97:$AF$126,0))+INDEX($AB$128:$AB$162,MATCH(AI11,$AF$128:$AF$162,0)))/SUM(Settings!$F$3:$F$7)</f>
        <v>181.69194312796208</v>
      </c>
    </row>
    <row r="12" spans="1:43" ht="15" thickBot="1" x14ac:dyDescent="0.4">
      <c r="A12" s="12"/>
      <c r="B12" s="13" t="s">
        <v>17</v>
      </c>
      <c r="C12" s="13" t="s">
        <v>18</v>
      </c>
      <c r="D12" s="14" t="s">
        <v>2</v>
      </c>
      <c r="E12" s="14">
        <v>23</v>
      </c>
      <c r="F12" s="14">
        <v>16</v>
      </c>
      <c r="G12" s="14">
        <v>12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1</v>
      </c>
      <c r="N12" s="14">
        <v>11</v>
      </c>
      <c r="O12" s="14">
        <v>11</v>
      </c>
      <c r="P12" s="14">
        <v>0</v>
      </c>
      <c r="Q12" s="14">
        <v>85</v>
      </c>
      <c r="R12" s="14">
        <v>58</v>
      </c>
      <c r="S12" s="14">
        <v>510</v>
      </c>
      <c r="T12" s="14">
        <v>8.7899999999999991</v>
      </c>
      <c r="U12" s="14">
        <v>8</v>
      </c>
      <c r="V12" s="14">
        <v>0</v>
      </c>
      <c r="W12" s="14">
        <v>0</v>
      </c>
      <c r="X12" s="14">
        <v>8</v>
      </c>
      <c r="Y12" s="14">
        <v>1</v>
      </c>
      <c r="Z12" s="33"/>
      <c r="AA12" s="52">
        <f>IF(F12&lt;Settings!$H$3,"",ROUND((J12*Settings!$C$3+K12*Settings!$C$4+N12*Settings!$C$5+P12*Settings!$C$6+R12*Settings!$C$7+S12*Settings!$C$8+U12*Settings!$C$9+L12*Settings!$C$10+V12*Settings!$C$11*0.5)/F12*16,0))</f>
        <v>158</v>
      </c>
      <c r="AB12" s="52">
        <f>IF(F12&lt;Settings!$H$3,"",AA12*Settings!$F$7)</f>
        <v>158</v>
      </c>
      <c r="AC12" s="34"/>
      <c r="AD12" s="14"/>
      <c r="AE12" s="14"/>
      <c r="AF12" s="35">
        <f>IF(F12&lt;Settings!$H$3,"",RANK(AA12,$AA$4:$AA$33,0)+COUNTIF($AA$4:AA12,AA12)-1)</f>
        <v>15</v>
      </c>
      <c r="AG12" s="15"/>
      <c r="AI12" s="62">
        <f t="shared" si="0"/>
        <v>9</v>
      </c>
      <c r="AJ12" s="63">
        <f>(INDEX($AB$4:$AB$33,MATCH(AI12,$AF$4:$AF$33,0))+INDEX($AB$35:$AB$64,MATCH(AI12,$AF$35:$AF$64,0))+INDEX($AB$66:$AB$95,MATCH(AI12,$AF$66:$AF$95,0))+INDEX($AB$97:$AB$126,MATCH(AI12,$AF$97:$AF$126,0))+INDEX($AB$128:$AB$162,MATCH(AI12,$AF$128:$AF$162,0)))/SUM(Settings!$F$3:$F$7)</f>
        <v>175.75829383886256</v>
      </c>
    </row>
    <row r="13" spans="1:43" ht="15" thickBot="1" x14ac:dyDescent="0.4">
      <c r="A13" s="12"/>
      <c r="B13" s="13" t="s">
        <v>19</v>
      </c>
      <c r="C13" s="13" t="s">
        <v>20</v>
      </c>
      <c r="D13" s="14" t="s">
        <v>2</v>
      </c>
      <c r="E13" s="14">
        <v>25</v>
      </c>
      <c r="F13" s="14">
        <v>15</v>
      </c>
      <c r="G13" s="14">
        <v>7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/>
      <c r="P13" s="14">
        <v>0</v>
      </c>
      <c r="Q13" s="14">
        <v>112</v>
      </c>
      <c r="R13" s="14">
        <v>75</v>
      </c>
      <c r="S13" s="14">
        <v>853</v>
      </c>
      <c r="T13" s="14">
        <v>11.37</v>
      </c>
      <c r="U13" s="14">
        <v>2</v>
      </c>
      <c r="V13" s="14">
        <v>1</v>
      </c>
      <c r="W13" s="14">
        <v>1</v>
      </c>
      <c r="X13" s="14">
        <v>2</v>
      </c>
      <c r="Y13" s="14"/>
      <c r="Z13" s="33"/>
      <c r="AA13" s="52">
        <f>IF(F13&lt;Settings!$H$3,"",ROUND((J13*Settings!$C$3+K13*Settings!$C$4+N13*Settings!$C$5+P13*Settings!$C$6+R13*Settings!$C$7+S13*Settings!$C$8+U13*Settings!$C$9+L13*Settings!$C$10+V13*Settings!$C$11*0.5)/F13*16,0))</f>
        <v>183</v>
      </c>
      <c r="AB13" s="52">
        <f>IF(F13&lt;Settings!$H$3,"",AA13*Settings!$F$7)</f>
        <v>183</v>
      </c>
      <c r="AC13" s="34"/>
      <c r="AD13" s="14"/>
      <c r="AE13" s="14"/>
      <c r="AF13" s="35">
        <f>IF(F13&lt;Settings!$H$3,"",RANK(AA13,$AA$4:$AA$33,0)+COUNTIF($AA$4:AA13,AA13)-1)</f>
        <v>10</v>
      </c>
      <c r="AG13" s="15"/>
      <c r="AI13" s="62">
        <f t="shared" si="0"/>
        <v>10</v>
      </c>
      <c r="AJ13" s="63">
        <f>(INDEX($AB$4:$AB$33,MATCH(AI13,$AF$4:$AF$33,0))+INDEX($AB$35:$AB$64,MATCH(AI13,$AF$35:$AF$64,0))+INDEX($AB$66:$AB$95,MATCH(AI13,$AF$66:$AF$95,0))+INDEX($AB$97:$AB$126,MATCH(AI13,$AF$97:$AF$126,0))+INDEX($AB$128:$AB$162,MATCH(AI13,$AF$128:$AF$162,0)))/SUM(Settings!$F$3:$F$7)</f>
        <v>164.63033175355451</v>
      </c>
    </row>
    <row r="14" spans="1:43" ht="15" thickBot="1" x14ac:dyDescent="0.4">
      <c r="A14" s="12"/>
      <c r="B14" s="13" t="s">
        <v>21</v>
      </c>
      <c r="C14" s="13" t="s">
        <v>22</v>
      </c>
      <c r="D14" s="14" t="s">
        <v>2</v>
      </c>
      <c r="E14" s="14">
        <v>35</v>
      </c>
      <c r="F14" s="14">
        <v>11</v>
      </c>
      <c r="G14" s="14">
        <v>4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/>
      <c r="P14" s="14">
        <v>0</v>
      </c>
      <c r="Q14" s="14">
        <v>85</v>
      </c>
      <c r="R14" s="14">
        <v>56</v>
      </c>
      <c r="S14" s="14">
        <v>630</v>
      </c>
      <c r="T14" s="14">
        <v>11.25</v>
      </c>
      <c r="U14" s="14">
        <v>5</v>
      </c>
      <c r="V14" s="14">
        <v>0</v>
      </c>
      <c r="W14" s="14">
        <v>0</v>
      </c>
      <c r="X14" s="14">
        <v>5</v>
      </c>
      <c r="Y14" s="14"/>
      <c r="Z14" s="33"/>
      <c r="AA14" s="52">
        <f>IF(F14&lt;Settings!$H$3,"",ROUND((J14*Settings!$C$3+K14*Settings!$C$4+N14*Settings!$C$5+P14*Settings!$C$6+R14*Settings!$C$7+S14*Settings!$C$8+U14*Settings!$C$9+L14*Settings!$C$10+V14*Settings!$C$11*0.5)/F14*16,0))</f>
        <v>217</v>
      </c>
      <c r="AB14" s="52">
        <f>IF(F14&lt;Settings!$H$3,"",AA14*Settings!$F$7)</f>
        <v>217</v>
      </c>
      <c r="AC14" s="34"/>
      <c r="AD14" s="14"/>
      <c r="AE14" s="14"/>
      <c r="AF14" s="35">
        <f>IF(F14&lt;Settings!$H$3,"",RANK(AA14,$AA$4:$AA$33,0)+COUNTIF($AA$4:AA14,AA14)-1)</f>
        <v>7</v>
      </c>
      <c r="AG14" s="15"/>
      <c r="AI14" s="62">
        <f t="shared" si="0"/>
        <v>11</v>
      </c>
      <c r="AJ14" s="63">
        <f>(INDEX($AB$4:$AB$33,MATCH(AI14,$AF$4:$AF$33,0))+INDEX($AB$35:$AB$64,MATCH(AI14,$AF$35:$AF$64,0))+INDEX($AB$66:$AB$95,MATCH(AI14,$AF$66:$AF$95,0))+INDEX($AB$97:$AB$126,MATCH(AI14,$AF$97:$AF$126,0))+INDEX($AB$128:$AB$162,MATCH(AI14,$AF$128:$AF$162,0)))/SUM(Settings!$F$3:$F$7)</f>
        <v>156.27488151658767</v>
      </c>
    </row>
    <row r="15" spans="1:43" ht="15" thickBot="1" x14ac:dyDescent="0.4">
      <c r="A15" s="12"/>
      <c r="B15" s="13" t="s">
        <v>23</v>
      </c>
      <c r="C15" s="13" t="s">
        <v>24</v>
      </c>
      <c r="D15" s="14" t="s">
        <v>2</v>
      </c>
      <c r="E15" s="14">
        <v>33</v>
      </c>
      <c r="F15" s="14">
        <v>16</v>
      </c>
      <c r="G15" s="14">
        <v>16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/>
      <c r="P15" s="14">
        <v>0</v>
      </c>
      <c r="Q15" s="14">
        <v>104</v>
      </c>
      <c r="R15" s="14">
        <v>77</v>
      </c>
      <c r="S15" s="14">
        <v>713</v>
      </c>
      <c r="T15" s="14">
        <v>9.26</v>
      </c>
      <c r="U15" s="14">
        <v>3</v>
      </c>
      <c r="V15" s="14">
        <v>1</v>
      </c>
      <c r="W15" s="14">
        <v>1</v>
      </c>
      <c r="X15" s="14">
        <v>3</v>
      </c>
      <c r="Y15" s="14"/>
      <c r="Z15" s="33"/>
      <c r="AA15" s="52">
        <f>IF(F15&lt;Settings!$H$3,"",ROUND((J15*Settings!$C$3+K15*Settings!$C$4+N15*Settings!$C$5+P15*Settings!$C$6+R15*Settings!$C$7+S15*Settings!$C$8+U15*Settings!$C$9+L15*Settings!$C$10+V15*Settings!$C$11*0.5)/F15*16,0))</f>
        <v>165</v>
      </c>
      <c r="AB15" s="52">
        <f>IF(F15&lt;Settings!$H$3,"",AA15*Settings!$F$7)</f>
        <v>165</v>
      </c>
      <c r="AC15" s="34"/>
      <c r="AD15" s="14"/>
      <c r="AE15" s="14"/>
      <c r="AF15" s="35">
        <f>IF(F15&lt;Settings!$H$3,"",RANK(AA15,$AA$4:$AA$33,0)+COUNTIF($AA$4:AA15,AA15)-1)</f>
        <v>12</v>
      </c>
      <c r="AG15" s="15"/>
      <c r="AI15" s="62">
        <f t="shared" si="0"/>
        <v>12</v>
      </c>
      <c r="AJ15" s="63">
        <f>(INDEX($AB$4:$AB$33,MATCH(AI15,$AF$4:$AF$33,0))+INDEX($AB$35:$AB$64,MATCH(AI15,$AF$35:$AF$64,0))+INDEX($AB$66:$AB$95,MATCH(AI15,$AF$66:$AF$95,0))+INDEX($AB$97:$AB$126,MATCH(AI15,$AF$97:$AF$126,0))+INDEX($AB$128:$AB$162,MATCH(AI15,$AF$128:$AF$162,0)))/SUM(Settings!$F$3:$F$7)</f>
        <v>148.3649289099526</v>
      </c>
    </row>
    <row r="16" spans="1:43" ht="15" thickBot="1" x14ac:dyDescent="0.4">
      <c r="A16" s="12"/>
      <c r="B16" s="13" t="s">
        <v>25</v>
      </c>
      <c r="C16" s="13" t="s">
        <v>26</v>
      </c>
      <c r="D16" s="14" t="s">
        <v>2</v>
      </c>
      <c r="E16" s="14">
        <v>22</v>
      </c>
      <c r="F16" s="14">
        <v>14</v>
      </c>
      <c r="G16" s="14">
        <v>8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/>
      <c r="P16" s="14">
        <v>0</v>
      </c>
      <c r="Q16" s="14">
        <v>70</v>
      </c>
      <c r="R16" s="14">
        <v>47</v>
      </c>
      <c r="S16" s="14">
        <v>537</v>
      </c>
      <c r="T16" s="14">
        <v>11.43</v>
      </c>
      <c r="U16" s="14">
        <v>5</v>
      </c>
      <c r="V16" s="14">
        <v>0</v>
      </c>
      <c r="W16" s="14">
        <v>0</v>
      </c>
      <c r="X16" s="14">
        <v>5</v>
      </c>
      <c r="Y16" s="14"/>
      <c r="Z16" s="33"/>
      <c r="AA16" s="52">
        <f>IF(F16&lt;Settings!$H$3,"",ROUND((J16*Settings!$C$3+K16*Settings!$C$4+N16*Settings!$C$5+P16*Settings!$C$6+R16*Settings!$C$7+S16*Settings!$C$8+U16*Settings!$C$9+L16*Settings!$C$10+V16*Settings!$C$11*0.5)/F16*16,0))</f>
        <v>149</v>
      </c>
      <c r="AB16" s="52">
        <f>IF(F16&lt;Settings!$H$3,"",AA16*Settings!$F$7)</f>
        <v>149</v>
      </c>
      <c r="AC16" s="34"/>
      <c r="AD16" s="14"/>
      <c r="AE16" s="14"/>
      <c r="AF16" s="35">
        <f>IF(F16&lt;Settings!$H$3,"",RANK(AA16,$AA$4:$AA$33,0)+COUNTIF($AA$4:AA16,AA16)-1)</f>
        <v>17</v>
      </c>
      <c r="AG16" s="15"/>
      <c r="AI16" s="62">
        <f t="shared" si="0"/>
        <v>13</v>
      </c>
      <c r="AJ16" s="63">
        <f>(INDEX($AB$4:$AB$33,MATCH(AI16,$AF$4:$AF$33,0))+INDEX($AB$35:$AB$64,MATCH(AI16,$AF$35:$AF$64,0))+INDEX($AB$66:$AB$95,MATCH(AI16,$AF$66:$AF$95,0))+INDEX($AB$97:$AB$126,MATCH(AI16,$AF$97:$AF$126,0))+INDEX($AB$128:$AB$162,MATCH(AI16,$AF$128:$AF$162,0)))/SUM(Settings!$F$3:$F$7)</f>
        <v>145.18957345971563</v>
      </c>
    </row>
    <row r="17" spans="1:36" ht="15" thickBot="1" x14ac:dyDescent="0.4">
      <c r="A17" s="12"/>
      <c r="B17" s="13" t="s">
        <v>27</v>
      </c>
      <c r="C17" s="13" t="s">
        <v>28</v>
      </c>
      <c r="D17" s="14" t="s">
        <v>2</v>
      </c>
      <c r="E17" s="14">
        <v>26</v>
      </c>
      <c r="F17" s="14">
        <v>16</v>
      </c>
      <c r="G17" s="14">
        <v>16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/>
      <c r="P17" s="14">
        <v>0</v>
      </c>
      <c r="Q17" s="14">
        <v>73</v>
      </c>
      <c r="R17" s="14">
        <v>49</v>
      </c>
      <c r="S17" s="14">
        <v>495</v>
      </c>
      <c r="T17" s="14">
        <v>10.1</v>
      </c>
      <c r="U17" s="14">
        <v>5</v>
      </c>
      <c r="V17" s="14">
        <v>0</v>
      </c>
      <c r="W17" s="14">
        <v>0</v>
      </c>
      <c r="X17" s="14">
        <v>5</v>
      </c>
      <c r="Y17" s="14"/>
      <c r="Z17" s="33"/>
      <c r="AA17" s="52">
        <f>IF(F17&lt;Settings!$H$3,"",ROUND((J17*Settings!$C$3+K17*Settings!$C$4+N17*Settings!$C$5+P17*Settings!$C$6+R17*Settings!$C$7+S17*Settings!$C$8+U17*Settings!$C$9+L17*Settings!$C$10+V17*Settings!$C$11*0.5)/F17*16,0))</f>
        <v>129</v>
      </c>
      <c r="AB17" s="52">
        <f>IF(F17&lt;Settings!$H$3,"",AA17*Settings!$F$7)</f>
        <v>129</v>
      </c>
      <c r="AC17" s="34"/>
      <c r="AD17" s="14"/>
      <c r="AE17" s="14"/>
      <c r="AF17" s="35">
        <f>IF(F17&lt;Settings!$H$3,"",RANK(AA17,$AA$4:$AA$33,0)+COUNTIF($AA$4:AA17,AA17)-1)</f>
        <v>21</v>
      </c>
      <c r="AG17" s="15"/>
      <c r="AI17" s="62">
        <f t="shared" si="0"/>
        <v>14</v>
      </c>
      <c r="AJ17" s="63">
        <f>(INDEX($AB$4:$AB$33,MATCH(AI17,$AF$4:$AF$33,0))+INDEX($AB$35:$AB$64,MATCH(AI17,$AF$35:$AF$64,0))+INDEX($AB$66:$AB$95,MATCH(AI17,$AF$66:$AF$95,0))+INDEX($AB$97:$AB$126,MATCH(AI17,$AF$97:$AF$126,0))+INDEX($AB$128:$AB$162,MATCH(AI17,$AF$128:$AF$162,0)))/SUM(Settings!$F$3:$F$7)</f>
        <v>143.41706161137441</v>
      </c>
    </row>
    <row r="18" spans="1:36" ht="15" thickBot="1" x14ac:dyDescent="0.4">
      <c r="A18" s="12"/>
      <c r="B18" s="13" t="s">
        <v>29</v>
      </c>
      <c r="C18" s="13" t="s">
        <v>30</v>
      </c>
      <c r="D18" s="14" t="s">
        <v>2</v>
      </c>
      <c r="E18" s="14">
        <v>27</v>
      </c>
      <c r="F18" s="14">
        <v>12</v>
      </c>
      <c r="G18" s="14">
        <v>11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/>
      <c r="P18" s="14">
        <v>0</v>
      </c>
      <c r="Q18" s="14">
        <v>80</v>
      </c>
      <c r="R18" s="14">
        <v>46</v>
      </c>
      <c r="S18" s="14">
        <v>455</v>
      </c>
      <c r="T18" s="14">
        <v>9.89</v>
      </c>
      <c r="U18" s="14">
        <v>5</v>
      </c>
      <c r="V18" s="14">
        <v>0</v>
      </c>
      <c r="W18" s="14">
        <v>0</v>
      </c>
      <c r="X18" s="14">
        <v>5</v>
      </c>
      <c r="Y18" s="14"/>
      <c r="Z18" s="33"/>
      <c r="AA18" s="52">
        <f>IF(F18&lt;Settings!$H$3,"",ROUND((J18*Settings!$C$3+K18*Settings!$C$4+N18*Settings!$C$5+P18*Settings!$C$6+R18*Settings!$C$7+S18*Settings!$C$8+U18*Settings!$C$9+L18*Settings!$C$10+V18*Settings!$C$11*0.5)/F18*16,0))</f>
        <v>162</v>
      </c>
      <c r="AB18" s="52">
        <f>IF(F18&lt;Settings!$H$3,"",AA18*Settings!$F$7)</f>
        <v>162</v>
      </c>
      <c r="AC18" s="34"/>
      <c r="AD18" s="14"/>
      <c r="AE18" s="14"/>
      <c r="AF18" s="35">
        <f>IF(F18&lt;Settings!$H$3,"",RANK(AA18,$AA$4:$AA$33,0)+COUNTIF($AA$4:AA18,AA18)-1)</f>
        <v>14</v>
      </c>
      <c r="AG18" s="15"/>
      <c r="AI18" s="62">
        <f t="shared" si="0"/>
        <v>15</v>
      </c>
      <c r="AJ18" s="63">
        <f>(INDEX($AB$4:$AB$33,MATCH(AI18,$AF$4:$AF$33,0))+INDEX($AB$35:$AB$64,MATCH(AI18,$AF$35:$AF$64,0))+INDEX($AB$66:$AB$95,MATCH(AI18,$AF$66:$AF$95,0))+INDEX($AB$97:$AB$126,MATCH(AI18,$AF$97:$AF$126,0))+INDEX($AB$128:$AB$162,MATCH(AI18,$AF$128:$AF$162,0)))/SUM(Settings!$F$3:$F$7)</f>
        <v>142.71563981042655</v>
      </c>
    </row>
    <row r="19" spans="1:36" ht="15" thickBot="1" x14ac:dyDescent="0.4">
      <c r="A19" s="12"/>
      <c r="B19" s="13" t="s">
        <v>31</v>
      </c>
      <c r="C19" s="13" t="s">
        <v>32</v>
      </c>
      <c r="D19" s="14" t="s">
        <v>2</v>
      </c>
      <c r="E19" s="14">
        <v>29</v>
      </c>
      <c r="F19" s="14">
        <v>11</v>
      </c>
      <c r="G19" s="14">
        <v>11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/>
      <c r="P19" s="14">
        <v>0</v>
      </c>
      <c r="Q19" s="14">
        <v>74</v>
      </c>
      <c r="R19" s="14">
        <v>48</v>
      </c>
      <c r="S19" s="14">
        <v>605</v>
      </c>
      <c r="T19" s="14">
        <v>12.6</v>
      </c>
      <c r="U19" s="14">
        <v>2</v>
      </c>
      <c r="V19" s="14">
        <v>0</v>
      </c>
      <c r="W19" s="14">
        <v>0</v>
      </c>
      <c r="X19" s="14">
        <v>2</v>
      </c>
      <c r="Y19" s="14"/>
      <c r="Z19" s="33"/>
      <c r="AA19" s="52">
        <f>IF(F19&lt;Settings!$H$3,"",ROUND((J19*Settings!$C$3+K19*Settings!$C$4+N19*Settings!$C$5+P19*Settings!$C$6+R19*Settings!$C$7+S19*Settings!$C$8+U19*Settings!$C$9+L19*Settings!$C$10+V19*Settings!$C$11*0.5)/F19*16,0))</f>
        <v>175</v>
      </c>
      <c r="AB19" s="52">
        <f>IF(F19&lt;Settings!$H$3,"",AA19*Settings!$F$7)</f>
        <v>175</v>
      </c>
      <c r="AC19" s="34"/>
      <c r="AD19" s="14"/>
      <c r="AE19" s="14"/>
      <c r="AF19" s="35">
        <f>IF(F19&lt;Settings!$H$3,"",RANK(AA19,$AA$4:$AA$33,0)+COUNTIF($AA$4:AA19,AA19)-1)</f>
        <v>11</v>
      </c>
      <c r="AG19" s="15"/>
      <c r="AI19" s="62">
        <f t="shared" si="0"/>
        <v>16</v>
      </c>
      <c r="AJ19" s="63">
        <f>(INDEX($AB$4:$AB$33,MATCH(AI19,$AF$4:$AF$33,0))+INDEX($AB$35:$AB$64,MATCH(AI19,$AF$35:$AF$64,0))+INDEX($AB$66:$AB$95,MATCH(AI19,$AF$66:$AF$95,0))+INDEX($AB$97:$AB$126,MATCH(AI19,$AF$97:$AF$126,0))+INDEX($AB$128:$AB$162,MATCH(AI19,$AF$128:$AF$162,0)))/SUM(Settings!$F$3:$F$7)</f>
        <v>132.70142180094786</v>
      </c>
    </row>
    <row r="20" spans="1:36" ht="15" thickBot="1" x14ac:dyDescent="0.4">
      <c r="A20" s="12"/>
      <c r="B20" s="13" t="s">
        <v>33</v>
      </c>
      <c r="C20" s="13" t="s">
        <v>34</v>
      </c>
      <c r="D20" s="14" t="s">
        <v>2</v>
      </c>
      <c r="E20" s="14">
        <v>31</v>
      </c>
      <c r="F20" s="14">
        <v>15</v>
      </c>
      <c r="G20" s="14">
        <v>14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/>
      <c r="P20" s="14">
        <v>0</v>
      </c>
      <c r="Q20" s="14">
        <v>46</v>
      </c>
      <c r="R20" s="14">
        <v>34</v>
      </c>
      <c r="S20" s="14">
        <v>439</v>
      </c>
      <c r="T20" s="14">
        <v>12.91</v>
      </c>
      <c r="U20" s="14">
        <v>5</v>
      </c>
      <c r="V20" s="14">
        <v>0</v>
      </c>
      <c r="W20" s="14">
        <v>0</v>
      </c>
      <c r="X20" s="14">
        <v>5</v>
      </c>
      <c r="Y20" s="14"/>
      <c r="Z20" s="33"/>
      <c r="AA20" s="52">
        <f>IF(F20&lt;Settings!$H$3,"",ROUND((J20*Settings!$C$3+K20*Settings!$C$4+N20*Settings!$C$5+P20*Settings!$C$6+R20*Settings!$C$7+S20*Settings!$C$8+U20*Settings!$C$9+L20*Settings!$C$10+V20*Settings!$C$11*0.5)/F20*16,0))</f>
        <v>115</v>
      </c>
      <c r="AB20" s="52">
        <f>IF(F20&lt;Settings!$H$3,"",AA20*Settings!$F$7)</f>
        <v>115</v>
      </c>
      <c r="AC20" s="34"/>
      <c r="AD20" s="14"/>
      <c r="AE20" s="14"/>
      <c r="AF20" s="35">
        <f>IF(F20&lt;Settings!$H$3,"",RANK(AA20,$AA$4:$AA$33,0)+COUNTIF($AA$4:AA20,AA20)-1)</f>
        <v>24</v>
      </c>
      <c r="AG20" s="15"/>
      <c r="AI20" s="62">
        <f t="shared" si="0"/>
        <v>17</v>
      </c>
      <c r="AJ20" s="63">
        <f>(INDEX($AB$4:$AB$33,MATCH(AI20,$AF$4:$AF$33,0))+INDEX($AB$35:$AB$64,MATCH(AI20,$AF$35:$AF$64,0))+INDEX($AB$66:$AB$95,MATCH(AI20,$AF$66:$AF$95,0))+INDEX($AB$97:$AB$126,MATCH(AI20,$AF$97:$AF$126,0))+INDEX($AB$128:$AB$162,MATCH(AI20,$AF$128:$AF$162,0)))/SUM(Settings!$F$3:$F$7)</f>
        <v>122.76777251184834</v>
      </c>
    </row>
    <row r="21" spans="1:36" ht="15" thickBot="1" x14ac:dyDescent="0.4">
      <c r="A21" s="12"/>
      <c r="B21" s="13" t="s">
        <v>35</v>
      </c>
      <c r="C21" s="13" t="s">
        <v>36</v>
      </c>
      <c r="D21" s="14" t="s">
        <v>2</v>
      </c>
      <c r="E21" s="14">
        <v>30</v>
      </c>
      <c r="F21" s="14">
        <v>15</v>
      </c>
      <c r="G21" s="14">
        <v>8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/>
      <c r="P21" s="14">
        <v>0</v>
      </c>
      <c r="Q21" s="14">
        <v>81</v>
      </c>
      <c r="R21" s="14">
        <v>59</v>
      </c>
      <c r="S21" s="14">
        <v>657</v>
      </c>
      <c r="T21" s="14">
        <v>11.14</v>
      </c>
      <c r="U21" s="14">
        <v>1</v>
      </c>
      <c r="V21" s="14">
        <v>0</v>
      </c>
      <c r="W21" s="14">
        <v>0</v>
      </c>
      <c r="X21" s="14">
        <v>1</v>
      </c>
      <c r="Y21" s="14"/>
      <c r="Z21" s="33"/>
      <c r="AA21" s="52">
        <f>IF(F21&lt;Settings!$H$3,"",ROUND((J21*Settings!$C$3+K21*Settings!$C$4+N21*Settings!$C$5+P21*Settings!$C$6+R21*Settings!$C$7+S21*Settings!$C$8+U21*Settings!$C$9+L21*Settings!$C$10+V21*Settings!$C$11*0.5)/F21*16,0))</f>
        <v>139</v>
      </c>
      <c r="AB21" s="52">
        <f>IF(F21&lt;Settings!$H$3,"",AA21*Settings!$F$7)</f>
        <v>139</v>
      </c>
      <c r="AC21" s="34"/>
      <c r="AD21" s="14"/>
      <c r="AE21" s="14"/>
      <c r="AF21" s="35">
        <f>IF(F21&lt;Settings!$H$3,"",RANK(AA21,$AA$4:$AA$33,0)+COUNTIF($AA$4:AA21,AA21)-1)</f>
        <v>19</v>
      </c>
      <c r="AG21" s="15"/>
      <c r="AI21" s="62">
        <f t="shared" si="0"/>
        <v>18</v>
      </c>
      <c r="AJ21" s="63">
        <f>(INDEX($AB$4:$AB$33,MATCH(AI21,$AF$4:$AF$33,0))+INDEX($AB$35:$AB$64,MATCH(AI21,$AF$35:$AF$64,0))+INDEX($AB$66:$AB$95,MATCH(AI21,$AF$66:$AF$95,0))+INDEX($AB$97:$AB$126,MATCH(AI21,$AF$97:$AF$126,0))+INDEX($AB$128:$AB$162,MATCH(AI21,$AF$128:$AF$162,0)))/SUM(Settings!$F$3:$F$7)</f>
        <v>119.44075829383887</v>
      </c>
    </row>
    <row r="22" spans="1:36" ht="15" thickBot="1" x14ac:dyDescent="0.4">
      <c r="A22" s="12"/>
      <c r="B22" s="13" t="s">
        <v>37</v>
      </c>
      <c r="C22" s="13" t="s">
        <v>38</v>
      </c>
      <c r="D22" s="14" t="s">
        <v>2</v>
      </c>
      <c r="E22" s="14">
        <v>26</v>
      </c>
      <c r="F22" s="14">
        <v>13</v>
      </c>
      <c r="G22" s="14">
        <v>13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/>
      <c r="P22" s="14">
        <v>0</v>
      </c>
      <c r="Q22" s="14">
        <v>77</v>
      </c>
      <c r="R22" s="14">
        <v>51</v>
      </c>
      <c r="S22" s="14">
        <v>528</v>
      </c>
      <c r="T22" s="14">
        <v>10.35</v>
      </c>
      <c r="U22" s="14">
        <v>3</v>
      </c>
      <c r="V22" s="14">
        <v>1</v>
      </c>
      <c r="W22" s="14">
        <v>0</v>
      </c>
      <c r="X22" s="14">
        <v>3</v>
      </c>
      <c r="Y22" s="14"/>
      <c r="Z22" s="33"/>
      <c r="AA22" s="52">
        <f>IF(F22&lt;Settings!$H$3,"",ROUND((J22*Settings!$C$3+K22*Settings!$C$4+N22*Settings!$C$5+P22*Settings!$C$6+R22*Settings!$C$7+S22*Settings!$C$8+U22*Settings!$C$9+L22*Settings!$C$10+V22*Settings!$C$11*0.5)/F22*16,0))</f>
        <v>149</v>
      </c>
      <c r="AB22" s="52">
        <f>IF(F22&lt;Settings!$H$3,"",AA22*Settings!$F$7)</f>
        <v>149</v>
      </c>
      <c r="AC22" s="34"/>
      <c r="AD22" s="14"/>
      <c r="AE22" s="14"/>
      <c r="AF22" s="35">
        <f>IF(F22&lt;Settings!$H$3,"",RANK(AA22,$AA$4:$AA$33,0)+COUNTIF($AA$4:AA22,AA22)-1)</f>
        <v>18</v>
      </c>
      <c r="AG22" s="15"/>
      <c r="AI22" s="62">
        <f t="shared" si="0"/>
        <v>19</v>
      </c>
      <c r="AJ22" s="63">
        <f>(INDEX($AB$4:$AB$33,MATCH(AI22,$AF$4:$AF$33,0))+INDEX($AB$35:$AB$64,MATCH(AI22,$AF$35:$AF$64,0))+INDEX($AB$66:$AB$95,MATCH(AI22,$AF$66:$AF$95,0))+INDEX($AB$97:$AB$126,MATCH(AI22,$AF$97:$AF$126,0))+INDEX($AB$128:$AB$162,MATCH(AI22,$AF$128:$AF$162,0)))/SUM(Settings!$F$3:$F$7)</f>
        <v>117.37440758293839</v>
      </c>
    </row>
    <row r="23" spans="1:36" ht="15" thickBot="1" x14ac:dyDescent="0.4">
      <c r="A23" s="12"/>
      <c r="B23" s="13" t="s">
        <v>39</v>
      </c>
      <c r="C23" s="13" t="s">
        <v>22</v>
      </c>
      <c r="D23" s="14" t="s">
        <v>2</v>
      </c>
      <c r="E23" s="14">
        <v>25</v>
      </c>
      <c r="F23" s="14">
        <v>13</v>
      </c>
      <c r="G23" s="14">
        <v>11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/>
      <c r="P23" s="14">
        <v>0</v>
      </c>
      <c r="Q23" s="14">
        <v>63</v>
      </c>
      <c r="R23" s="14">
        <v>37</v>
      </c>
      <c r="S23" s="14">
        <v>429</v>
      </c>
      <c r="T23" s="14">
        <v>11.59</v>
      </c>
      <c r="U23" s="14">
        <v>4</v>
      </c>
      <c r="V23" s="14">
        <v>0</v>
      </c>
      <c r="W23" s="14">
        <v>0</v>
      </c>
      <c r="X23" s="14">
        <v>4</v>
      </c>
      <c r="Y23" s="14">
        <v>2</v>
      </c>
      <c r="Z23" s="33"/>
      <c r="AA23" s="52">
        <f>IF(F23&lt;Settings!$H$3,"",ROUND((J23*Settings!$C$3+K23*Settings!$C$4+N23*Settings!$C$5+P23*Settings!$C$6+R23*Settings!$C$7+S23*Settings!$C$8+U23*Settings!$C$9+L23*Settings!$C$10+V23*Settings!$C$11*0.5)/F23*16,0))</f>
        <v>128</v>
      </c>
      <c r="AB23" s="52">
        <f>IF(F23&lt;Settings!$H$3,"",AA23*Settings!$F$7)</f>
        <v>128</v>
      </c>
      <c r="AC23" s="34"/>
      <c r="AD23" s="14"/>
      <c r="AE23" s="14"/>
      <c r="AF23" s="35">
        <f>IF(F23&lt;Settings!$H$3,"",RANK(AA23,$AA$4:$AA$33,0)+COUNTIF($AA$4:AA23,AA23)-1)</f>
        <v>22</v>
      </c>
      <c r="AG23" s="15"/>
      <c r="AI23" s="62">
        <f t="shared" si="0"/>
        <v>20</v>
      </c>
      <c r="AJ23" s="63">
        <f>(INDEX($AB$4:$AB$33,MATCH(AI23,$AF$4:$AF$33,0))+INDEX($AB$35:$AB$64,MATCH(AI23,$AF$35:$AF$64,0))+INDEX($AB$66:$AB$95,MATCH(AI23,$AF$66:$AF$95,0))+INDEX($AB$97:$AB$126,MATCH(AI23,$AF$97:$AF$126,0))+INDEX($AB$128:$AB$162,MATCH(AI23,$AF$128:$AF$162,0)))/SUM(Settings!$F$3:$F$7)</f>
        <v>112.94312796208531</v>
      </c>
    </row>
    <row r="24" spans="1:36" ht="15" thickBot="1" x14ac:dyDescent="0.4">
      <c r="A24" s="12"/>
      <c r="B24" s="13" t="s">
        <v>40</v>
      </c>
      <c r="C24" s="13" t="s">
        <v>41</v>
      </c>
      <c r="D24" s="14" t="s">
        <v>2</v>
      </c>
      <c r="E24" s="14">
        <v>33</v>
      </c>
      <c r="F24" s="14">
        <v>16</v>
      </c>
      <c r="G24" s="14">
        <v>16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/>
      <c r="P24" s="14">
        <v>0</v>
      </c>
      <c r="Q24" s="14">
        <v>77</v>
      </c>
      <c r="R24" s="14">
        <v>46</v>
      </c>
      <c r="S24" s="14">
        <v>517</v>
      </c>
      <c r="T24" s="14">
        <v>11.24</v>
      </c>
      <c r="U24" s="14">
        <v>3</v>
      </c>
      <c r="V24" s="14">
        <v>0</v>
      </c>
      <c r="W24" s="14">
        <v>0</v>
      </c>
      <c r="X24" s="14">
        <v>3</v>
      </c>
      <c r="Y24" s="14"/>
      <c r="Z24" s="33"/>
      <c r="AA24" s="52">
        <f>IF(F24&lt;Settings!$H$3,"",ROUND((J24*Settings!$C$3+K24*Settings!$C$4+N24*Settings!$C$5+P24*Settings!$C$6+R24*Settings!$C$7+S24*Settings!$C$8+U24*Settings!$C$9+L24*Settings!$C$10+V24*Settings!$C$11*0.5)/F24*16,0))</f>
        <v>116</v>
      </c>
      <c r="AB24" s="52">
        <f>IF(F24&lt;Settings!$H$3,"",AA24*Settings!$F$7)</f>
        <v>116</v>
      </c>
      <c r="AC24" s="34"/>
      <c r="AD24" s="14"/>
      <c r="AE24" s="14"/>
      <c r="AF24" s="35">
        <f>IF(F24&lt;Settings!$H$3,"",RANK(AA24,$AA$4:$AA$33,0)+COUNTIF($AA$4:AA24,AA24)-1)</f>
        <v>23</v>
      </c>
      <c r="AG24" s="15"/>
      <c r="AI24" s="62">
        <f t="shared" si="0"/>
        <v>21</v>
      </c>
      <c r="AJ24" s="63">
        <f>(INDEX($AB$4:$AB$33,MATCH(AI24,$AF$4:$AF$33,0))+INDEX($AB$35:$AB$64,MATCH(AI24,$AF$35:$AF$64,0))+INDEX($AB$66:$AB$95,MATCH(AI24,$AF$66:$AF$95,0))+INDEX($AB$97:$AB$126,MATCH(AI24,$AF$97:$AF$126,0))+INDEX($AB$128:$AB$162,MATCH(AI24,$AF$128:$AF$162,0)))/SUM(Settings!$F$3:$F$7)</f>
        <v>110.80094786729858</v>
      </c>
    </row>
    <row r="25" spans="1:36" ht="15" thickBot="1" x14ac:dyDescent="0.4">
      <c r="A25" s="12"/>
      <c r="B25" s="13" t="s">
        <v>42</v>
      </c>
      <c r="C25" s="13" t="s">
        <v>43</v>
      </c>
      <c r="D25" s="14" t="s">
        <v>2</v>
      </c>
      <c r="E25" s="14">
        <v>33</v>
      </c>
      <c r="F25" s="14">
        <v>15</v>
      </c>
      <c r="G25" s="14">
        <v>15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1</v>
      </c>
      <c r="N25" s="14">
        <v>2</v>
      </c>
      <c r="O25" s="14">
        <v>2</v>
      </c>
      <c r="P25" s="14">
        <v>0</v>
      </c>
      <c r="Q25" s="14">
        <v>81</v>
      </c>
      <c r="R25" s="14">
        <v>60</v>
      </c>
      <c r="S25" s="14">
        <v>535</v>
      </c>
      <c r="T25" s="14">
        <v>8.92</v>
      </c>
      <c r="U25" s="14">
        <v>2</v>
      </c>
      <c r="V25" s="14">
        <v>0</v>
      </c>
      <c r="W25" s="14">
        <v>0</v>
      </c>
      <c r="X25" s="14">
        <v>2</v>
      </c>
      <c r="Y25" s="14">
        <v>1</v>
      </c>
      <c r="Z25" s="33"/>
      <c r="AA25" s="52">
        <f>IF(F25&lt;Settings!$H$3,"",ROUND((J25*Settings!$C$3+K25*Settings!$C$4+N25*Settings!$C$5+P25*Settings!$C$6+R25*Settings!$C$7+S25*Settings!$C$8+U25*Settings!$C$9+L25*Settings!$C$10+V25*Settings!$C$11*0.5)/F25*16,0))</f>
        <v>134</v>
      </c>
      <c r="AB25" s="52">
        <f>IF(F25&lt;Settings!$H$3,"",AA25*Settings!$F$7)</f>
        <v>134</v>
      </c>
      <c r="AC25" s="34"/>
      <c r="AD25" s="14"/>
      <c r="AE25" s="14"/>
      <c r="AF25" s="35">
        <f>IF(F25&lt;Settings!$H$3,"",RANK(AA25,$AA$4:$AA$33,0)+COUNTIF($AA$4:AA25,AA25)-1)</f>
        <v>20</v>
      </c>
      <c r="AG25" s="15"/>
      <c r="AI25" s="62">
        <f t="shared" si="0"/>
        <v>22</v>
      </c>
      <c r="AJ25" s="63">
        <f>(INDEX($AB$4:$AB$33,MATCH(AI25,$AF$4:$AF$33,0))+INDEX($AB$35:$AB$64,MATCH(AI25,$AF$35:$AF$64,0))+INDEX($AB$66:$AB$95,MATCH(AI25,$AF$66:$AF$95,0))+INDEX($AB$97:$AB$126,MATCH(AI25,$AF$97:$AF$126,0))+INDEX($AB$128:$AB$162,MATCH(AI25,$AF$128:$AF$162,0)))/SUM(Settings!$F$3:$F$7)</f>
        <v>108.49289099526067</v>
      </c>
    </row>
    <row r="26" spans="1:36" ht="15" thickBot="1" x14ac:dyDescent="0.4">
      <c r="A26" s="12"/>
      <c r="B26" s="13" t="s">
        <v>44</v>
      </c>
      <c r="C26" s="13" t="s">
        <v>45</v>
      </c>
      <c r="D26" s="14" t="s">
        <v>2</v>
      </c>
      <c r="E26" s="14">
        <v>24</v>
      </c>
      <c r="F26" s="14">
        <v>10</v>
      </c>
      <c r="G26" s="14">
        <v>10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/>
      <c r="P26" s="14">
        <v>0</v>
      </c>
      <c r="Q26" s="14">
        <v>47</v>
      </c>
      <c r="R26" s="14">
        <v>33</v>
      </c>
      <c r="S26" s="14">
        <v>412</v>
      </c>
      <c r="T26" s="14">
        <v>12.48</v>
      </c>
      <c r="U26" s="14">
        <v>4</v>
      </c>
      <c r="V26" s="14">
        <v>0</v>
      </c>
      <c r="W26" s="14">
        <v>0</v>
      </c>
      <c r="X26" s="14">
        <v>4</v>
      </c>
      <c r="Y26" s="14"/>
      <c r="Z26" s="33"/>
      <c r="AA26" s="52">
        <f>IF(F26&lt;Settings!$H$3,"",ROUND((J26*Settings!$C$3+K26*Settings!$C$4+N26*Settings!$C$5+P26*Settings!$C$6+R26*Settings!$C$7+S26*Settings!$C$8+U26*Settings!$C$9+L26*Settings!$C$10+V26*Settings!$C$11*0.5)/F26*16,0))</f>
        <v>157</v>
      </c>
      <c r="AB26" s="52">
        <f>IF(F26&lt;Settings!$H$3,"",AA26*Settings!$F$7)</f>
        <v>157</v>
      </c>
      <c r="AC26" s="34"/>
      <c r="AD26" s="14"/>
      <c r="AE26" s="14"/>
      <c r="AF26" s="35">
        <f>IF(F26&lt;Settings!$H$3,"",RANK(AA26,$AA$4:$AA$33,0)+COUNTIF($AA$4:AA26,AA26)-1)</f>
        <v>16</v>
      </c>
      <c r="AG26" s="15"/>
      <c r="AI26" s="62">
        <f t="shared" si="0"/>
        <v>23</v>
      </c>
      <c r="AJ26" s="63">
        <f>(INDEX($AB$4:$AB$33,MATCH(AI26,$AF$4:$AF$33,0))+INDEX($AB$35:$AB$64,MATCH(AI26,$AF$35:$AF$64,0))+INDEX($AB$66:$AB$95,MATCH(AI26,$AF$66:$AF$95,0))+INDEX($AB$97:$AB$126,MATCH(AI26,$AF$97:$AF$126,0))+INDEX($AB$128:$AB$162,MATCH(AI26,$AF$128:$AF$162,0)))/SUM(Settings!$F$3:$F$7)</f>
        <v>103.28909952606635</v>
      </c>
    </row>
    <row r="27" spans="1:36" ht="15" thickBot="1" x14ac:dyDescent="0.4">
      <c r="A27" s="12"/>
      <c r="B27" s="13" t="s">
        <v>46</v>
      </c>
      <c r="C27" s="13" t="s">
        <v>34</v>
      </c>
      <c r="D27" s="14" t="s">
        <v>2</v>
      </c>
      <c r="E27" s="14">
        <v>28</v>
      </c>
      <c r="F27" s="14">
        <v>11</v>
      </c>
      <c r="G27" s="14">
        <v>11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/>
      <c r="P27" s="14">
        <v>0</v>
      </c>
      <c r="Q27" s="14">
        <v>80</v>
      </c>
      <c r="R27" s="14">
        <v>53</v>
      </c>
      <c r="S27" s="14">
        <v>439</v>
      </c>
      <c r="T27" s="14">
        <v>8.2799999999999994</v>
      </c>
      <c r="U27" s="14">
        <v>3</v>
      </c>
      <c r="V27" s="14">
        <v>2</v>
      </c>
      <c r="W27" s="14">
        <v>0</v>
      </c>
      <c r="X27" s="14">
        <v>3</v>
      </c>
      <c r="Y27" s="14"/>
      <c r="Z27" s="33"/>
      <c r="AA27" s="52">
        <f>IF(F27&lt;Settings!$H$3,"",ROUND((J27*Settings!$C$3+K27*Settings!$C$4+N27*Settings!$C$5+P27*Settings!$C$6+R27*Settings!$C$7+S27*Settings!$C$8+U27*Settings!$C$9+L27*Settings!$C$10+V27*Settings!$C$11*0.5)/F27*16,0))</f>
        <v>164</v>
      </c>
      <c r="AB27" s="52">
        <f>IF(F27&lt;Settings!$H$3,"",AA27*Settings!$F$7)</f>
        <v>164</v>
      </c>
      <c r="AC27" s="34"/>
      <c r="AD27" s="14"/>
      <c r="AE27" s="14"/>
      <c r="AF27" s="35">
        <f>IF(F27&lt;Settings!$H$3,"",RANK(AA27,$AA$4:$AA$33,0)+COUNTIF($AA$4:AA27,AA27)-1)</f>
        <v>13</v>
      </c>
      <c r="AG27" s="15"/>
      <c r="AI27" s="62">
        <f t="shared" si="0"/>
        <v>24</v>
      </c>
      <c r="AJ27" s="63">
        <f>(INDEX($AB$4:$AB$33,MATCH(AI27,$AF$4:$AF$33,0))+INDEX($AB$35:$AB$64,MATCH(AI27,$AF$35:$AF$64,0))+INDEX($AB$66:$AB$95,MATCH(AI27,$AF$66:$AF$95,0))+INDEX($AB$97:$AB$126,MATCH(AI27,$AF$97:$AF$126,0))+INDEX($AB$128:$AB$162,MATCH(AI27,$AF$128:$AF$162,0)))/SUM(Settings!$F$3:$F$7)</f>
        <v>101.18009478672985</v>
      </c>
    </row>
    <row r="28" spans="1:36" ht="15" thickBot="1" x14ac:dyDescent="0.4">
      <c r="A28" s="12"/>
      <c r="B28" s="13" t="s">
        <v>47</v>
      </c>
      <c r="C28" s="13" t="s">
        <v>20</v>
      </c>
      <c r="D28" s="14" t="s">
        <v>2</v>
      </c>
      <c r="E28" s="14">
        <v>30</v>
      </c>
      <c r="F28" s="14">
        <v>16</v>
      </c>
      <c r="G28" s="14">
        <v>13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/>
      <c r="P28" s="14">
        <v>0</v>
      </c>
      <c r="Q28" s="14">
        <v>35</v>
      </c>
      <c r="R28" s="14">
        <v>27</v>
      </c>
      <c r="S28" s="14">
        <v>398</v>
      </c>
      <c r="T28" s="14">
        <v>14.74</v>
      </c>
      <c r="U28" s="14">
        <v>3</v>
      </c>
      <c r="V28" s="14">
        <v>1</v>
      </c>
      <c r="W28" s="14">
        <v>0</v>
      </c>
      <c r="X28" s="14">
        <v>3</v>
      </c>
      <c r="Y28" s="14"/>
      <c r="Z28" s="33"/>
      <c r="AA28" s="52">
        <f>IF(F28&lt;Settings!$H$3,"",ROUND((J28*Settings!$C$3+K28*Settings!$C$4+N28*Settings!$C$5+P28*Settings!$C$6+R28*Settings!$C$7+S28*Settings!$C$8+U28*Settings!$C$9+L28*Settings!$C$10+V28*Settings!$C$11*0.5)/F28*16,0))</f>
        <v>84</v>
      </c>
      <c r="AB28" s="52">
        <f>IF(F28&lt;Settings!$H$3,"",AA28*Settings!$F$7)</f>
        <v>84</v>
      </c>
      <c r="AC28" s="34"/>
      <c r="AD28" s="14"/>
      <c r="AE28" s="14"/>
      <c r="AF28" s="35">
        <f>IF(F28&lt;Settings!$H$3,"",RANK(AA28,$AA$4:$AA$33,0)+COUNTIF($AA$4:AA28,AA28)-1)</f>
        <v>26</v>
      </c>
      <c r="AG28" s="15"/>
      <c r="AI28" s="62">
        <f t="shared" si="0"/>
        <v>25</v>
      </c>
      <c r="AJ28" s="63">
        <f>(INDEX($AB$4:$AB$33,MATCH(AI28,$AF$4:$AF$33,0))+INDEX($AB$35:$AB$64,MATCH(AI28,$AF$35:$AF$64,0))+INDEX($AB$66:$AB$95,MATCH(AI28,$AF$66:$AF$95,0))+INDEX($AB$97:$AB$126,MATCH(AI28,$AF$97:$AF$126,0))+INDEX($AB$128:$AB$162,MATCH(AI28,$AF$128:$AF$162,0)))/SUM(Settings!$F$3:$F$7)</f>
        <v>97.710900473933648</v>
      </c>
    </row>
    <row r="29" spans="1:36" ht="15" thickBot="1" x14ac:dyDescent="0.4">
      <c r="A29" s="12"/>
      <c r="B29" s="13" t="s">
        <v>48</v>
      </c>
      <c r="C29" s="13" t="s">
        <v>49</v>
      </c>
      <c r="D29" s="14" t="s">
        <v>2</v>
      </c>
      <c r="E29" s="14">
        <v>23</v>
      </c>
      <c r="F29" s="14">
        <v>7</v>
      </c>
      <c r="G29" s="14">
        <v>3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/>
      <c r="P29" s="14">
        <v>0</v>
      </c>
      <c r="Q29" s="14">
        <v>39</v>
      </c>
      <c r="R29" s="14">
        <v>21</v>
      </c>
      <c r="S29" s="14">
        <v>338</v>
      </c>
      <c r="T29" s="14">
        <v>16.100000000000001</v>
      </c>
      <c r="U29" s="14">
        <v>4</v>
      </c>
      <c r="V29" s="14">
        <v>0</v>
      </c>
      <c r="W29" s="14">
        <v>0</v>
      </c>
      <c r="X29" s="14">
        <v>4</v>
      </c>
      <c r="Y29" s="14"/>
      <c r="Z29" s="33"/>
      <c r="AA29" s="52" t="str">
        <f>IF(F29&lt;Settings!$H$3,"",ROUND((J29*Settings!$C$3+K29*Settings!$C$4+N29*Settings!$C$5+P29*Settings!$C$6+R29*Settings!$C$7+S29*Settings!$C$8+U29*Settings!$C$9+L29*Settings!$C$10+V29*Settings!$C$11*0.5)/F29*16,0))</f>
        <v/>
      </c>
      <c r="AB29" s="52" t="str">
        <f>IF(F29&lt;Settings!$H$3,"",AA29*Settings!$F$7)</f>
        <v/>
      </c>
      <c r="AC29" s="34"/>
      <c r="AD29" s="14"/>
      <c r="AE29" s="14"/>
      <c r="AF29" s="35" t="str">
        <f>IF(F29&lt;Settings!$H$3,"",RANK(AA29,$AA$4:$AA$33,0)+COUNTIF($AA$4:AA29,AA29)-1)</f>
        <v/>
      </c>
      <c r="AG29" s="15"/>
      <c r="AI29" s="62">
        <f t="shared" si="0"/>
        <v>26</v>
      </c>
      <c r="AJ29" s="63">
        <f>(INDEX($AB$4:$AB$33,MATCH(AI29,$AF$4:$AF$33,0))+INDEX($AB$35:$AB$64,MATCH(AI29,$AF$35:$AF$64,0))+INDEX($AB$66:$AB$95,MATCH(AI29,$AF$66:$AF$95,0))+INDEX($AB$97:$AB$126,MATCH(AI29,$AF$97:$AF$126,0))+INDEX($AB$128:$AB$162,MATCH(AI29,$AF$128:$AF$162,0)))/SUM(Settings!$F$3:$F$7)</f>
        <v>92.274881516587683</v>
      </c>
    </row>
    <row r="30" spans="1:36" ht="15" thickBot="1" x14ac:dyDescent="0.4">
      <c r="A30" s="12"/>
      <c r="B30" s="13" t="s">
        <v>50</v>
      </c>
      <c r="C30" s="13" t="s">
        <v>51</v>
      </c>
      <c r="D30" s="14" t="s">
        <v>2</v>
      </c>
      <c r="E30" s="14">
        <v>27</v>
      </c>
      <c r="F30" s="14">
        <v>16</v>
      </c>
      <c r="G30" s="14">
        <v>16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/>
      <c r="P30" s="14">
        <v>0</v>
      </c>
      <c r="Q30" s="14">
        <v>70</v>
      </c>
      <c r="R30" s="14">
        <v>35</v>
      </c>
      <c r="S30" s="14">
        <v>386</v>
      </c>
      <c r="T30" s="14">
        <v>11.03</v>
      </c>
      <c r="U30" s="14">
        <v>3</v>
      </c>
      <c r="V30" s="14">
        <v>1</v>
      </c>
      <c r="W30" s="14">
        <v>0</v>
      </c>
      <c r="X30" s="14">
        <v>3</v>
      </c>
      <c r="Y30" s="14"/>
      <c r="Z30" s="33"/>
      <c r="AA30" s="52">
        <f>IF(F30&lt;Settings!$H$3,"",ROUND((J30*Settings!$C$3+K30*Settings!$C$4+N30*Settings!$C$5+P30*Settings!$C$6+R30*Settings!$C$7+S30*Settings!$C$8+U30*Settings!$C$9+L30*Settings!$C$10+V30*Settings!$C$11*0.5)/F30*16,0))</f>
        <v>91</v>
      </c>
      <c r="AB30" s="52">
        <f>IF(F30&lt;Settings!$H$3,"",AA30*Settings!$F$7)</f>
        <v>91</v>
      </c>
      <c r="AC30" s="34"/>
      <c r="AD30" s="14"/>
      <c r="AE30" s="14"/>
      <c r="AF30" s="35">
        <f>IF(F30&lt;Settings!$H$3,"",RANK(AA30,$AA$4:$AA$33,0)+COUNTIF($AA$4:AA30,AA30)-1)</f>
        <v>25</v>
      </c>
      <c r="AG30" s="15"/>
      <c r="AI30" s="62">
        <f t="shared" si="0"/>
        <v>27</v>
      </c>
      <c r="AJ30" s="63">
        <f>(INDEX($AB$4:$AB$33,MATCH(AI30,$AF$4:$AF$33,0))+INDEX($AB$35:$AB$64,MATCH(AI30,$AF$35:$AF$64,0))+INDEX($AB$66:$AB$95,MATCH(AI30,$AF$66:$AF$95,0))+INDEX($AB$97:$AB$126,MATCH(AI30,$AF$97:$AF$126,0))+INDEX($AB$128:$AB$162,MATCH(AI30,$AF$128:$AF$162,0)))/SUM(Settings!$F$3:$F$7)</f>
        <v>88.857819905213276</v>
      </c>
    </row>
    <row r="31" spans="1:36" ht="15" thickBot="1" x14ac:dyDescent="0.4">
      <c r="A31" s="12"/>
      <c r="B31" s="13" t="s">
        <v>52</v>
      </c>
      <c r="C31" s="13" t="s">
        <v>53</v>
      </c>
      <c r="D31" s="14" t="s">
        <v>2</v>
      </c>
      <c r="E31" s="14">
        <v>24</v>
      </c>
      <c r="F31" s="14">
        <v>16</v>
      </c>
      <c r="G31" s="14">
        <v>2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/>
      <c r="P31" s="14">
        <v>0</v>
      </c>
      <c r="Q31" s="14">
        <v>50</v>
      </c>
      <c r="R31" s="14">
        <v>28</v>
      </c>
      <c r="S31" s="14">
        <v>329</v>
      </c>
      <c r="T31" s="14">
        <v>11.75</v>
      </c>
      <c r="U31" s="14">
        <v>3</v>
      </c>
      <c r="V31" s="14">
        <v>0</v>
      </c>
      <c r="W31" s="14">
        <v>0</v>
      </c>
      <c r="X31" s="14">
        <v>3</v>
      </c>
      <c r="Y31" s="14"/>
      <c r="Z31" s="33"/>
      <c r="AA31" s="52">
        <f>IF(F31&lt;Settings!$H$3,"",ROUND((J31*Settings!$C$3+K31*Settings!$C$4+N31*Settings!$C$5+P31*Settings!$C$6+R31*Settings!$C$7+S31*Settings!$C$8+U31*Settings!$C$9+L31*Settings!$C$10+V31*Settings!$C$11*0.5)/F31*16,0))</f>
        <v>79</v>
      </c>
      <c r="AB31" s="52">
        <f>IF(F31&lt;Settings!$H$3,"",AA31*Settings!$F$7)</f>
        <v>79</v>
      </c>
      <c r="AC31" s="34"/>
      <c r="AD31" s="14"/>
      <c r="AE31" s="14"/>
      <c r="AF31" s="35">
        <f>IF(F31&lt;Settings!$H$3,"",RANK(AA31,$AA$4:$AA$33,0)+COUNTIF($AA$4:AA31,AA31)-1)</f>
        <v>28</v>
      </c>
      <c r="AG31" s="15"/>
      <c r="AI31" s="62">
        <f t="shared" si="0"/>
        <v>28</v>
      </c>
      <c r="AJ31" s="63">
        <f>(INDEX($AB$4:$AB$33,MATCH(AI31,$AF$4:$AF$33,0))+INDEX($AB$35:$AB$64,MATCH(AI31,$AF$35:$AF$64,0))+INDEX($AB$66:$AB$95,MATCH(AI31,$AF$66:$AF$95,0))+INDEX($AB$97:$AB$126,MATCH(AI31,$AF$97:$AF$126,0))+INDEX($AB$128:$AB$162,MATCH(AI31,$AF$128:$AF$162,0)))/SUM(Settings!$F$3:$F$7)</f>
        <v>85.753554502369667</v>
      </c>
    </row>
    <row r="32" spans="1:36" ht="15" thickBot="1" x14ac:dyDescent="0.4">
      <c r="A32" s="12"/>
      <c r="B32" s="13" t="s">
        <v>54</v>
      </c>
      <c r="C32" s="13" t="s">
        <v>1</v>
      </c>
      <c r="D32" s="14" t="s">
        <v>2</v>
      </c>
      <c r="E32" s="14">
        <v>30</v>
      </c>
      <c r="F32" s="14">
        <v>15</v>
      </c>
      <c r="G32" s="14">
        <v>4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/>
      <c r="P32" s="14">
        <v>0</v>
      </c>
      <c r="Q32" s="14">
        <v>42</v>
      </c>
      <c r="R32" s="14">
        <v>23</v>
      </c>
      <c r="S32" s="14">
        <v>259</v>
      </c>
      <c r="T32" s="14">
        <v>11.26</v>
      </c>
      <c r="U32" s="14">
        <v>4</v>
      </c>
      <c r="V32" s="14">
        <v>0</v>
      </c>
      <c r="W32" s="14">
        <v>0</v>
      </c>
      <c r="X32" s="14">
        <v>4</v>
      </c>
      <c r="Y32" s="14"/>
      <c r="Z32" s="33"/>
      <c r="AA32" s="52">
        <f>IF(F32&lt;Settings!$H$3,"",ROUND((J32*Settings!$C$3+K32*Settings!$C$4+N32*Settings!$C$5+P32*Settings!$C$6+R32*Settings!$C$7+S32*Settings!$C$8+U32*Settings!$C$9+L32*Settings!$C$10+V32*Settings!$C$11*0.5)/F32*16,0))</f>
        <v>78</v>
      </c>
      <c r="AB32" s="52">
        <f>IF(F32&lt;Settings!$H$3,"",AA32*Settings!$F$7)</f>
        <v>78</v>
      </c>
      <c r="AC32" s="34"/>
      <c r="AD32" s="14"/>
      <c r="AE32" s="14"/>
      <c r="AF32" s="35">
        <f>IF(F32&lt;Settings!$H$3,"",RANK(AA32,$AA$4:$AA$33,0)+COUNTIF($AA$4:AA32,AA32)-1)</f>
        <v>29</v>
      </c>
      <c r="AG32" s="15"/>
      <c r="AI32" s="62">
        <f t="shared" si="0"/>
        <v>29</v>
      </c>
      <c r="AJ32" s="63">
        <f>(INDEX($AB$4:$AB$33,MATCH(AI32,$AF$4:$AF$33,0))+INDEX($AB$35:$AB$64,MATCH(AI32,$AF$35:$AF$64,0))+INDEX($AB$66:$AB$95,MATCH(AI32,$AF$66:$AF$95,0))+INDEX($AB$97:$AB$126,MATCH(AI32,$AF$97:$AF$126,0))+INDEX($AB$128:$AB$162,MATCH(AI32,$AF$128:$AF$162,0)))/SUM(Settings!$F$3:$F$7)</f>
        <v>83.104265402843609</v>
      </c>
    </row>
    <row r="33" spans="1:36" ht="15" thickBot="1" x14ac:dyDescent="0.4">
      <c r="A33" s="16"/>
      <c r="B33" s="17" t="s">
        <v>55</v>
      </c>
      <c r="C33" s="17" t="s">
        <v>56</v>
      </c>
      <c r="D33" s="18" t="s">
        <v>2</v>
      </c>
      <c r="E33" s="18">
        <v>29</v>
      </c>
      <c r="F33" s="18">
        <v>14</v>
      </c>
      <c r="G33" s="18">
        <v>12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/>
      <c r="P33" s="18">
        <v>0</v>
      </c>
      <c r="Q33" s="18">
        <v>28</v>
      </c>
      <c r="R33" s="18">
        <v>21</v>
      </c>
      <c r="S33" s="18">
        <v>311</v>
      </c>
      <c r="T33" s="18">
        <v>14.81</v>
      </c>
      <c r="U33" s="18">
        <v>3</v>
      </c>
      <c r="V33" s="18">
        <v>0</v>
      </c>
      <c r="W33" s="18">
        <v>0</v>
      </c>
      <c r="X33" s="18">
        <v>3</v>
      </c>
      <c r="Y33" s="18"/>
      <c r="Z33" s="45"/>
      <c r="AA33" s="52">
        <f>IF(F33&lt;Settings!$H$3,"",ROUND((J33*Settings!$C$3+K33*Settings!$C$4+N33*Settings!$C$5+P33*Settings!$C$6+R33*Settings!$C$7+S33*Settings!$C$8+U33*Settings!$C$9+L33*Settings!$C$10+V33*Settings!$C$11*0.5)/F33*16,0))</f>
        <v>80</v>
      </c>
      <c r="AB33" s="52">
        <f>IF(F33&lt;Settings!$H$3,"",AA33*Settings!$F$7)</f>
        <v>80</v>
      </c>
      <c r="AC33" s="49"/>
      <c r="AD33" s="18"/>
      <c r="AE33" s="18"/>
      <c r="AF33" s="35">
        <f>IF(F33&lt;Settings!$H$3,"",RANK(AA33,$AA$4:$AA$33,0)+COUNTIF($AA$4:AA33,AA33)-1)</f>
        <v>27</v>
      </c>
      <c r="AG33" s="19"/>
      <c r="AI33" s="59"/>
      <c r="AJ33" s="64"/>
    </row>
    <row r="34" spans="1:36" ht="15" thickBot="1" x14ac:dyDescent="0.4">
      <c r="A34" s="120">
        <v>2016</v>
      </c>
      <c r="B34" s="121"/>
      <c r="C34" s="122"/>
      <c r="AA34" s="52" t="str">
        <f>IF(F34&lt;Settings!$H$3,"",ROUND((J34*Settings!$C$3+K34*Settings!$C$4+N34*Settings!$C$5+P34*Settings!$C$6+R34*Settings!$C$7+S34*Settings!$C$8+U34*Settings!$C$9+L34*Settings!$C$10+V34*Settings!$C$11*0.5)/F34*16,0))</f>
        <v/>
      </c>
    </row>
    <row r="35" spans="1:36" ht="15" thickBot="1" x14ac:dyDescent="0.4">
      <c r="A35" s="24"/>
      <c r="B35" s="10" t="s">
        <v>87</v>
      </c>
      <c r="C35" s="10" t="s">
        <v>14</v>
      </c>
      <c r="D35" s="25" t="s">
        <v>2</v>
      </c>
      <c r="E35" s="25">
        <v>27</v>
      </c>
      <c r="F35" s="25">
        <v>16</v>
      </c>
      <c r="G35" s="25">
        <v>15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1</v>
      </c>
      <c r="N35" s="25">
        <v>-5</v>
      </c>
      <c r="O35" s="25">
        <v>-5</v>
      </c>
      <c r="P35" s="25">
        <v>0</v>
      </c>
      <c r="Q35" s="25">
        <v>117</v>
      </c>
      <c r="R35" s="25">
        <v>85</v>
      </c>
      <c r="S35" s="25">
        <v>1125</v>
      </c>
      <c r="T35" s="25">
        <v>13.24</v>
      </c>
      <c r="U35" s="25">
        <v>4</v>
      </c>
      <c r="V35" s="25">
        <v>0</v>
      </c>
      <c r="W35" s="25">
        <v>0</v>
      </c>
      <c r="X35" s="25">
        <v>4</v>
      </c>
      <c r="Y35" s="25">
        <v>1</v>
      </c>
      <c r="Z35" s="44"/>
      <c r="AA35" s="52">
        <f>IF(F35&lt;Settings!$H$3,"",ROUND((J35*Settings!$C$3+K35*Settings!$C$4+N35*Settings!$C$5+P35*Settings!$C$6+R35*Settings!$C$7+S35*Settings!$C$8+U35*Settings!$C$9+L35*Settings!$C$10+V35*Settings!$C$11*0.5)/F35*16,0))</f>
        <v>221</v>
      </c>
      <c r="AB35" s="53">
        <f>IF(F35&lt;Settings!$H$3,"",AA35*Settings!$F$6)</f>
        <v>331.5</v>
      </c>
      <c r="AC35" s="50"/>
      <c r="AD35" s="25"/>
      <c r="AE35" s="44"/>
      <c r="AF35" s="40">
        <f>IF(F35&lt;Settings!$H$3,"",RANK(AA35,$AA$35:$AA$64,0)+COUNTIF($AA$35:AA35,AA35)-1)</f>
        <v>2</v>
      </c>
      <c r="AG35" s="46"/>
    </row>
    <row r="36" spans="1:36" ht="15" thickBot="1" x14ac:dyDescent="0.4">
      <c r="A36" s="26"/>
      <c r="B36" s="13" t="s">
        <v>7</v>
      </c>
      <c r="C36" s="13" t="s">
        <v>8</v>
      </c>
      <c r="D36" s="27" t="s">
        <v>2</v>
      </c>
      <c r="E36" s="27">
        <v>31</v>
      </c>
      <c r="F36" s="27">
        <v>16</v>
      </c>
      <c r="G36" s="27">
        <v>16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/>
      <c r="P36" s="27">
        <v>0</v>
      </c>
      <c r="Q36" s="27">
        <v>129</v>
      </c>
      <c r="R36" s="27">
        <v>80</v>
      </c>
      <c r="S36" s="27">
        <v>1073</v>
      </c>
      <c r="T36" s="27">
        <v>13.41</v>
      </c>
      <c r="U36" s="27">
        <v>3</v>
      </c>
      <c r="V36" s="27">
        <v>0</v>
      </c>
      <c r="W36" s="27">
        <v>0</v>
      </c>
      <c r="X36" s="27">
        <v>3</v>
      </c>
      <c r="Y36" s="27">
        <v>1</v>
      </c>
      <c r="Z36" s="36"/>
      <c r="AA36" s="52">
        <f>IF(F36&lt;Settings!$H$3,"",ROUND((J36*Settings!$C$3+K36*Settings!$C$4+N36*Settings!$C$5+P36*Settings!$C$6+R36*Settings!$C$7+S36*Settings!$C$8+U36*Settings!$C$9+L36*Settings!$C$10+V36*Settings!$C$11*0.5)/F36*16,0))</f>
        <v>205</v>
      </c>
      <c r="AB36" s="53">
        <f>IF(F36&lt;Settings!$H$3,"",AA36*Settings!$F$6)</f>
        <v>307.5</v>
      </c>
      <c r="AC36" s="37"/>
      <c r="AD36" s="27"/>
      <c r="AE36" s="36"/>
      <c r="AF36" s="40">
        <f>IF(F36&lt;Settings!$H$3,"",RANK(AA36,$AA$35:$AA$64,0)+COUNTIF($AA$35:AA36,AA36)-1)</f>
        <v>5</v>
      </c>
      <c r="AG36" s="47"/>
    </row>
    <row r="37" spans="1:36" ht="15" thickBot="1" x14ac:dyDescent="0.4">
      <c r="A37" s="26"/>
      <c r="B37" s="13" t="s">
        <v>27</v>
      </c>
      <c r="C37" s="13" t="s">
        <v>28</v>
      </c>
      <c r="D37" s="27" t="s">
        <v>2</v>
      </c>
      <c r="E37" s="27">
        <v>27</v>
      </c>
      <c r="F37" s="27">
        <v>16</v>
      </c>
      <c r="G37" s="27">
        <v>16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132</v>
      </c>
      <c r="R37" s="27">
        <v>83</v>
      </c>
      <c r="S37" s="27">
        <v>840</v>
      </c>
      <c r="T37" s="27">
        <v>10.119999999999999</v>
      </c>
      <c r="U37" s="27">
        <v>7</v>
      </c>
      <c r="V37" s="27">
        <v>0</v>
      </c>
      <c r="W37" s="27">
        <v>0</v>
      </c>
      <c r="X37" s="27">
        <v>7</v>
      </c>
      <c r="Y37" s="27"/>
      <c r="Z37" s="36"/>
      <c r="AA37" s="52">
        <f>IF(F37&lt;Settings!$H$3,"",ROUND((J37*Settings!$C$3+K37*Settings!$C$4+N37*Settings!$C$5+P37*Settings!$C$6+R37*Settings!$C$7+S37*Settings!$C$8+U37*Settings!$C$9+L37*Settings!$C$10+V37*Settings!$C$11*0.5)/F37*16,0))</f>
        <v>209</v>
      </c>
      <c r="AB37" s="53">
        <f>IF(F37&lt;Settings!$H$3,"",AA37*Settings!$F$6)</f>
        <v>313.5</v>
      </c>
      <c r="AC37" s="37"/>
      <c r="AD37" s="27"/>
      <c r="AE37" s="36"/>
      <c r="AF37" s="40">
        <f>IF(F37&lt;Settings!$H$3,"",RANK(AA37,$AA$35:$AA$64,0)+COUNTIF($AA$35:AA37,AA37)-1)</f>
        <v>4</v>
      </c>
      <c r="AG37" s="47"/>
    </row>
    <row r="38" spans="1:36" ht="15" thickBot="1" x14ac:dyDescent="0.4">
      <c r="A38" s="26"/>
      <c r="B38" s="13" t="s">
        <v>88</v>
      </c>
      <c r="C38" s="13" t="s">
        <v>32</v>
      </c>
      <c r="D38" s="27" t="s">
        <v>2</v>
      </c>
      <c r="E38" s="27">
        <v>30</v>
      </c>
      <c r="F38" s="27">
        <v>16</v>
      </c>
      <c r="G38" s="27">
        <v>15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1</v>
      </c>
      <c r="N38" s="27">
        <v>0</v>
      </c>
      <c r="O38" s="27">
        <v>0</v>
      </c>
      <c r="P38" s="27">
        <v>0</v>
      </c>
      <c r="Q38" s="27">
        <v>95</v>
      </c>
      <c r="R38" s="27">
        <v>65</v>
      </c>
      <c r="S38" s="27">
        <v>923</v>
      </c>
      <c r="T38" s="27">
        <v>14.2</v>
      </c>
      <c r="U38" s="27">
        <v>6</v>
      </c>
      <c r="V38" s="27">
        <v>2</v>
      </c>
      <c r="W38" s="27">
        <v>2</v>
      </c>
      <c r="X38" s="27">
        <v>6</v>
      </c>
      <c r="Y38" s="27"/>
      <c r="Z38" s="36"/>
      <c r="AA38" s="52">
        <f>IF(F38&lt;Settings!$H$3,"",ROUND((J38*Settings!$C$3+K38*Settings!$C$4+N38*Settings!$C$5+P38*Settings!$C$6+R38*Settings!$C$7+S38*Settings!$C$8+U38*Settings!$C$9+L38*Settings!$C$10+V38*Settings!$C$11*0.5)/F38*16,0))</f>
        <v>191</v>
      </c>
      <c r="AB38" s="53">
        <f>IF(F38&lt;Settings!$H$3,"",AA38*Settings!$F$6)</f>
        <v>286.5</v>
      </c>
      <c r="AC38" s="37"/>
      <c r="AD38" s="27"/>
      <c r="AE38" s="36"/>
      <c r="AF38" s="40">
        <f>IF(F38&lt;Settings!$H$3,"",RANK(AA38,$AA$35:$AA$64,0)+COUNTIF($AA$35:AA38,AA38)-1)</f>
        <v>9</v>
      </c>
      <c r="AG38" s="47"/>
    </row>
    <row r="39" spans="1:36" ht="15" thickBot="1" x14ac:dyDescent="0.4">
      <c r="A39" s="26"/>
      <c r="B39" s="13" t="s">
        <v>9</v>
      </c>
      <c r="C39" s="13" t="s">
        <v>10</v>
      </c>
      <c r="D39" s="27" t="s">
        <v>2</v>
      </c>
      <c r="E39" s="27">
        <v>32</v>
      </c>
      <c r="F39" s="27">
        <v>15</v>
      </c>
      <c r="G39" s="27">
        <v>10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2</v>
      </c>
      <c r="N39" s="27">
        <v>11</v>
      </c>
      <c r="O39" s="27">
        <v>5.5</v>
      </c>
      <c r="P39" s="27">
        <v>0</v>
      </c>
      <c r="Q39" s="27">
        <v>102</v>
      </c>
      <c r="R39" s="27">
        <v>65</v>
      </c>
      <c r="S39" s="27">
        <v>800</v>
      </c>
      <c r="T39" s="27">
        <v>12.31</v>
      </c>
      <c r="U39" s="27">
        <v>7</v>
      </c>
      <c r="V39" s="27">
        <v>1</v>
      </c>
      <c r="W39" s="27">
        <v>0</v>
      </c>
      <c r="X39" s="27">
        <v>7</v>
      </c>
      <c r="Y39" s="27"/>
      <c r="Z39" s="36"/>
      <c r="AA39" s="52">
        <f>IF(F39&lt;Settings!$H$3,"",ROUND((J39*Settings!$C$3+K39*Settings!$C$4+N39*Settings!$C$5+P39*Settings!$C$6+R39*Settings!$C$7+S39*Settings!$C$8+U39*Settings!$C$9+L39*Settings!$C$10+V39*Settings!$C$11*0.5)/F39*16,0))</f>
        <v>200</v>
      </c>
      <c r="AB39" s="53">
        <f>IF(F39&lt;Settings!$H$3,"",AA39*Settings!$F$6)</f>
        <v>300</v>
      </c>
      <c r="AC39" s="37"/>
      <c r="AD39" s="27"/>
      <c r="AE39" s="36"/>
      <c r="AF39" s="40">
        <f>IF(F39&lt;Settings!$H$3,"",RANK(AA39,$AA$35:$AA$64,0)+COUNTIF($AA$35:AA39,AA39)-1)</f>
        <v>6</v>
      </c>
      <c r="AG39" s="47"/>
    </row>
    <row r="40" spans="1:36" ht="15" thickBot="1" x14ac:dyDescent="0.4">
      <c r="A40" s="26"/>
      <c r="B40" s="13" t="s">
        <v>89</v>
      </c>
      <c r="C40" s="13" t="s">
        <v>49</v>
      </c>
      <c r="D40" s="27" t="s">
        <v>2</v>
      </c>
      <c r="E40" s="27">
        <v>25</v>
      </c>
      <c r="F40" s="27">
        <v>15</v>
      </c>
      <c r="G40" s="27">
        <v>10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81</v>
      </c>
      <c r="R40" s="27">
        <v>57</v>
      </c>
      <c r="S40" s="27">
        <v>660</v>
      </c>
      <c r="T40" s="27">
        <v>11.58</v>
      </c>
      <c r="U40" s="27">
        <v>8</v>
      </c>
      <c r="V40" s="27">
        <v>1</v>
      </c>
      <c r="W40" s="27">
        <v>0</v>
      </c>
      <c r="X40" s="27">
        <v>8</v>
      </c>
      <c r="Y40" s="27"/>
      <c r="Z40" s="36"/>
      <c r="AA40" s="52">
        <f>IF(F40&lt;Settings!$H$3,"",ROUND((J40*Settings!$C$3+K40*Settings!$C$4+N40*Settings!$C$5+P40*Settings!$C$6+R40*Settings!$C$7+S40*Settings!$C$8+U40*Settings!$C$9+L40*Settings!$C$10+V40*Settings!$C$11*0.5)/F40*16,0))</f>
        <v>181</v>
      </c>
      <c r="AB40" s="53">
        <f>IF(F40&lt;Settings!$H$3,"",AA40*Settings!$F$6)</f>
        <v>271.5</v>
      </c>
      <c r="AC40" s="37"/>
      <c r="AD40" s="27"/>
      <c r="AE40" s="36"/>
      <c r="AF40" s="40">
        <f>IF(F40&lt;Settings!$H$3,"",RANK(AA40,$AA$35:$AA$64,0)+COUNTIF($AA$35:AA40,AA40)-1)</f>
        <v>11</v>
      </c>
      <c r="AG40" s="47"/>
    </row>
    <row r="41" spans="1:36" ht="15" thickBot="1" x14ac:dyDescent="0.4">
      <c r="A41" s="26"/>
      <c r="B41" s="13" t="s">
        <v>46</v>
      </c>
      <c r="C41" s="13" t="s">
        <v>1</v>
      </c>
      <c r="D41" s="27" t="s">
        <v>2</v>
      </c>
      <c r="E41" s="27">
        <v>29</v>
      </c>
      <c r="F41" s="27">
        <v>16</v>
      </c>
      <c r="G41" s="27">
        <v>12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2</v>
      </c>
      <c r="N41" s="27">
        <v>10</v>
      </c>
      <c r="O41" s="27">
        <v>5</v>
      </c>
      <c r="P41" s="27">
        <v>0</v>
      </c>
      <c r="Q41" s="27">
        <v>73</v>
      </c>
      <c r="R41" s="27">
        <v>55</v>
      </c>
      <c r="S41" s="27">
        <v>701</v>
      </c>
      <c r="T41" s="27">
        <v>12.75</v>
      </c>
      <c r="U41" s="27">
        <v>7</v>
      </c>
      <c r="V41" s="27">
        <v>0</v>
      </c>
      <c r="W41" s="27">
        <v>0</v>
      </c>
      <c r="X41" s="27">
        <v>7</v>
      </c>
      <c r="Y41" s="27"/>
      <c r="Z41" s="36"/>
      <c r="AA41" s="52">
        <f>IF(F41&lt;Settings!$H$3,"",ROUND((J41*Settings!$C$3+K41*Settings!$C$4+N41*Settings!$C$5+P41*Settings!$C$6+R41*Settings!$C$7+S41*Settings!$C$8+U41*Settings!$C$9+L41*Settings!$C$10+V41*Settings!$C$11*0.5)/F41*16,0))</f>
        <v>168</v>
      </c>
      <c r="AB41" s="53">
        <f>IF(F41&lt;Settings!$H$3,"",AA41*Settings!$F$6)</f>
        <v>252</v>
      </c>
      <c r="AC41" s="37"/>
      <c r="AD41" s="27"/>
      <c r="AE41" s="36"/>
      <c r="AF41" s="40">
        <f>IF(F41&lt;Settings!$H$3,"",RANK(AA41,$AA$35:$AA$64,0)+COUNTIF($AA$35:AA41,AA41)-1)</f>
        <v>15</v>
      </c>
      <c r="AG41" s="47"/>
    </row>
    <row r="42" spans="1:36" ht="15" thickBot="1" x14ac:dyDescent="0.4">
      <c r="A42" s="26"/>
      <c r="B42" s="13" t="s">
        <v>19</v>
      </c>
      <c r="C42" s="13" t="s">
        <v>20</v>
      </c>
      <c r="D42" s="27" t="s">
        <v>2</v>
      </c>
      <c r="E42" s="27">
        <v>26</v>
      </c>
      <c r="F42" s="27">
        <v>14</v>
      </c>
      <c r="G42" s="27">
        <v>12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/>
      <c r="P42" s="27">
        <v>0</v>
      </c>
      <c r="Q42" s="27">
        <v>106</v>
      </c>
      <c r="R42" s="27">
        <v>78</v>
      </c>
      <c r="S42" s="27">
        <v>816</v>
      </c>
      <c r="T42" s="27">
        <v>10.46</v>
      </c>
      <c r="U42" s="27">
        <v>4</v>
      </c>
      <c r="V42" s="27">
        <v>0</v>
      </c>
      <c r="W42" s="27">
        <v>0</v>
      </c>
      <c r="X42" s="27">
        <v>4</v>
      </c>
      <c r="Y42" s="27"/>
      <c r="Z42" s="36"/>
      <c r="AA42" s="52">
        <f>IF(F42&lt;Settings!$H$3,"",ROUND((J42*Settings!$C$3+K42*Settings!$C$4+N42*Settings!$C$5+P42*Settings!$C$6+R42*Settings!$C$7+S42*Settings!$C$8+U42*Settings!$C$9+L42*Settings!$C$10+V42*Settings!$C$11*0.5)/F42*16,0))</f>
        <v>210</v>
      </c>
      <c r="AB42" s="53">
        <f>IF(F42&lt;Settings!$H$3,"",AA42*Settings!$F$6)</f>
        <v>315</v>
      </c>
      <c r="AC42" s="37"/>
      <c r="AD42" s="27"/>
      <c r="AE42" s="36"/>
      <c r="AF42" s="40">
        <f>IF(F42&lt;Settings!$H$3,"",RANK(AA42,$AA$35:$AA$64,0)+COUNTIF($AA$35:AA42,AA42)-1)</f>
        <v>3</v>
      </c>
      <c r="AG42" s="47"/>
    </row>
    <row r="43" spans="1:36" ht="15" thickBot="1" x14ac:dyDescent="0.4">
      <c r="A43" s="26"/>
      <c r="B43" s="13" t="s">
        <v>90</v>
      </c>
      <c r="C43" s="13" t="s">
        <v>6</v>
      </c>
      <c r="D43" s="27" t="s">
        <v>2</v>
      </c>
      <c r="E43" s="27">
        <v>26</v>
      </c>
      <c r="F43" s="27">
        <v>12</v>
      </c>
      <c r="G43" s="27">
        <v>8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/>
      <c r="P43" s="27">
        <v>0</v>
      </c>
      <c r="Q43" s="27">
        <v>89</v>
      </c>
      <c r="R43" s="27">
        <v>66</v>
      </c>
      <c r="S43" s="27">
        <v>686</v>
      </c>
      <c r="T43" s="27">
        <v>10.39</v>
      </c>
      <c r="U43" s="27">
        <v>6</v>
      </c>
      <c r="V43" s="27">
        <v>1</v>
      </c>
      <c r="W43" s="27">
        <v>1</v>
      </c>
      <c r="X43" s="27">
        <v>6</v>
      </c>
      <c r="Y43" s="27"/>
      <c r="Z43" s="36"/>
      <c r="AA43" s="52">
        <f>IF(F43&lt;Settings!$H$3,"",ROUND((J43*Settings!$C$3+K43*Settings!$C$4+N43*Settings!$C$5+P43*Settings!$C$6+R43*Settings!$C$7+S43*Settings!$C$8+U43*Settings!$C$9+L43*Settings!$C$10+V43*Settings!$C$11*0.5)/F43*16,0))</f>
        <v>226</v>
      </c>
      <c r="AB43" s="53">
        <f>IF(F43&lt;Settings!$H$3,"",AA43*Settings!$F$6)</f>
        <v>339</v>
      </c>
      <c r="AC43" s="37"/>
      <c r="AD43" s="27"/>
      <c r="AE43" s="36"/>
      <c r="AF43" s="40">
        <f>IF(F43&lt;Settings!$H$3,"",RANK(AA43,$AA$35:$AA$64,0)+COUNTIF($AA$35:AA43,AA43)-1)</f>
        <v>1</v>
      </c>
      <c r="AG43" s="47"/>
    </row>
    <row r="44" spans="1:36" ht="15" thickBot="1" x14ac:dyDescent="0.4">
      <c r="A44" s="26"/>
      <c r="B44" s="13" t="s">
        <v>91</v>
      </c>
      <c r="C44" s="13" t="s">
        <v>22</v>
      </c>
      <c r="D44" s="27" t="s">
        <v>2</v>
      </c>
      <c r="E44" s="27">
        <v>22</v>
      </c>
      <c r="F44" s="27">
        <v>15</v>
      </c>
      <c r="G44" s="27">
        <v>10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/>
      <c r="P44" s="27">
        <v>0</v>
      </c>
      <c r="Q44" s="27">
        <v>53</v>
      </c>
      <c r="R44" s="27">
        <v>36</v>
      </c>
      <c r="S44" s="27">
        <v>478</v>
      </c>
      <c r="T44" s="27">
        <v>13.28</v>
      </c>
      <c r="U44" s="27">
        <v>8</v>
      </c>
      <c r="V44" s="27">
        <v>1</v>
      </c>
      <c r="W44" s="27">
        <v>1</v>
      </c>
      <c r="X44" s="27">
        <v>8</v>
      </c>
      <c r="Y44" s="27"/>
      <c r="Z44" s="36"/>
      <c r="AA44" s="52">
        <f>IF(F44&lt;Settings!$H$3,"",ROUND((J44*Settings!$C$3+K44*Settings!$C$4+N44*Settings!$C$5+P44*Settings!$C$6+R44*Settings!$C$7+S44*Settings!$C$8+U44*Settings!$C$9+L44*Settings!$C$10+V44*Settings!$C$11*0.5)/F44*16,0))</f>
        <v>140</v>
      </c>
      <c r="AB44" s="53">
        <f>IF(F44&lt;Settings!$H$3,"",AA44*Settings!$F$6)</f>
        <v>210</v>
      </c>
      <c r="AC44" s="37"/>
      <c r="AD44" s="27"/>
      <c r="AE44" s="36"/>
      <c r="AF44" s="40">
        <f>IF(F44&lt;Settings!$H$3,"",RANK(AA44,$AA$35:$AA$64,0)+COUNTIF($AA$35:AA44,AA44)-1)</f>
        <v>21</v>
      </c>
      <c r="AG44" s="47"/>
    </row>
    <row r="45" spans="1:36" ht="15" thickBot="1" x14ac:dyDescent="0.4">
      <c r="A45" s="26"/>
      <c r="B45" s="13" t="s">
        <v>21</v>
      </c>
      <c r="C45" s="13" t="s">
        <v>22</v>
      </c>
      <c r="D45" s="27" t="s">
        <v>2</v>
      </c>
      <c r="E45" s="27">
        <v>36</v>
      </c>
      <c r="F45" s="27">
        <v>14</v>
      </c>
      <c r="G45" s="27">
        <v>9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/>
      <c r="P45" s="27">
        <v>0</v>
      </c>
      <c r="Q45" s="27">
        <v>93</v>
      </c>
      <c r="R45" s="27">
        <v>53</v>
      </c>
      <c r="S45" s="27">
        <v>548</v>
      </c>
      <c r="T45" s="27">
        <v>10.34</v>
      </c>
      <c r="U45" s="27">
        <v>7</v>
      </c>
      <c r="V45" s="27">
        <v>1</v>
      </c>
      <c r="W45" s="27">
        <v>1</v>
      </c>
      <c r="X45" s="27">
        <v>7</v>
      </c>
      <c r="Y45" s="27"/>
      <c r="Z45" s="36"/>
      <c r="AA45" s="52">
        <f>IF(F45&lt;Settings!$H$3,"",ROUND((J45*Settings!$C$3+K45*Settings!$C$4+N45*Settings!$C$5+P45*Settings!$C$6+R45*Settings!$C$7+S45*Settings!$C$8+U45*Settings!$C$9+L45*Settings!$C$10+V45*Settings!$C$11*0.5)/F45*16,0))</f>
        <v>170</v>
      </c>
      <c r="AB45" s="53">
        <f>IF(F45&lt;Settings!$H$3,"",AA45*Settings!$F$6)</f>
        <v>255</v>
      </c>
      <c r="AC45" s="37"/>
      <c r="AD45" s="27"/>
      <c r="AE45" s="36"/>
      <c r="AF45" s="40">
        <f>IF(F45&lt;Settings!$H$3,"",RANK(AA45,$AA$35:$AA$64,0)+COUNTIF($AA$35:AA45,AA45)-1)</f>
        <v>13</v>
      </c>
      <c r="AG45" s="47"/>
    </row>
    <row r="46" spans="1:36" ht="15" thickBot="1" x14ac:dyDescent="0.4">
      <c r="A46" s="26"/>
      <c r="B46" s="13" t="s">
        <v>92</v>
      </c>
      <c r="C46" s="13" t="s">
        <v>16</v>
      </c>
      <c r="D46" s="27" t="s">
        <v>2</v>
      </c>
      <c r="E46" s="27">
        <v>28</v>
      </c>
      <c r="F46" s="27">
        <v>16</v>
      </c>
      <c r="G46" s="27">
        <v>8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1</v>
      </c>
      <c r="N46" s="27">
        <v>2</v>
      </c>
      <c r="O46" s="27">
        <v>2</v>
      </c>
      <c r="P46" s="27">
        <v>1</v>
      </c>
      <c r="Q46" s="27">
        <v>81</v>
      </c>
      <c r="R46" s="27">
        <v>50</v>
      </c>
      <c r="S46" s="27">
        <v>631</v>
      </c>
      <c r="T46" s="27">
        <v>12.62</v>
      </c>
      <c r="U46" s="27">
        <v>3</v>
      </c>
      <c r="V46" s="27">
        <v>2</v>
      </c>
      <c r="W46" s="27">
        <v>0</v>
      </c>
      <c r="X46" s="27">
        <v>4</v>
      </c>
      <c r="Y46" s="27"/>
      <c r="Z46" s="36"/>
      <c r="AA46" s="52">
        <f>IF(F46&lt;Settings!$H$3,"",ROUND((J46*Settings!$C$3+K46*Settings!$C$4+N46*Settings!$C$5+P46*Settings!$C$6+R46*Settings!$C$7+S46*Settings!$C$8+U46*Settings!$C$9+L46*Settings!$C$10+V46*Settings!$C$11*0.5)/F46*16,0))</f>
        <v>135</v>
      </c>
      <c r="AB46" s="53">
        <f>IF(F46&lt;Settings!$H$3,"",AA46*Settings!$F$6)</f>
        <v>202.5</v>
      </c>
      <c r="AC46" s="37"/>
      <c r="AD46" s="27"/>
      <c r="AE46" s="36"/>
      <c r="AF46" s="40">
        <f>IF(F46&lt;Settings!$H$3,"",RANK(AA46,$AA$35:$AA$64,0)+COUNTIF($AA$35:AA46,AA46)-1)</f>
        <v>22</v>
      </c>
      <c r="AG46" s="47"/>
    </row>
    <row r="47" spans="1:36" ht="15" thickBot="1" x14ac:dyDescent="0.4">
      <c r="A47" s="26"/>
      <c r="B47" s="13" t="s">
        <v>93</v>
      </c>
      <c r="C47" s="13" t="s">
        <v>94</v>
      </c>
      <c r="D47" s="27" t="s">
        <v>2</v>
      </c>
      <c r="E47" s="27">
        <v>26</v>
      </c>
      <c r="F47" s="27">
        <v>16</v>
      </c>
      <c r="G47" s="27">
        <v>14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/>
      <c r="P47" s="27">
        <v>0</v>
      </c>
      <c r="Q47" s="27">
        <v>75</v>
      </c>
      <c r="R47" s="27">
        <v>59</v>
      </c>
      <c r="S47" s="27">
        <v>584</v>
      </c>
      <c r="T47" s="27">
        <v>9.9</v>
      </c>
      <c r="U47" s="27">
        <v>5</v>
      </c>
      <c r="V47" s="27">
        <v>1</v>
      </c>
      <c r="W47" s="27">
        <v>1</v>
      </c>
      <c r="X47" s="27">
        <v>5</v>
      </c>
      <c r="Y47" s="27"/>
      <c r="Z47" s="36"/>
      <c r="AA47" s="52">
        <f>IF(F47&lt;Settings!$H$3,"",ROUND((J47*Settings!$C$3+K47*Settings!$C$4+N47*Settings!$C$5+P47*Settings!$C$6+R47*Settings!$C$7+S47*Settings!$C$8+U47*Settings!$C$9+L47*Settings!$C$10+V47*Settings!$C$11*0.5)/F47*16,0))</f>
        <v>146</v>
      </c>
      <c r="AB47" s="53">
        <f>IF(F47&lt;Settings!$H$3,"",AA47*Settings!$F$6)</f>
        <v>219</v>
      </c>
      <c r="AC47" s="37"/>
      <c r="AD47" s="27"/>
      <c r="AE47" s="36"/>
      <c r="AF47" s="40">
        <f>IF(F47&lt;Settings!$H$3,"",RANK(AA47,$AA$35:$AA$64,0)+COUNTIF($AA$35:AA47,AA47)-1)</f>
        <v>17</v>
      </c>
      <c r="AG47" s="47"/>
    </row>
    <row r="48" spans="1:36" ht="15" thickBot="1" x14ac:dyDescent="0.4">
      <c r="A48" s="26"/>
      <c r="B48" s="13" t="s">
        <v>25</v>
      </c>
      <c r="C48" s="13" t="s">
        <v>26</v>
      </c>
      <c r="D48" s="27" t="s">
        <v>2</v>
      </c>
      <c r="E48" s="27">
        <v>23</v>
      </c>
      <c r="F48" s="27">
        <v>13</v>
      </c>
      <c r="G48" s="27">
        <v>13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1</v>
      </c>
      <c r="N48" s="27">
        <v>1</v>
      </c>
      <c r="O48" s="27">
        <v>1</v>
      </c>
      <c r="P48" s="27">
        <v>1</v>
      </c>
      <c r="Q48" s="27">
        <v>85</v>
      </c>
      <c r="R48" s="27">
        <v>61</v>
      </c>
      <c r="S48" s="27">
        <v>711</v>
      </c>
      <c r="T48" s="27">
        <v>11.66</v>
      </c>
      <c r="U48" s="27">
        <v>1</v>
      </c>
      <c r="V48" s="27">
        <v>0</v>
      </c>
      <c r="W48" s="27">
        <v>0</v>
      </c>
      <c r="X48" s="27">
        <v>2</v>
      </c>
      <c r="Y48" s="27"/>
      <c r="Z48" s="36"/>
      <c r="AA48" s="52">
        <f>IF(F48&lt;Settings!$H$3,"",ROUND((J48*Settings!$C$3+K48*Settings!$C$4+N48*Settings!$C$5+P48*Settings!$C$6+R48*Settings!$C$7+S48*Settings!$C$8+U48*Settings!$C$9+L48*Settings!$C$10+V48*Settings!$C$11*0.5)/F48*16,0))</f>
        <v>177</v>
      </c>
      <c r="AB48" s="53">
        <f>IF(F48&lt;Settings!$H$3,"",AA48*Settings!$F$6)</f>
        <v>265.5</v>
      </c>
      <c r="AC48" s="37"/>
      <c r="AD48" s="27"/>
      <c r="AE48" s="36"/>
      <c r="AF48" s="40">
        <f>IF(F48&lt;Settings!$H$3,"",RANK(AA48,$AA$35:$AA$64,0)+COUNTIF($AA$35:AA48,AA48)-1)</f>
        <v>12</v>
      </c>
      <c r="AG48" s="47"/>
    </row>
    <row r="49" spans="1:33" ht="15" thickBot="1" x14ac:dyDescent="0.4">
      <c r="A49" s="26"/>
      <c r="B49" s="13" t="s">
        <v>95</v>
      </c>
      <c r="C49" s="13" t="s">
        <v>45</v>
      </c>
      <c r="D49" s="27" t="s">
        <v>2</v>
      </c>
      <c r="E49" s="27">
        <v>31</v>
      </c>
      <c r="F49" s="27">
        <v>16</v>
      </c>
      <c r="G49" s="27">
        <v>12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/>
      <c r="P49" s="27">
        <v>0</v>
      </c>
      <c r="Q49" s="27">
        <v>121</v>
      </c>
      <c r="R49" s="27">
        <v>86</v>
      </c>
      <c r="S49" s="27">
        <v>729</v>
      </c>
      <c r="T49" s="27">
        <v>8.48</v>
      </c>
      <c r="U49" s="27">
        <v>2</v>
      </c>
      <c r="V49" s="27">
        <v>1</v>
      </c>
      <c r="W49" s="27">
        <v>1</v>
      </c>
      <c r="X49" s="27">
        <v>2</v>
      </c>
      <c r="Y49" s="27"/>
      <c r="Z49" s="36"/>
      <c r="AA49" s="52">
        <f>IF(F49&lt;Settings!$H$3,"",ROUND((J49*Settings!$C$3+K49*Settings!$C$4+N49*Settings!$C$5+P49*Settings!$C$6+R49*Settings!$C$7+S49*Settings!$C$8+U49*Settings!$C$9+L49*Settings!$C$10+V49*Settings!$C$11*0.5)/F49*16,0))</f>
        <v>170</v>
      </c>
      <c r="AB49" s="53">
        <f>IF(F49&lt;Settings!$H$3,"",AA49*Settings!$F$6)</f>
        <v>255</v>
      </c>
      <c r="AC49" s="37"/>
      <c r="AD49" s="27"/>
      <c r="AE49" s="36"/>
      <c r="AF49" s="40">
        <f>IF(F49&lt;Settings!$H$3,"",RANK(AA49,$AA$35:$AA$64,0)+COUNTIF($AA$35:AA49,AA49)-1)</f>
        <v>14</v>
      </c>
      <c r="AG49" s="47"/>
    </row>
    <row r="50" spans="1:33" ht="15" thickBot="1" x14ac:dyDescent="0.4">
      <c r="A50" s="26"/>
      <c r="B50" s="13" t="s">
        <v>23</v>
      </c>
      <c r="C50" s="13" t="s">
        <v>24</v>
      </c>
      <c r="D50" s="27" t="s">
        <v>2</v>
      </c>
      <c r="E50" s="27">
        <v>34</v>
      </c>
      <c r="F50" s="27">
        <v>16</v>
      </c>
      <c r="G50" s="27">
        <v>16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/>
      <c r="P50" s="27">
        <v>0</v>
      </c>
      <c r="Q50" s="27">
        <v>95</v>
      </c>
      <c r="R50" s="27">
        <v>69</v>
      </c>
      <c r="S50" s="27">
        <v>673</v>
      </c>
      <c r="T50" s="27">
        <v>9.75</v>
      </c>
      <c r="U50" s="27">
        <v>3</v>
      </c>
      <c r="V50" s="27">
        <v>1</v>
      </c>
      <c r="W50" s="27">
        <v>1</v>
      </c>
      <c r="X50" s="27">
        <v>3</v>
      </c>
      <c r="Y50" s="27"/>
      <c r="Z50" s="36"/>
      <c r="AA50" s="52">
        <f>IF(F50&lt;Settings!$H$3,"",ROUND((J50*Settings!$C$3+K50*Settings!$C$4+N50*Settings!$C$5+P50*Settings!$C$6+R50*Settings!$C$7+S50*Settings!$C$8+U50*Settings!$C$9+L50*Settings!$C$10+V50*Settings!$C$11*0.5)/F50*16,0))</f>
        <v>153</v>
      </c>
      <c r="AB50" s="53">
        <f>IF(F50&lt;Settings!$H$3,"",AA50*Settings!$F$6)</f>
        <v>229.5</v>
      </c>
      <c r="AC50" s="37"/>
      <c r="AD50" s="27"/>
      <c r="AE50" s="36"/>
      <c r="AF50" s="40">
        <f>IF(F50&lt;Settings!$H$3,"",RANK(AA50,$AA$35:$AA$64,0)+COUNTIF($AA$35:AA50,AA50)-1)</f>
        <v>16</v>
      </c>
      <c r="AG50" s="47"/>
    </row>
    <row r="51" spans="1:33" ht="15" thickBot="1" x14ac:dyDescent="0.4">
      <c r="A51" s="26"/>
      <c r="B51" s="13" t="s">
        <v>96</v>
      </c>
      <c r="C51" s="13" t="s">
        <v>97</v>
      </c>
      <c r="D51" s="27" t="s">
        <v>2</v>
      </c>
      <c r="E51" s="27">
        <v>25</v>
      </c>
      <c r="F51" s="27">
        <v>15</v>
      </c>
      <c r="G51" s="27">
        <v>15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/>
      <c r="P51" s="27">
        <v>0</v>
      </c>
      <c r="Q51" s="27">
        <v>89</v>
      </c>
      <c r="R51" s="27">
        <v>54</v>
      </c>
      <c r="S51" s="27">
        <v>559</v>
      </c>
      <c r="T51" s="27">
        <v>10.35</v>
      </c>
      <c r="U51" s="27">
        <v>4</v>
      </c>
      <c r="V51" s="27">
        <v>1</v>
      </c>
      <c r="W51" s="27">
        <v>0</v>
      </c>
      <c r="X51" s="27">
        <v>4</v>
      </c>
      <c r="Y51" s="27"/>
      <c r="Z51" s="36"/>
      <c r="AA51" s="52">
        <f>IF(F51&lt;Settings!$H$3,"",ROUND((J51*Settings!$C$3+K51*Settings!$C$4+N51*Settings!$C$5+P51*Settings!$C$6+R51*Settings!$C$7+S51*Settings!$C$8+U51*Settings!$C$9+L51*Settings!$C$10+V51*Settings!$C$11*0.5)/F51*16,0))</f>
        <v>142</v>
      </c>
      <c r="AB51" s="53">
        <f>IF(F51&lt;Settings!$H$3,"",AA51*Settings!$F$6)</f>
        <v>213</v>
      </c>
      <c r="AC51" s="37"/>
      <c r="AD51" s="27"/>
      <c r="AE51" s="36"/>
      <c r="AF51" s="40">
        <f>IF(F51&lt;Settings!$H$3,"",RANK(AA51,$AA$35:$AA$64,0)+COUNTIF($AA$35:AA51,AA51)-1)</f>
        <v>20</v>
      </c>
      <c r="AG51" s="47"/>
    </row>
    <row r="52" spans="1:33" ht="15" thickBot="1" x14ac:dyDescent="0.4">
      <c r="A52" s="26"/>
      <c r="B52" s="13" t="s">
        <v>98</v>
      </c>
      <c r="C52" s="13" t="s">
        <v>94</v>
      </c>
      <c r="D52" s="27" t="s">
        <v>2</v>
      </c>
      <c r="E52" s="27">
        <v>26</v>
      </c>
      <c r="F52" s="27">
        <v>14</v>
      </c>
      <c r="G52" s="27">
        <v>14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/>
      <c r="P52" s="27">
        <v>0</v>
      </c>
      <c r="Q52" s="27">
        <v>52</v>
      </c>
      <c r="R52" s="27">
        <v>35</v>
      </c>
      <c r="S52" s="27">
        <v>406</v>
      </c>
      <c r="T52" s="27">
        <v>11.6</v>
      </c>
      <c r="U52" s="27">
        <v>6</v>
      </c>
      <c r="V52" s="27">
        <v>1</v>
      </c>
      <c r="W52" s="27">
        <v>0</v>
      </c>
      <c r="X52" s="27">
        <v>6</v>
      </c>
      <c r="Y52" s="27">
        <v>1</v>
      </c>
      <c r="Z52" s="36"/>
      <c r="AA52" s="52">
        <f>IF(F52&lt;Settings!$H$3,"",ROUND((J52*Settings!$C$3+K52*Settings!$C$4+N52*Settings!$C$5+P52*Settings!$C$6+R52*Settings!$C$7+S52*Settings!$C$8+U52*Settings!$C$9+L52*Settings!$C$10+V52*Settings!$C$11*0.5)/F52*16,0))</f>
        <v>126</v>
      </c>
      <c r="AB52" s="53">
        <f>IF(F52&lt;Settings!$H$3,"",AA52*Settings!$F$6)</f>
        <v>189</v>
      </c>
      <c r="AC52" s="37"/>
      <c r="AD52" s="27"/>
      <c r="AE52" s="36"/>
      <c r="AF52" s="40">
        <f>IF(F52&lt;Settings!$H$3,"",RANK(AA52,$AA$35:$AA$64,0)+COUNTIF($AA$35:AA52,AA52)-1)</f>
        <v>25</v>
      </c>
      <c r="AG52" s="47"/>
    </row>
    <row r="53" spans="1:33" ht="15" thickBot="1" x14ac:dyDescent="0.4">
      <c r="A53" s="26"/>
      <c r="B53" s="13" t="s">
        <v>37</v>
      </c>
      <c r="C53" s="13" t="s">
        <v>38</v>
      </c>
      <c r="D53" s="27" t="s">
        <v>2</v>
      </c>
      <c r="E53" s="27">
        <v>27</v>
      </c>
      <c r="F53" s="27">
        <v>15</v>
      </c>
      <c r="G53" s="27">
        <v>15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/>
      <c r="P53" s="27">
        <v>0</v>
      </c>
      <c r="Q53" s="27">
        <v>87</v>
      </c>
      <c r="R53" s="27">
        <v>57</v>
      </c>
      <c r="S53" s="27">
        <v>552</v>
      </c>
      <c r="T53" s="27">
        <v>9.68</v>
      </c>
      <c r="U53" s="27">
        <v>4</v>
      </c>
      <c r="V53" s="27">
        <v>0</v>
      </c>
      <c r="W53" s="27">
        <v>0</v>
      </c>
      <c r="X53" s="27">
        <v>4</v>
      </c>
      <c r="Y53" s="27"/>
      <c r="Z53" s="36"/>
      <c r="AA53" s="52">
        <f>IF(F53&lt;Settings!$H$3,"",ROUND((J53*Settings!$C$3+K53*Settings!$C$4+N53*Settings!$C$5+P53*Settings!$C$6+R53*Settings!$C$7+S53*Settings!$C$8+U53*Settings!$C$9+L53*Settings!$C$10+V53*Settings!$C$11*0.5)/F53*16,0))</f>
        <v>145</v>
      </c>
      <c r="AB53" s="53">
        <f>IF(F53&lt;Settings!$H$3,"",AA53*Settings!$F$6)</f>
        <v>217.5</v>
      </c>
      <c r="AC53" s="37"/>
      <c r="AD53" s="27"/>
      <c r="AE53" s="36"/>
      <c r="AF53" s="40">
        <f>IF(F53&lt;Settings!$H$3,"",RANK(AA53,$AA$35:$AA$64,0)+COUNTIF($AA$35:AA53,AA53)-1)</f>
        <v>19</v>
      </c>
      <c r="AG53" s="47"/>
    </row>
    <row r="54" spans="1:33" ht="15" thickBot="1" x14ac:dyDescent="0.4">
      <c r="A54" s="26"/>
      <c r="B54" s="13" t="s">
        <v>99</v>
      </c>
      <c r="C54" s="13" t="s">
        <v>4</v>
      </c>
      <c r="D54" s="27" t="s">
        <v>2</v>
      </c>
      <c r="E54" s="27">
        <v>31</v>
      </c>
      <c r="F54" s="27">
        <v>16</v>
      </c>
      <c r="G54" s="27">
        <v>16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/>
      <c r="P54" s="27">
        <v>0</v>
      </c>
      <c r="Q54" s="27">
        <v>82</v>
      </c>
      <c r="R54" s="27">
        <v>55</v>
      </c>
      <c r="S54" s="27">
        <v>612</v>
      </c>
      <c r="T54" s="27">
        <v>11.13</v>
      </c>
      <c r="U54" s="27">
        <v>2</v>
      </c>
      <c r="V54" s="27">
        <v>0</v>
      </c>
      <c r="W54" s="27">
        <v>0</v>
      </c>
      <c r="X54" s="27">
        <v>2</v>
      </c>
      <c r="Y54" s="27">
        <v>1</v>
      </c>
      <c r="Z54" s="36"/>
      <c r="AA54" s="52">
        <f>IF(F54&lt;Settings!$H$3,"",ROUND((J54*Settings!$C$3+K54*Settings!$C$4+N54*Settings!$C$5+P54*Settings!$C$6+R54*Settings!$C$7+S54*Settings!$C$8+U54*Settings!$C$9+L54*Settings!$C$10+V54*Settings!$C$11*0.5)/F54*16,0))</f>
        <v>128</v>
      </c>
      <c r="AB54" s="53">
        <f>IF(F54&lt;Settings!$H$3,"",AA54*Settings!$F$6)</f>
        <v>192</v>
      </c>
      <c r="AC54" s="37"/>
      <c r="AD54" s="27"/>
      <c r="AE54" s="36"/>
      <c r="AF54" s="40">
        <f>IF(F54&lt;Settings!$H$3,"",RANK(AA54,$AA$35:$AA$64,0)+COUNTIF($AA$35:AA54,AA54)-1)</f>
        <v>23</v>
      </c>
      <c r="AG54" s="47"/>
    </row>
    <row r="55" spans="1:33" ht="15" thickBot="1" x14ac:dyDescent="0.4">
      <c r="A55" s="26"/>
      <c r="B55" s="13" t="s">
        <v>33</v>
      </c>
      <c r="C55" s="13" t="s">
        <v>34</v>
      </c>
      <c r="D55" s="27" t="s">
        <v>2</v>
      </c>
      <c r="E55" s="27">
        <v>32</v>
      </c>
      <c r="F55" s="27">
        <v>10</v>
      </c>
      <c r="G55" s="27">
        <v>8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/>
      <c r="P55" s="27">
        <v>0</v>
      </c>
      <c r="Q55" s="27">
        <v>64</v>
      </c>
      <c r="R55" s="27">
        <v>47</v>
      </c>
      <c r="S55" s="27">
        <v>486</v>
      </c>
      <c r="T55" s="27">
        <v>10.34</v>
      </c>
      <c r="U55" s="27">
        <v>4</v>
      </c>
      <c r="V55" s="27">
        <v>0</v>
      </c>
      <c r="W55" s="27">
        <v>0</v>
      </c>
      <c r="X55" s="27">
        <v>4</v>
      </c>
      <c r="Y55" s="27"/>
      <c r="Z55" s="36"/>
      <c r="AA55" s="52">
        <f>IF(F55&lt;Settings!$H$3,"",ROUND((J55*Settings!$C$3+K55*Settings!$C$4+N55*Settings!$C$5+P55*Settings!$C$6+R55*Settings!$C$7+S55*Settings!$C$8+U55*Settings!$C$9+L55*Settings!$C$10+V55*Settings!$C$11*0.5)/F55*16,0))</f>
        <v>191</v>
      </c>
      <c r="AB55" s="53">
        <f>IF(F55&lt;Settings!$H$3,"",AA55*Settings!$F$6)</f>
        <v>286.5</v>
      </c>
      <c r="AC55" s="37"/>
      <c r="AD55" s="27"/>
      <c r="AE55" s="36"/>
      <c r="AF55" s="40">
        <f>IF(F55&lt;Settings!$H$3,"",RANK(AA55,$AA$35:$AA$64,0)+COUNTIF($AA$35:AA55,AA55)-1)</f>
        <v>10</v>
      </c>
      <c r="AG55" s="47"/>
    </row>
    <row r="56" spans="1:33" ht="15" thickBot="1" x14ac:dyDescent="0.4">
      <c r="A56" s="26"/>
      <c r="B56" s="13" t="s">
        <v>100</v>
      </c>
      <c r="C56" s="13" t="s">
        <v>1</v>
      </c>
      <c r="D56" s="27" t="s">
        <v>2</v>
      </c>
      <c r="E56" s="27">
        <v>27</v>
      </c>
      <c r="F56" s="27">
        <v>8</v>
      </c>
      <c r="G56" s="27">
        <v>6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/>
      <c r="P56" s="27">
        <v>0</v>
      </c>
      <c r="Q56" s="27">
        <v>38</v>
      </c>
      <c r="R56" s="27">
        <v>25</v>
      </c>
      <c r="S56" s="27">
        <v>540</v>
      </c>
      <c r="T56" s="27">
        <v>21.6</v>
      </c>
      <c r="U56" s="27">
        <v>3</v>
      </c>
      <c r="V56" s="27">
        <v>0</v>
      </c>
      <c r="W56" s="27">
        <v>0</v>
      </c>
      <c r="X56" s="27">
        <v>3</v>
      </c>
      <c r="Y56" s="27"/>
      <c r="Z56" s="36"/>
      <c r="AA56" s="52">
        <f>IF(F56&lt;Settings!$H$3,"",ROUND((J56*Settings!$C$3+K56*Settings!$C$4+N56*Settings!$C$5+P56*Settings!$C$6+R56*Settings!$C$7+S56*Settings!$C$8+U56*Settings!$C$9+L56*Settings!$C$10+V56*Settings!$C$11*0.5)/F56*16,0))</f>
        <v>194</v>
      </c>
      <c r="AB56" s="53">
        <f>IF(F56&lt;Settings!$H$3,"",AA56*Settings!$F$6)</f>
        <v>291</v>
      </c>
      <c r="AC56" s="37"/>
      <c r="AD56" s="27"/>
      <c r="AE56" s="36"/>
      <c r="AF56" s="40">
        <f>IF(F56&lt;Settings!$H$3,"",RANK(AA56,$AA$35:$AA$64,0)+COUNTIF($AA$35:AA56,AA56)-1)</f>
        <v>8</v>
      </c>
      <c r="AG56" s="47"/>
    </row>
    <row r="57" spans="1:33" ht="15" thickBot="1" x14ac:dyDescent="0.4">
      <c r="A57" s="26"/>
      <c r="B57" s="13" t="s">
        <v>101</v>
      </c>
      <c r="C57" s="13" t="s">
        <v>12</v>
      </c>
      <c r="D57" s="27" t="s">
        <v>2</v>
      </c>
      <c r="E57" s="27">
        <v>26</v>
      </c>
      <c r="F57" s="27">
        <v>8</v>
      </c>
      <c r="G57" s="27">
        <v>2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/>
      <c r="P57" s="27">
        <v>0</v>
      </c>
      <c r="Q57" s="27">
        <v>47</v>
      </c>
      <c r="R57" s="27">
        <v>29</v>
      </c>
      <c r="S57" s="27">
        <v>394</v>
      </c>
      <c r="T57" s="27">
        <v>13.59</v>
      </c>
      <c r="U57" s="27">
        <v>5</v>
      </c>
      <c r="V57" s="27">
        <v>0</v>
      </c>
      <c r="W57" s="27">
        <v>0</v>
      </c>
      <c r="X57" s="27">
        <v>5</v>
      </c>
      <c r="Y57" s="27"/>
      <c r="Z57" s="36"/>
      <c r="AA57" s="52">
        <f>IF(F57&lt;Settings!$H$3,"",ROUND((J57*Settings!$C$3+K57*Settings!$C$4+N57*Settings!$C$5+P57*Settings!$C$6+R57*Settings!$C$7+S57*Settings!$C$8+U57*Settings!$C$9+L57*Settings!$C$10+V57*Settings!$C$11*0.5)/F57*16,0))</f>
        <v>197</v>
      </c>
      <c r="AB57" s="53">
        <f>IF(F57&lt;Settings!$H$3,"",AA57*Settings!$F$6)</f>
        <v>295.5</v>
      </c>
      <c r="AC57" s="37"/>
      <c r="AD57" s="27"/>
      <c r="AE57" s="36"/>
      <c r="AF57" s="40">
        <f>IF(F57&lt;Settings!$H$3,"",RANK(AA57,$AA$35:$AA$64,0)+COUNTIF($AA$35:AA57,AA57)-1)</f>
        <v>7</v>
      </c>
      <c r="AG57" s="47"/>
    </row>
    <row r="58" spans="1:33" ht="15" thickBot="1" x14ac:dyDescent="0.4">
      <c r="A58" s="26"/>
      <c r="B58" s="13" t="s">
        <v>102</v>
      </c>
      <c r="C58" s="13" t="s">
        <v>103</v>
      </c>
      <c r="D58" s="27" t="s">
        <v>2</v>
      </c>
      <c r="E58" s="27">
        <v>26</v>
      </c>
      <c r="F58" s="27">
        <v>11</v>
      </c>
      <c r="G58" s="27">
        <v>11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/>
      <c r="P58" s="27">
        <v>0</v>
      </c>
      <c r="Q58" s="27">
        <v>45</v>
      </c>
      <c r="R58" s="27">
        <v>24</v>
      </c>
      <c r="S58" s="27">
        <v>391</v>
      </c>
      <c r="T58" s="27">
        <v>16.29</v>
      </c>
      <c r="U58" s="27">
        <v>4</v>
      </c>
      <c r="V58" s="27">
        <v>0</v>
      </c>
      <c r="W58" s="27">
        <v>0</v>
      </c>
      <c r="X58" s="27">
        <v>4</v>
      </c>
      <c r="Y58" s="27"/>
      <c r="Z58" s="36"/>
      <c r="AA58" s="52">
        <f>IF(F58&lt;Settings!$H$3,"",ROUND((J58*Settings!$C$3+K58*Settings!$C$4+N58*Settings!$C$5+P58*Settings!$C$6+R58*Settings!$C$7+S58*Settings!$C$8+U58*Settings!$C$9+L58*Settings!$C$10+V58*Settings!$C$11*0.5)/F58*16,0))</f>
        <v>127</v>
      </c>
      <c r="AB58" s="53">
        <f>IF(F58&lt;Settings!$H$3,"",AA58*Settings!$F$6)</f>
        <v>190.5</v>
      </c>
      <c r="AC58" s="37"/>
      <c r="AD58" s="27"/>
      <c r="AE58" s="36"/>
      <c r="AF58" s="40">
        <f>IF(F58&lt;Settings!$H$3,"",RANK(AA58,$AA$35:$AA$64,0)+COUNTIF($AA$35:AA58,AA58)-1)</f>
        <v>24</v>
      </c>
      <c r="AG58" s="47"/>
    </row>
    <row r="59" spans="1:33" ht="15" thickBot="1" x14ac:dyDescent="0.4">
      <c r="A59" s="26"/>
      <c r="B59" s="13" t="s">
        <v>104</v>
      </c>
      <c r="C59" s="13" t="s">
        <v>105</v>
      </c>
      <c r="D59" s="27" t="s">
        <v>2</v>
      </c>
      <c r="E59" s="27">
        <v>28</v>
      </c>
      <c r="F59" s="27">
        <v>16</v>
      </c>
      <c r="G59" s="27">
        <v>16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/>
      <c r="P59" s="27">
        <v>0</v>
      </c>
      <c r="Q59" s="27">
        <v>87</v>
      </c>
      <c r="R59" s="27">
        <v>50</v>
      </c>
      <c r="S59" s="27">
        <v>499</v>
      </c>
      <c r="T59" s="27">
        <v>9.98</v>
      </c>
      <c r="U59" s="27">
        <v>2</v>
      </c>
      <c r="V59" s="27">
        <v>1</v>
      </c>
      <c r="W59" s="27">
        <v>1</v>
      </c>
      <c r="X59" s="27">
        <v>2</v>
      </c>
      <c r="Y59" s="27"/>
      <c r="Z59" s="36"/>
      <c r="AA59" s="52">
        <f>IF(F59&lt;Settings!$H$3,"",ROUND((J59*Settings!$C$3+K59*Settings!$C$4+N59*Settings!$C$5+P59*Settings!$C$6+R59*Settings!$C$7+S59*Settings!$C$8+U59*Settings!$C$9+L59*Settings!$C$10+V59*Settings!$C$11*0.5)/F59*16,0))</f>
        <v>111</v>
      </c>
      <c r="AB59" s="53">
        <f>IF(F59&lt;Settings!$H$3,"",AA59*Settings!$F$6)</f>
        <v>166.5</v>
      </c>
      <c r="AC59" s="37"/>
      <c r="AD59" s="27"/>
      <c r="AE59" s="36"/>
      <c r="AF59" s="40">
        <f>IF(F59&lt;Settings!$H$3,"",RANK(AA59,$AA$35:$AA$64,0)+COUNTIF($AA$35:AA59,AA59)-1)</f>
        <v>26</v>
      </c>
      <c r="AG59" s="47"/>
    </row>
    <row r="60" spans="1:33" ht="15" thickBot="1" x14ac:dyDescent="0.4">
      <c r="A60" s="26"/>
      <c r="B60" s="13" t="s">
        <v>106</v>
      </c>
      <c r="C60" s="13" t="s">
        <v>43</v>
      </c>
      <c r="D60" s="27" t="s">
        <v>2</v>
      </c>
      <c r="E60" s="27">
        <v>22</v>
      </c>
      <c r="F60" s="27">
        <v>16</v>
      </c>
      <c r="G60" s="27">
        <v>13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/>
      <c r="P60" s="27">
        <v>0</v>
      </c>
      <c r="Q60" s="27">
        <v>60</v>
      </c>
      <c r="R60" s="27">
        <v>39</v>
      </c>
      <c r="S60" s="27">
        <v>338</v>
      </c>
      <c r="T60" s="27">
        <v>8.67</v>
      </c>
      <c r="U60" s="27">
        <v>3</v>
      </c>
      <c r="V60" s="27">
        <v>0</v>
      </c>
      <c r="W60" s="27">
        <v>0</v>
      </c>
      <c r="X60" s="27">
        <v>3</v>
      </c>
      <c r="Y60" s="27"/>
      <c r="Z60" s="36"/>
      <c r="AA60" s="52">
        <f>IF(F60&lt;Settings!$H$3,"",ROUND((J60*Settings!$C$3+K60*Settings!$C$4+N60*Settings!$C$5+P60*Settings!$C$6+R60*Settings!$C$7+S60*Settings!$C$8+U60*Settings!$C$9+L60*Settings!$C$10+V60*Settings!$C$11*0.5)/F60*16,0))</f>
        <v>91</v>
      </c>
      <c r="AB60" s="53">
        <f>IF(F60&lt;Settings!$H$3,"",AA60*Settings!$F$6)</f>
        <v>136.5</v>
      </c>
      <c r="AC60" s="37"/>
      <c r="AD60" s="27"/>
      <c r="AE60" s="36"/>
      <c r="AF60" s="40">
        <f>IF(F60&lt;Settings!$H$3,"",RANK(AA60,$AA$35:$AA$64,0)+COUNTIF($AA$35:AA60,AA60)-1)</f>
        <v>29</v>
      </c>
      <c r="AG60" s="47"/>
    </row>
    <row r="61" spans="1:33" ht="15" thickBot="1" x14ac:dyDescent="0.4">
      <c r="A61" s="26"/>
      <c r="B61" s="13" t="s">
        <v>107</v>
      </c>
      <c r="C61" s="13" t="s">
        <v>97</v>
      </c>
      <c r="D61" s="27" t="s">
        <v>2</v>
      </c>
      <c r="E61" s="27">
        <v>26</v>
      </c>
      <c r="F61" s="27">
        <v>16</v>
      </c>
      <c r="G61" s="27">
        <v>5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/>
      <c r="P61" s="27">
        <v>0</v>
      </c>
      <c r="Q61" s="27">
        <v>74</v>
      </c>
      <c r="R61" s="27">
        <v>50</v>
      </c>
      <c r="S61" s="27">
        <v>442</v>
      </c>
      <c r="T61" s="27">
        <v>8.84</v>
      </c>
      <c r="U61" s="27">
        <v>2</v>
      </c>
      <c r="V61" s="27">
        <v>1</v>
      </c>
      <c r="W61" s="27">
        <v>1</v>
      </c>
      <c r="X61" s="27">
        <v>2</v>
      </c>
      <c r="Y61" s="27"/>
      <c r="Z61" s="36"/>
      <c r="AA61" s="52">
        <f>IF(F61&lt;Settings!$H$3,"",ROUND((J61*Settings!$C$3+K61*Settings!$C$4+N61*Settings!$C$5+P61*Settings!$C$6+R61*Settings!$C$7+S61*Settings!$C$8+U61*Settings!$C$9+L61*Settings!$C$10+V61*Settings!$C$11*0.5)/F61*16,0))</f>
        <v>105</v>
      </c>
      <c r="AB61" s="53">
        <f>IF(F61&lt;Settings!$H$3,"",AA61*Settings!$F$6)</f>
        <v>157.5</v>
      </c>
      <c r="AC61" s="37"/>
      <c r="AD61" s="27"/>
      <c r="AE61" s="36"/>
      <c r="AF61" s="40">
        <f>IF(F61&lt;Settings!$H$3,"",RANK(AA61,$AA$35:$AA$64,0)+COUNTIF($AA$35:AA61,AA61)-1)</f>
        <v>27</v>
      </c>
      <c r="AG61" s="47"/>
    </row>
    <row r="62" spans="1:33" ht="15" thickBot="1" x14ac:dyDescent="0.4">
      <c r="A62" s="26"/>
      <c r="B62" s="13" t="s">
        <v>52</v>
      </c>
      <c r="C62" s="13" t="s">
        <v>53</v>
      </c>
      <c r="D62" s="27" t="s">
        <v>2</v>
      </c>
      <c r="E62" s="27">
        <v>25</v>
      </c>
      <c r="F62" s="27">
        <v>15</v>
      </c>
      <c r="G62" s="27">
        <v>8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/>
      <c r="P62" s="27">
        <v>0</v>
      </c>
      <c r="Q62" s="27">
        <v>52</v>
      </c>
      <c r="R62" s="27">
        <v>33</v>
      </c>
      <c r="S62" s="27">
        <v>359</v>
      </c>
      <c r="T62" s="27">
        <v>10.88</v>
      </c>
      <c r="U62" s="27">
        <v>3</v>
      </c>
      <c r="V62" s="27">
        <v>0</v>
      </c>
      <c r="W62" s="27">
        <v>0</v>
      </c>
      <c r="X62" s="27">
        <v>3</v>
      </c>
      <c r="Y62" s="27"/>
      <c r="Z62" s="36"/>
      <c r="AA62" s="52">
        <f>IF(F62&lt;Settings!$H$3,"",ROUND((J62*Settings!$C$3+K62*Settings!$C$4+N62*Settings!$C$5+P62*Settings!$C$6+R62*Settings!$C$7+S62*Settings!$C$8+U62*Settings!$C$9+L62*Settings!$C$10+V62*Settings!$C$11*0.5)/F62*16,0))</f>
        <v>93</v>
      </c>
      <c r="AB62" s="53">
        <f>IF(F62&lt;Settings!$H$3,"",AA62*Settings!$F$6)</f>
        <v>139.5</v>
      </c>
      <c r="AC62" s="37"/>
      <c r="AD62" s="27"/>
      <c r="AE62" s="36"/>
      <c r="AF62" s="40">
        <f>IF(F62&lt;Settings!$H$3,"",RANK(AA62,$AA$35:$AA$64,0)+COUNTIF($AA$35:AA62,AA62)-1)</f>
        <v>28</v>
      </c>
      <c r="AG62" s="47"/>
    </row>
    <row r="63" spans="1:33" ht="15" thickBot="1" x14ac:dyDescent="0.4">
      <c r="A63" s="26"/>
      <c r="B63" s="13" t="s">
        <v>29</v>
      </c>
      <c r="C63" s="13" t="s">
        <v>30</v>
      </c>
      <c r="D63" s="27" t="s">
        <v>2</v>
      </c>
      <c r="E63" s="27">
        <v>28</v>
      </c>
      <c r="F63" s="27">
        <v>9</v>
      </c>
      <c r="G63" s="27">
        <v>6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/>
      <c r="P63" s="27">
        <v>0</v>
      </c>
      <c r="Q63" s="27">
        <v>51</v>
      </c>
      <c r="R63" s="27">
        <v>30</v>
      </c>
      <c r="S63" s="27">
        <v>281</v>
      </c>
      <c r="T63" s="27">
        <v>9.3699999999999992</v>
      </c>
      <c r="U63" s="27">
        <v>4</v>
      </c>
      <c r="V63" s="27">
        <v>0</v>
      </c>
      <c r="W63" s="27">
        <v>0</v>
      </c>
      <c r="X63" s="27">
        <v>4</v>
      </c>
      <c r="Y63" s="27"/>
      <c r="Z63" s="36"/>
      <c r="AA63" s="52">
        <f>IF(F63&lt;Settings!$H$3,"",ROUND((J63*Settings!$C$3+K63*Settings!$C$4+N63*Settings!$C$5+P63*Settings!$C$6+R63*Settings!$C$7+S63*Settings!$C$8+U63*Settings!$C$9+L63*Settings!$C$10+V63*Settings!$C$11*0.5)/F63*16,0))</f>
        <v>146</v>
      </c>
      <c r="AB63" s="53">
        <f>IF(F63&lt;Settings!$H$3,"",AA63*Settings!$F$6)</f>
        <v>219</v>
      </c>
      <c r="AC63" s="37"/>
      <c r="AD63" s="27"/>
      <c r="AE63" s="36"/>
      <c r="AF63" s="40">
        <f>IF(F63&lt;Settings!$H$3,"",RANK(AA63,$AA$35:$AA$64,0)+COUNTIF($AA$35:AA63,AA63)-1)</f>
        <v>18</v>
      </c>
      <c r="AG63" s="47"/>
    </row>
    <row r="64" spans="1:33" ht="15" thickBot="1" x14ac:dyDescent="0.4">
      <c r="A64" s="16"/>
      <c r="B64" s="17" t="s">
        <v>108</v>
      </c>
      <c r="C64" s="17" t="s">
        <v>103</v>
      </c>
      <c r="D64" s="18" t="s">
        <v>2</v>
      </c>
      <c r="E64" s="18">
        <v>28</v>
      </c>
      <c r="F64" s="18">
        <v>16</v>
      </c>
      <c r="G64" s="18">
        <v>6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/>
      <c r="P64" s="18">
        <v>0</v>
      </c>
      <c r="Q64" s="18">
        <v>50</v>
      </c>
      <c r="R64" s="18">
        <v>29</v>
      </c>
      <c r="S64" s="18">
        <v>350</v>
      </c>
      <c r="T64" s="18">
        <v>12.07</v>
      </c>
      <c r="U64" s="18">
        <v>3</v>
      </c>
      <c r="V64" s="18">
        <v>2</v>
      </c>
      <c r="W64" s="18">
        <v>1</v>
      </c>
      <c r="X64" s="18">
        <v>3</v>
      </c>
      <c r="Y64" s="18"/>
      <c r="Z64" s="45"/>
      <c r="AA64" s="52">
        <f>IF(F64&lt;Settings!$H$3,"",ROUND((J64*Settings!$C$3+K64*Settings!$C$4+N64*Settings!$C$5+P64*Settings!$C$6+R64*Settings!$C$7+S64*Settings!$C$8+U64*Settings!$C$9+L64*Settings!$C$10+V64*Settings!$C$11*0.5)/F64*16,0))</f>
        <v>80</v>
      </c>
      <c r="AB64" s="53">
        <f>IF(F64&lt;Settings!$H$3,"",AA64*Settings!$F$6)</f>
        <v>120</v>
      </c>
      <c r="AC64" s="49"/>
      <c r="AD64" s="18"/>
      <c r="AE64" s="45"/>
      <c r="AF64" s="40">
        <f>IF(F64&lt;Settings!$H$3,"",RANK(AA64,$AA$35:$AA$64,0)+COUNTIF($AA$35:AA64,AA64)-1)</f>
        <v>30</v>
      </c>
      <c r="AG64" s="19"/>
    </row>
    <row r="65" spans="1:33" ht="15" thickBot="1" x14ac:dyDescent="0.4">
      <c r="A65" s="120">
        <v>2017</v>
      </c>
      <c r="B65" s="121"/>
      <c r="C65" s="122"/>
      <c r="AA65" s="52" t="str">
        <f>IF(F65&lt;Settings!$H$3,"",ROUND((J65*Settings!$C$3+K65*Settings!$C$4+N65*Settings!$C$5+P65*Settings!$C$6+R65*Settings!$C$7+S65*Settings!$C$8+U65*Settings!$C$9+L65*Settings!$C$10+V65*Settings!$C$11*0.5)/F65*16,0))</f>
        <v/>
      </c>
    </row>
    <row r="66" spans="1:33" ht="15" thickBot="1" x14ac:dyDescent="0.4">
      <c r="A66" s="24"/>
      <c r="B66" s="10" t="s">
        <v>0</v>
      </c>
      <c r="C66" s="10" t="s">
        <v>1</v>
      </c>
      <c r="D66" s="25" t="s">
        <v>2</v>
      </c>
      <c r="E66" s="25">
        <v>28</v>
      </c>
      <c r="F66" s="25">
        <v>14</v>
      </c>
      <c r="G66" s="25">
        <v>14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/>
      <c r="P66" s="25">
        <v>0</v>
      </c>
      <c r="Q66" s="25">
        <v>105</v>
      </c>
      <c r="R66" s="25">
        <v>69</v>
      </c>
      <c r="S66" s="25">
        <v>1084</v>
      </c>
      <c r="T66" s="25">
        <v>15.71</v>
      </c>
      <c r="U66" s="25">
        <v>8</v>
      </c>
      <c r="V66" s="25">
        <v>1</v>
      </c>
      <c r="W66" s="25">
        <v>0</v>
      </c>
      <c r="X66" s="25">
        <v>8</v>
      </c>
      <c r="Y66" s="25">
        <v>1</v>
      </c>
      <c r="Z66" s="44"/>
      <c r="AA66" s="52">
        <f>IF(F66&lt;Settings!$H$3,"",ROUND((J66*Settings!$C$3+K66*Settings!$C$4+N66*Settings!$C$5+P66*Settings!$C$6+R66*Settings!$C$7+S66*Settings!$C$8+U66*Settings!$C$9+L66*Settings!$C$10+V66*Settings!$C$11*0.5)/F66*16,0))</f>
        <v>256</v>
      </c>
      <c r="AB66" s="53">
        <f>IF(F66&lt;Settings!$H$3,"",AA66*Settings!$F$5)</f>
        <v>576</v>
      </c>
      <c r="AC66" s="50"/>
      <c r="AD66" s="25"/>
      <c r="AE66" s="44"/>
      <c r="AF66" s="40">
        <f>IF(F66&lt;Settings!$H$3,"",RANK(AA66,$AA$66:$AA$95,0)+COUNTIF($AA$66:AA66,AA66)-1)</f>
        <v>1</v>
      </c>
      <c r="AG66" s="46"/>
    </row>
    <row r="67" spans="1:33" ht="15" thickBot="1" x14ac:dyDescent="0.4">
      <c r="A67" s="26"/>
      <c r="B67" s="13" t="s">
        <v>13</v>
      </c>
      <c r="C67" s="13" t="s">
        <v>14</v>
      </c>
      <c r="D67" s="27" t="s">
        <v>2</v>
      </c>
      <c r="E67" s="27">
        <v>28</v>
      </c>
      <c r="F67" s="27">
        <v>15</v>
      </c>
      <c r="G67" s="27">
        <v>15</v>
      </c>
      <c r="H67" s="27">
        <v>0</v>
      </c>
      <c r="I67" s="27">
        <v>1</v>
      </c>
      <c r="J67" s="27">
        <v>0</v>
      </c>
      <c r="K67" s="27">
        <v>0</v>
      </c>
      <c r="L67" s="27">
        <v>1</v>
      </c>
      <c r="M67" s="27">
        <v>2</v>
      </c>
      <c r="N67" s="27">
        <v>7</v>
      </c>
      <c r="O67" s="27">
        <v>3.5</v>
      </c>
      <c r="P67" s="27">
        <v>0</v>
      </c>
      <c r="Q67" s="27">
        <v>122</v>
      </c>
      <c r="R67" s="27">
        <v>83</v>
      </c>
      <c r="S67" s="27">
        <v>1038</v>
      </c>
      <c r="T67" s="27">
        <v>12.51</v>
      </c>
      <c r="U67" s="27">
        <v>8</v>
      </c>
      <c r="V67" s="27">
        <v>0</v>
      </c>
      <c r="W67" s="27">
        <v>0</v>
      </c>
      <c r="X67" s="27">
        <v>8</v>
      </c>
      <c r="Y67" s="27"/>
      <c r="Z67" s="36"/>
      <c r="AA67" s="52">
        <f>IF(F67&lt;Settings!$H$3,"",ROUND((J67*Settings!$C$3+K67*Settings!$C$4+N67*Settings!$C$5+P67*Settings!$C$6+R67*Settings!$C$7+S67*Settings!$C$8+U67*Settings!$C$9+L67*Settings!$C$10+V67*Settings!$C$11*0.5)/F67*16,0))</f>
        <v>249</v>
      </c>
      <c r="AB67" s="53">
        <f>IF(F67&lt;Settings!$H$3,"",AA67*Settings!$F$5)</f>
        <v>560.25</v>
      </c>
      <c r="AC67" s="27"/>
      <c r="AD67" s="27"/>
      <c r="AE67" s="36"/>
      <c r="AF67" s="40">
        <f>IF(F67&lt;Settings!$H$3,"",RANK(AA67,$AA$66:$AA$95,0)+COUNTIF($AA$66:AA67,AA67)-1)</f>
        <v>2</v>
      </c>
      <c r="AG67" s="47"/>
    </row>
    <row r="68" spans="1:33" ht="15" thickBot="1" x14ac:dyDescent="0.4">
      <c r="A68" s="26"/>
      <c r="B68" s="13" t="s">
        <v>109</v>
      </c>
      <c r="C68" s="13" t="s">
        <v>20</v>
      </c>
      <c r="D68" s="27" t="s">
        <v>2</v>
      </c>
      <c r="E68" s="27">
        <v>27</v>
      </c>
      <c r="F68" s="27">
        <v>14</v>
      </c>
      <c r="G68" s="27">
        <v>13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/>
      <c r="P68" s="27">
        <v>0</v>
      </c>
      <c r="Q68" s="27">
        <v>110</v>
      </c>
      <c r="R68" s="27">
        <v>74</v>
      </c>
      <c r="S68" s="27">
        <v>824</v>
      </c>
      <c r="T68" s="27">
        <v>11.14</v>
      </c>
      <c r="U68" s="27">
        <v>8</v>
      </c>
      <c r="V68" s="27">
        <v>1</v>
      </c>
      <c r="W68" s="27">
        <v>1</v>
      </c>
      <c r="X68" s="27">
        <v>8</v>
      </c>
      <c r="Y68" s="27"/>
      <c r="Z68" s="36"/>
      <c r="AA68" s="52">
        <f>IF(F68&lt;Settings!$H$3,"",ROUND((J68*Settings!$C$3+K68*Settings!$C$4+N68*Settings!$C$5+P68*Settings!$C$6+R68*Settings!$C$7+S68*Settings!$C$8+U68*Settings!$C$9+L68*Settings!$C$10+V68*Settings!$C$11*0.5)/F68*16,0))</f>
        <v>232</v>
      </c>
      <c r="AB68" s="53">
        <f>IF(F68&lt;Settings!$H$3,"",AA68*Settings!$F$5)</f>
        <v>522</v>
      </c>
      <c r="AC68" s="27"/>
      <c r="AD68" s="27"/>
      <c r="AE68" s="36"/>
      <c r="AF68" s="40">
        <f>IF(F68&lt;Settings!$H$3,"",RANK(AA68,$AA$66:$AA$95,0)+COUNTIF($AA$66:AA68,AA68)-1)</f>
        <v>3</v>
      </c>
      <c r="AG68" s="47"/>
    </row>
    <row r="69" spans="1:33" ht="15" thickBot="1" x14ac:dyDescent="0.4">
      <c r="A69" s="26"/>
      <c r="B69" s="13" t="s">
        <v>88</v>
      </c>
      <c r="C69" s="13" t="s">
        <v>32</v>
      </c>
      <c r="D69" s="27" t="s">
        <v>2</v>
      </c>
      <c r="E69" s="27">
        <v>31</v>
      </c>
      <c r="F69" s="27">
        <v>16</v>
      </c>
      <c r="G69" s="27">
        <v>13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/>
      <c r="P69" s="27">
        <v>0</v>
      </c>
      <c r="Q69" s="27">
        <v>96</v>
      </c>
      <c r="R69" s="27">
        <v>57</v>
      </c>
      <c r="S69" s="27">
        <v>520</v>
      </c>
      <c r="T69" s="27">
        <v>9.1199999999999992</v>
      </c>
      <c r="U69" s="27">
        <v>10</v>
      </c>
      <c r="V69" s="27">
        <v>0</v>
      </c>
      <c r="W69" s="27">
        <v>0</v>
      </c>
      <c r="X69" s="27">
        <v>10</v>
      </c>
      <c r="Y69" s="27">
        <v>1</v>
      </c>
      <c r="Z69" s="36"/>
      <c r="AA69" s="52">
        <f>IF(F69&lt;Settings!$H$3,"",ROUND((J69*Settings!$C$3+K69*Settings!$C$4+N69*Settings!$C$5+P69*Settings!$C$6+R69*Settings!$C$7+S69*Settings!$C$8+U69*Settings!$C$9+L69*Settings!$C$10+V69*Settings!$C$11*0.5)/F69*16,0))</f>
        <v>169</v>
      </c>
      <c r="AB69" s="53">
        <f>IF(F69&lt;Settings!$H$3,"",AA69*Settings!$F$5)</f>
        <v>380.25</v>
      </c>
      <c r="AC69" s="27"/>
      <c r="AD69" s="27"/>
      <c r="AE69" s="36"/>
      <c r="AF69" s="40">
        <f>IF(F69&lt;Settings!$H$3,"",RANK(AA69,$AA$66:$AA$95,0)+COUNTIF($AA$66:AA69,AA69)-1)</f>
        <v>7</v>
      </c>
      <c r="AG69" s="47"/>
    </row>
    <row r="70" spans="1:33" ht="15" thickBot="1" x14ac:dyDescent="0.4">
      <c r="A70" s="26"/>
      <c r="B70" s="13" t="s">
        <v>110</v>
      </c>
      <c r="C70" s="13" t="s">
        <v>111</v>
      </c>
      <c r="D70" s="27" t="s">
        <v>2</v>
      </c>
      <c r="E70" s="27">
        <v>23</v>
      </c>
      <c r="F70" s="27">
        <v>15</v>
      </c>
      <c r="G70" s="27">
        <v>11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1</v>
      </c>
      <c r="N70" s="27">
        <v>14</v>
      </c>
      <c r="O70" s="27">
        <v>14</v>
      </c>
      <c r="P70" s="27">
        <v>0</v>
      </c>
      <c r="Q70" s="27">
        <v>115</v>
      </c>
      <c r="R70" s="27">
        <v>64</v>
      </c>
      <c r="S70" s="27">
        <v>722</v>
      </c>
      <c r="T70" s="27">
        <v>11.28</v>
      </c>
      <c r="U70" s="27">
        <v>6</v>
      </c>
      <c r="V70" s="27">
        <v>0</v>
      </c>
      <c r="W70" s="27">
        <v>0</v>
      </c>
      <c r="X70" s="27">
        <v>6</v>
      </c>
      <c r="Y70" s="27"/>
      <c r="Z70" s="36"/>
      <c r="AA70" s="52">
        <f>IF(F70&lt;Settings!$H$3,"",ROUND((J70*Settings!$C$3+K70*Settings!$C$4+N70*Settings!$C$5+P70*Settings!$C$6+R70*Settings!$C$7+S70*Settings!$C$8+U70*Settings!$C$9+L70*Settings!$C$10+V70*Settings!$C$11*0.5)/F70*16,0))</f>
        <v>185</v>
      </c>
      <c r="AB70" s="53">
        <f>IF(F70&lt;Settings!$H$3,"",AA70*Settings!$F$5)</f>
        <v>416.25</v>
      </c>
      <c r="AC70" s="27"/>
      <c r="AD70" s="27"/>
      <c r="AE70" s="36"/>
      <c r="AF70" s="40">
        <f>IF(F70&lt;Settings!$H$3,"",RANK(AA70,$AA$66:$AA$95,0)+COUNTIF($AA$66:AA70,AA70)-1)</f>
        <v>4</v>
      </c>
      <c r="AG70" s="47"/>
    </row>
    <row r="71" spans="1:33" ht="15" thickBot="1" x14ac:dyDescent="0.4">
      <c r="A71" s="26"/>
      <c r="B71" s="13" t="s">
        <v>112</v>
      </c>
      <c r="C71" s="13" t="s">
        <v>28</v>
      </c>
      <c r="D71" s="27" t="s">
        <v>2</v>
      </c>
      <c r="E71" s="27">
        <v>28</v>
      </c>
      <c r="F71" s="27">
        <v>16</v>
      </c>
      <c r="G71" s="27">
        <v>16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/>
      <c r="P71" s="27">
        <v>0</v>
      </c>
      <c r="Q71" s="27">
        <v>81</v>
      </c>
      <c r="R71" s="27">
        <v>57</v>
      </c>
      <c r="S71" s="27">
        <v>532</v>
      </c>
      <c r="T71" s="27">
        <v>9.33</v>
      </c>
      <c r="U71" s="27">
        <v>8</v>
      </c>
      <c r="V71" s="27">
        <v>0</v>
      </c>
      <c r="W71" s="27">
        <v>0</v>
      </c>
      <c r="X71" s="27">
        <v>8</v>
      </c>
      <c r="Y71" s="27"/>
      <c r="Z71" s="36"/>
      <c r="AA71" s="52">
        <f>IF(F71&lt;Settings!$H$3,"",ROUND((J71*Settings!$C$3+K71*Settings!$C$4+N71*Settings!$C$5+P71*Settings!$C$6+R71*Settings!$C$7+S71*Settings!$C$8+U71*Settings!$C$9+L71*Settings!$C$10+V71*Settings!$C$11*0.5)/F71*16,0))</f>
        <v>158</v>
      </c>
      <c r="AB71" s="53">
        <f>IF(F71&lt;Settings!$H$3,"",AA71*Settings!$F$5)</f>
        <v>355.5</v>
      </c>
      <c r="AC71" s="27"/>
      <c r="AD71" s="27"/>
      <c r="AE71" s="36"/>
      <c r="AF71" s="40">
        <f>IF(F71&lt;Settings!$H$3,"",RANK(AA71,$AA$66:$AA$95,0)+COUNTIF($AA$66:AA71,AA71)-1)</f>
        <v>8</v>
      </c>
      <c r="AG71" s="47"/>
    </row>
    <row r="72" spans="1:33" ht="15" thickBot="1" x14ac:dyDescent="0.4">
      <c r="A72" s="26"/>
      <c r="B72" s="13" t="s">
        <v>9</v>
      </c>
      <c r="C72" s="13" t="s">
        <v>10</v>
      </c>
      <c r="D72" s="27" t="s">
        <v>2</v>
      </c>
      <c r="E72" s="27">
        <v>33</v>
      </c>
      <c r="F72" s="27">
        <v>16</v>
      </c>
      <c r="G72" s="27">
        <v>11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2</v>
      </c>
      <c r="N72" s="27">
        <v>-2</v>
      </c>
      <c r="O72" s="27">
        <v>-1</v>
      </c>
      <c r="P72" s="27">
        <v>1</v>
      </c>
      <c r="Q72" s="27">
        <v>111</v>
      </c>
      <c r="R72" s="27">
        <v>74</v>
      </c>
      <c r="S72" s="27">
        <v>807</v>
      </c>
      <c r="T72" s="27">
        <v>10.91</v>
      </c>
      <c r="U72" s="27">
        <v>3</v>
      </c>
      <c r="V72" s="27">
        <v>2</v>
      </c>
      <c r="W72" s="27">
        <v>2</v>
      </c>
      <c r="X72" s="27">
        <v>4</v>
      </c>
      <c r="Y72" s="27"/>
      <c r="Z72" s="36"/>
      <c r="AA72" s="52">
        <f>IF(F72&lt;Settings!$H$3,"",ROUND((J72*Settings!$C$3+K72*Settings!$C$4+N72*Settings!$C$5+P72*Settings!$C$6+R72*Settings!$C$7+S72*Settings!$C$8+U72*Settings!$C$9+L72*Settings!$C$10+V72*Settings!$C$11*0.5)/F72*16,0))</f>
        <v>177</v>
      </c>
      <c r="AB72" s="53">
        <f>IF(F72&lt;Settings!$H$3,"",AA72*Settings!$F$5)</f>
        <v>398.25</v>
      </c>
      <c r="AC72" s="27"/>
      <c r="AD72" s="27"/>
      <c r="AE72" s="36"/>
      <c r="AF72" s="40">
        <f>IF(F72&lt;Settings!$H$3,"",RANK(AA72,$AA$66:$AA$95,0)+COUNTIF($AA$66:AA72,AA72)-1)</f>
        <v>6</v>
      </c>
      <c r="AG72" s="47"/>
    </row>
    <row r="73" spans="1:33" ht="15" thickBot="1" x14ac:dyDescent="0.4">
      <c r="A73" s="26"/>
      <c r="B73" s="13" t="s">
        <v>89</v>
      </c>
      <c r="C73" s="13" t="s">
        <v>49</v>
      </c>
      <c r="D73" s="27" t="s">
        <v>2</v>
      </c>
      <c r="E73" s="27">
        <v>26</v>
      </c>
      <c r="F73" s="27">
        <v>16</v>
      </c>
      <c r="G73" s="27">
        <v>6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/>
      <c r="P73" s="27">
        <v>0</v>
      </c>
      <c r="Q73" s="27">
        <v>77</v>
      </c>
      <c r="R73" s="27">
        <v>48</v>
      </c>
      <c r="S73" s="27">
        <v>591</v>
      </c>
      <c r="T73" s="27">
        <v>12.31</v>
      </c>
      <c r="U73" s="27">
        <v>6</v>
      </c>
      <c r="V73" s="27">
        <v>1</v>
      </c>
      <c r="W73" s="27">
        <v>0</v>
      </c>
      <c r="X73" s="27">
        <v>6</v>
      </c>
      <c r="Y73" s="27"/>
      <c r="Z73" s="36"/>
      <c r="AA73" s="52">
        <f>IF(F73&lt;Settings!$H$3,"",ROUND((J73*Settings!$C$3+K73*Settings!$C$4+N73*Settings!$C$5+P73*Settings!$C$6+R73*Settings!$C$7+S73*Settings!$C$8+U73*Settings!$C$9+L73*Settings!$C$10+V73*Settings!$C$11*0.5)/F73*16,0))</f>
        <v>142</v>
      </c>
      <c r="AB73" s="53">
        <f>IF(F73&lt;Settings!$H$3,"",AA73*Settings!$F$5)</f>
        <v>319.5</v>
      </c>
      <c r="AC73" s="27"/>
      <c r="AD73" s="27"/>
      <c r="AE73" s="36"/>
      <c r="AF73" s="40">
        <f>IF(F73&lt;Settings!$H$3,"",RANK(AA73,$AA$66:$AA$95,0)+COUNTIF($AA$66:AA73,AA73)-1)</f>
        <v>12</v>
      </c>
      <c r="AG73" s="47"/>
    </row>
    <row r="74" spans="1:33" ht="15" thickBot="1" x14ac:dyDescent="0.4">
      <c r="A74" s="26"/>
      <c r="B74" s="13" t="s">
        <v>113</v>
      </c>
      <c r="C74" s="13" t="s">
        <v>94</v>
      </c>
      <c r="D74" s="27" t="s">
        <v>2</v>
      </c>
      <c r="E74" s="27">
        <v>27</v>
      </c>
      <c r="F74" s="27">
        <v>15</v>
      </c>
      <c r="G74" s="27">
        <v>15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/>
      <c r="P74" s="27">
        <v>0</v>
      </c>
      <c r="Q74" s="27">
        <v>108</v>
      </c>
      <c r="R74" s="27">
        <v>80</v>
      </c>
      <c r="S74" s="27">
        <v>690</v>
      </c>
      <c r="T74" s="27">
        <v>8.6300000000000008</v>
      </c>
      <c r="U74" s="27">
        <v>4</v>
      </c>
      <c r="V74" s="27">
        <v>2</v>
      </c>
      <c r="W74" s="27">
        <v>2</v>
      </c>
      <c r="X74" s="27">
        <v>4</v>
      </c>
      <c r="Y74" s="27"/>
      <c r="Z74" s="36"/>
      <c r="AA74" s="52">
        <f>IF(F74&lt;Settings!$H$3,"",ROUND((J74*Settings!$C$3+K74*Settings!$C$4+N74*Settings!$C$5+P74*Settings!$C$6+R74*Settings!$C$7+S74*Settings!$C$8+U74*Settings!$C$9+L74*Settings!$C$10+V74*Settings!$C$11*0.5)/F74*16,0))</f>
        <v>182</v>
      </c>
      <c r="AB74" s="53">
        <f>IF(F74&lt;Settings!$H$3,"",AA74*Settings!$F$5)</f>
        <v>409.5</v>
      </c>
      <c r="AC74" s="27"/>
      <c r="AD74" s="27"/>
      <c r="AE74" s="36"/>
      <c r="AF74" s="40">
        <f>IF(F74&lt;Settings!$H$3,"",RANK(AA74,$AA$66:$AA$95,0)+COUNTIF($AA$66:AA74,AA74)-1)</f>
        <v>5</v>
      </c>
      <c r="AG74" s="47"/>
    </row>
    <row r="75" spans="1:33" ht="15" thickBot="1" x14ac:dyDescent="0.4">
      <c r="A75" s="26"/>
      <c r="B75" s="13" t="s">
        <v>114</v>
      </c>
      <c r="C75" s="13" t="s">
        <v>24</v>
      </c>
      <c r="D75" s="27" t="s">
        <v>2</v>
      </c>
      <c r="E75" s="27">
        <v>35</v>
      </c>
      <c r="F75" s="27">
        <v>16</v>
      </c>
      <c r="G75" s="27">
        <v>16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/>
      <c r="P75" s="27">
        <v>0</v>
      </c>
      <c r="Q75" s="27">
        <v>87</v>
      </c>
      <c r="R75" s="27">
        <v>63</v>
      </c>
      <c r="S75" s="27">
        <v>560</v>
      </c>
      <c r="T75" s="27">
        <v>8.89</v>
      </c>
      <c r="U75" s="27">
        <v>5</v>
      </c>
      <c r="V75" s="27">
        <v>1</v>
      </c>
      <c r="W75" s="27">
        <v>1</v>
      </c>
      <c r="X75" s="27">
        <v>5</v>
      </c>
      <c r="Y75" s="27"/>
      <c r="Z75" s="36"/>
      <c r="AA75" s="52">
        <f>IF(F75&lt;Settings!$H$3,"",ROUND((J75*Settings!$C$3+K75*Settings!$C$4+N75*Settings!$C$5+P75*Settings!$C$6+R75*Settings!$C$7+S75*Settings!$C$8+U75*Settings!$C$9+L75*Settings!$C$10+V75*Settings!$C$11*0.5)/F75*16,0))</f>
        <v>148</v>
      </c>
      <c r="AB75" s="53">
        <f>IF(F75&lt;Settings!$H$3,"",AA75*Settings!$F$5)</f>
        <v>333</v>
      </c>
      <c r="AC75" s="27"/>
      <c r="AD75" s="27"/>
      <c r="AE75" s="36"/>
      <c r="AF75" s="40">
        <f>IF(F75&lt;Settings!$H$3,"",RANK(AA75,$AA$66:$AA$95,0)+COUNTIF($AA$66:AA75,AA75)-1)</f>
        <v>9</v>
      </c>
      <c r="AG75" s="47"/>
    </row>
    <row r="76" spans="1:33" ht="15" thickBot="1" x14ac:dyDescent="0.4">
      <c r="A76" s="26"/>
      <c r="B76" s="13" t="s">
        <v>115</v>
      </c>
      <c r="C76" s="13" t="s">
        <v>12</v>
      </c>
      <c r="D76" s="27" t="s">
        <v>2</v>
      </c>
      <c r="E76" s="27">
        <v>25</v>
      </c>
      <c r="F76" s="27">
        <v>16</v>
      </c>
      <c r="G76" s="27">
        <v>16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/>
      <c r="P76" s="27">
        <v>0</v>
      </c>
      <c r="Q76" s="27">
        <v>62</v>
      </c>
      <c r="R76" s="27">
        <v>42</v>
      </c>
      <c r="S76" s="27">
        <v>404</v>
      </c>
      <c r="T76" s="27">
        <v>9.6199999999999992</v>
      </c>
      <c r="U76" s="27">
        <v>7</v>
      </c>
      <c r="V76" s="27">
        <v>0</v>
      </c>
      <c r="W76" s="27">
        <v>0</v>
      </c>
      <c r="X76" s="27">
        <v>7</v>
      </c>
      <c r="Y76" s="27"/>
      <c r="Z76" s="36"/>
      <c r="AA76" s="52">
        <f>IF(F76&lt;Settings!$H$3,"",ROUND((J76*Settings!$C$3+K76*Settings!$C$4+N76*Settings!$C$5+P76*Settings!$C$6+R76*Settings!$C$7+S76*Settings!$C$8+U76*Settings!$C$9+L76*Settings!$C$10+V76*Settings!$C$11*0.5)/F76*16,0))</f>
        <v>124</v>
      </c>
      <c r="AB76" s="53">
        <f>IF(F76&lt;Settings!$H$3,"",AA76*Settings!$F$5)</f>
        <v>279</v>
      </c>
      <c r="AC76" s="27"/>
      <c r="AD76" s="27"/>
      <c r="AE76" s="36"/>
      <c r="AF76" s="40">
        <f>IF(F76&lt;Settings!$H$3,"",RANK(AA76,$AA$66:$AA$95,0)+COUNTIF($AA$66:AA76,AA76)-1)</f>
        <v>17</v>
      </c>
      <c r="AG76" s="47"/>
    </row>
    <row r="77" spans="1:33" ht="15" thickBot="1" x14ac:dyDescent="0.4">
      <c r="A77" s="26"/>
      <c r="B77" s="13" t="s">
        <v>91</v>
      </c>
      <c r="C77" s="13" t="s">
        <v>116</v>
      </c>
      <c r="D77" s="27" t="s">
        <v>2</v>
      </c>
      <c r="E77" s="27">
        <v>23</v>
      </c>
      <c r="F77" s="27">
        <v>14</v>
      </c>
      <c r="G77" s="27">
        <v>13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/>
      <c r="P77" s="27">
        <v>0</v>
      </c>
      <c r="Q77" s="27">
        <v>62</v>
      </c>
      <c r="R77" s="27">
        <v>45</v>
      </c>
      <c r="S77" s="27">
        <v>579</v>
      </c>
      <c r="T77" s="27">
        <v>12.87</v>
      </c>
      <c r="U77" s="27">
        <v>4</v>
      </c>
      <c r="V77" s="27">
        <v>0</v>
      </c>
      <c r="W77" s="27">
        <v>0</v>
      </c>
      <c r="X77" s="27">
        <v>4</v>
      </c>
      <c r="Y77" s="27"/>
      <c r="Z77" s="36"/>
      <c r="AA77" s="52">
        <f>IF(F77&lt;Settings!$H$3,"",ROUND((J77*Settings!$C$3+K77*Settings!$C$4+N77*Settings!$C$5+P77*Settings!$C$6+R77*Settings!$C$7+S77*Settings!$C$8+U77*Settings!$C$9+L77*Settings!$C$10+V77*Settings!$C$11*0.5)/F77*16,0))</f>
        <v>145</v>
      </c>
      <c r="AB77" s="53">
        <f>IF(F77&lt;Settings!$H$3,"",AA77*Settings!$F$5)</f>
        <v>326.25</v>
      </c>
      <c r="AC77" s="27"/>
      <c r="AD77" s="27"/>
      <c r="AE77" s="36"/>
      <c r="AF77" s="40">
        <f>IF(F77&lt;Settings!$H$3,"",RANK(AA77,$AA$66:$AA$95,0)+COUNTIF($AA$66:AA77,AA77)-1)</f>
        <v>10</v>
      </c>
      <c r="AG77" s="47"/>
    </row>
    <row r="78" spans="1:33" ht="15" thickBot="1" x14ac:dyDescent="0.4">
      <c r="A78" s="26"/>
      <c r="B78" s="13" t="s">
        <v>117</v>
      </c>
      <c r="C78" s="13" t="s">
        <v>53</v>
      </c>
      <c r="D78" s="27" t="s">
        <v>2</v>
      </c>
      <c r="E78" s="27">
        <v>30</v>
      </c>
      <c r="F78" s="27">
        <v>16</v>
      </c>
      <c r="G78" s="27">
        <v>16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/>
      <c r="P78" s="27">
        <v>0</v>
      </c>
      <c r="Q78" s="27">
        <v>86</v>
      </c>
      <c r="R78" s="27">
        <v>54</v>
      </c>
      <c r="S78" s="27">
        <v>688</v>
      </c>
      <c r="T78" s="27">
        <v>12.74</v>
      </c>
      <c r="U78" s="27">
        <v>2</v>
      </c>
      <c r="V78" s="27">
        <v>1</v>
      </c>
      <c r="W78" s="27">
        <v>1</v>
      </c>
      <c r="X78" s="27">
        <v>2</v>
      </c>
      <c r="Y78" s="27"/>
      <c r="Z78" s="36"/>
      <c r="AA78" s="52">
        <f>IF(F78&lt;Settings!$H$3,"",ROUND((J78*Settings!$C$3+K78*Settings!$C$4+N78*Settings!$C$5+P78*Settings!$C$6+R78*Settings!$C$7+S78*Settings!$C$8+U78*Settings!$C$9+L78*Settings!$C$10+V78*Settings!$C$11*0.5)/F78*16,0))</f>
        <v>134</v>
      </c>
      <c r="AB78" s="53">
        <f>IF(F78&lt;Settings!$H$3,"",AA78*Settings!$F$5)</f>
        <v>301.5</v>
      </c>
      <c r="AC78" s="27"/>
      <c r="AD78" s="27"/>
      <c r="AE78" s="36"/>
      <c r="AF78" s="40">
        <f>IF(F78&lt;Settings!$H$3,"",RANK(AA78,$AA$66:$AA$95,0)+COUNTIF($AA$66:AA78,AA78)-1)</f>
        <v>14</v>
      </c>
      <c r="AG78" s="47"/>
    </row>
    <row r="79" spans="1:33" ht="15" thickBot="1" x14ac:dyDescent="0.4">
      <c r="A79" s="26"/>
      <c r="B79" s="13" t="s">
        <v>118</v>
      </c>
      <c r="C79" s="13" t="s">
        <v>6</v>
      </c>
      <c r="D79" s="27" t="s">
        <v>2</v>
      </c>
      <c r="E79" s="27">
        <v>33</v>
      </c>
      <c r="F79" s="27">
        <v>16</v>
      </c>
      <c r="G79" s="27">
        <v>16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/>
      <c r="P79" s="27">
        <v>0</v>
      </c>
      <c r="Q79" s="27">
        <v>69</v>
      </c>
      <c r="R79" s="27">
        <v>43</v>
      </c>
      <c r="S79" s="27">
        <v>648</v>
      </c>
      <c r="T79" s="27">
        <v>15.07</v>
      </c>
      <c r="U79" s="27">
        <v>3</v>
      </c>
      <c r="V79" s="27">
        <v>2</v>
      </c>
      <c r="W79" s="27">
        <v>2</v>
      </c>
      <c r="X79" s="27">
        <v>3</v>
      </c>
      <c r="Y79" s="27"/>
      <c r="Z79" s="36"/>
      <c r="AA79" s="52">
        <f>IF(F79&lt;Settings!$H$3,"",ROUND((J79*Settings!$C$3+K79*Settings!$C$4+N79*Settings!$C$5+P79*Settings!$C$6+R79*Settings!$C$7+S79*Settings!$C$8+U79*Settings!$C$9+L79*Settings!$C$10+V79*Settings!$C$11*0.5)/F79*16,0))</f>
        <v>124</v>
      </c>
      <c r="AB79" s="53">
        <f>IF(F79&lt;Settings!$H$3,"",AA79*Settings!$F$5)</f>
        <v>279</v>
      </c>
      <c r="AC79" s="27"/>
      <c r="AD79" s="27"/>
      <c r="AE79" s="36"/>
      <c r="AF79" s="40">
        <f>IF(F79&lt;Settings!$H$3,"",RANK(AA79,$AA$66:$AA$95,0)+COUNTIF($AA$66:AA79,AA79)-1)</f>
        <v>18</v>
      </c>
      <c r="AG79" s="47"/>
    </row>
    <row r="80" spans="1:33" ht="15" thickBot="1" x14ac:dyDescent="0.4">
      <c r="A80" s="26"/>
      <c r="B80" s="13" t="s">
        <v>25</v>
      </c>
      <c r="C80" s="13" t="s">
        <v>26</v>
      </c>
      <c r="D80" s="27" t="s">
        <v>2</v>
      </c>
      <c r="E80" s="27">
        <v>24</v>
      </c>
      <c r="F80" s="27">
        <v>16</v>
      </c>
      <c r="G80" s="27">
        <v>9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/>
      <c r="P80" s="27">
        <v>0</v>
      </c>
      <c r="Q80" s="27">
        <v>86</v>
      </c>
      <c r="R80" s="27">
        <v>53</v>
      </c>
      <c r="S80" s="27">
        <v>574</v>
      </c>
      <c r="T80" s="27">
        <v>10.83</v>
      </c>
      <c r="U80" s="27">
        <v>4</v>
      </c>
      <c r="V80" s="27">
        <v>1</v>
      </c>
      <c r="W80" s="27">
        <v>1</v>
      </c>
      <c r="X80" s="27">
        <v>4</v>
      </c>
      <c r="Y80" s="27"/>
      <c r="Z80" s="36"/>
      <c r="AA80" s="52">
        <f>IF(F80&lt;Settings!$H$3,"",ROUND((J80*Settings!$C$3+K80*Settings!$C$4+N80*Settings!$C$5+P80*Settings!$C$6+R80*Settings!$C$7+S80*Settings!$C$8+U80*Settings!$C$9+L80*Settings!$C$10+V80*Settings!$C$11*0.5)/F80*16,0))</f>
        <v>133</v>
      </c>
      <c r="AB80" s="53">
        <f>IF(F80&lt;Settings!$H$3,"",AA80*Settings!$F$5)</f>
        <v>299.25</v>
      </c>
      <c r="AC80" s="27"/>
      <c r="AD80" s="27"/>
      <c r="AE80" s="36"/>
      <c r="AF80" s="40">
        <f>IF(F80&lt;Settings!$H$3,"",RANK(AA80,$AA$66:$AA$95,0)+COUNTIF($AA$66:AA80,AA80)-1)</f>
        <v>15</v>
      </c>
      <c r="AG80" s="47"/>
    </row>
    <row r="81" spans="1:33" ht="15" thickBot="1" x14ac:dyDescent="0.4">
      <c r="A81" s="26"/>
      <c r="B81" s="13" t="s">
        <v>15</v>
      </c>
      <c r="C81" s="13" t="s">
        <v>45</v>
      </c>
      <c r="D81" s="27" t="s">
        <v>2</v>
      </c>
      <c r="E81" s="27">
        <v>37</v>
      </c>
      <c r="F81" s="27">
        <v>16</v>
      </c>
      <c r="G81" s="27">
        <v>12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/>
      <c r="P81" s="27">
        <v>0</v>
      </c>
      <c r="Q81" s="27">
        <v>79</v>
      </c>
      <c r="R81" s="27">
        <v>61</v>
      </c>
      <c r="S81" s="27">
        <v>522</v>
      </c>
      <c r="T81" s="27">
        <v>8.56</v>
      </c>
      <c r="U81" s="27">
        <v>4</v>
      </c>
      <c r="V81" s="27">
        <v>1</v>
      </c>
      <c r="W81" s="27">
        <v>0</v>
      </c>
      <c r="X81" s="27">
        <v>4</v>
      </c>
      <c r="Y81" s="27"/>
      <c r="Z81" s="36"/>
      <c r="AA81" s="52">
        <f>IF(F81&lt;Settings!$H$3,"",ROUND((J81*Settings!$C$3+K81*Settings!$C$4+N81*Settings!$C$5+P81*Settings!$C$6+R81*Settings!$C$7+S81*Settings!$C$8+U81*Settings!$C$9+L81*Settings!$C$10+V81*Settings!$C$11*0.5)/F81*16,0))</f>
        <v>136</v>
      </c>
      <c r="AB81" s="53">
        <f>IF(F81&lt;Settings!$H$3,"",AA81*Settings!$F$5)</f>
        <v>306</v>
      </c>
      <c r="AC81" s="27"/>
      <c r="AD81" s="27"/>
      <c r="AE81" s="36"/>
      <c r="AF81" s="40">
        <f>IF(F81&lt;Settings!$H$3,"",RANK(AA81,$AA$66:$AA$95,0)+COUNTIF($AA$66:AA81,AA81)-1)</f>
        <v>13</v>
      </c>
      <c r="AG81" s="47"/>
    </row>
    <row r="82" spans="1:33" ht="15" thickBot="1" x14ac:dyDescent="0.4">
      <c r="A82" s="26"/>
      <c r="B82" s="13" t="s">
        <v>119</v>
      </c>
      <c r="C82" s="13" t="s">
        <v>49</v>
      </c>
      <c r="D82" s="27" t="s">
        <v>2</v>
      </c>
      <c r="E82" s="27">
        <v>23</v>
      </c>
      <c r="F82" s="27">
        <v>14</v>
      </c>
      <c r="G82" s="27">
        <v>14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/>
      <c r="P82" s="27">
        <v>0</v>
      </c>
      <c r="Q82" s="27">
        <v>39</v>
      </c>
      <c r="R82" s="27">
        <v>26</v>
      </c>
      <c r="S82" s="27">
        <v>432</v>
      </c>
      <c r="T82" s="27">
        <v>16.62</v>
      </c>
      <c r="U82" s="27">
        <v>6</v>
      </c>
      <c r="V82" s="27">
        <v>3</v>
      </c>
      <c r="W82" s="27">
        <v>2</v>
      </c>
      <c r="X82" s="27">
        <v>6</v>
      </c>
      <c r="Y82" s="27"/>
      <c r="Z82" s="36"/>
      <c r="AA82" s="52">
        <f>IF(F82&lt;Settings!$H$3,"",ROUND((J82*Settings!$C$3+K82*Settings!$C$4+N82*Settings!$C$5+P82*Settings!$C$6+R82*Settings!$C$7+S82*Settings!$C$8+U82*Settings!$C$9+L82*Settings!$C$10+V82*Settings!$C$11*0.5)/F82*16,0))</f>
        <v>117</v>
      </c>
      <c r="AB82" s="53">
        <f>IF(F82&lt;Settings!$H$3,"",AA82*Settings!$F$5)</f>
        <v>263.25</v>
      </c>
      <c r="AC82" s="27"/>
      <c r="AD82" s="27"/>
      <c r="AE82" s="36"/>
      <c r="AF82" s="40">
        <f>IF(F82&lt;Settings!$H$3,"",RANK(AA82,$AA$66:$AA$95,0)+COUNTIF($AA$66:AA82,AA82)-1)</f>
        <v>20</v>
      </c>
      <c r="AG82" s="47"/>
    </row>
    <row r="83" spans="1:33" ht="15" thickBot="1" x14ac:dyDescent="0.4">
      <c r="A83" s="26"/>
      <c r="B83" s="13" t="s">
        <v>120</v>
      </c>
      <c r="C83" s="13" t="s">
        <v>36</v>
      </c>
      <c r="D83" s="27" t="s">
        <v>2</v>
      </c>
      <c r="E83" s="27">
        <v>23</v>
      </c>
      <c r="F83" s="27">
        <v>16</v>
      </c>
      <c r="G83" s="27">
        <v>8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/>
      <c r="P83" s="27">
        <v>0</v>
      </c>
      <c r="Q83" s="27">
        <v>65</v>
      </c>
      <c r="R83" s="27">
        <v>49</v>
      </c>
      <c r="S83" s="27">
        <v>526</v>
      </c>
      <c r="T83" s="27">
        <v>10.73</v>
      </c>
      <c r="U83" s="27">
        <v>3</v>
      </c>
      <c r="V83" s="27">
        <v>0</v>
      </c>
      <c r="W83" s="27">
        <v>0</v>
      </c>
      <c r="X83" s="27">
        <v>3</v>
      </c>
      <c r="Y83" s="27"/>
      <c r="Z83" s="36"/>
      <c r="AA83" s="52">
        <f>IF(F83&lt;Settings!$H$3,"",ROUND((J83*Settings!$C$3+K83*Settings!$C$4+N83*Settings!$C$5+P83*Settings!$C$6+R83*Settings!$C$7+S83*Settings!$C$8+U83*Settings!$C$9+L83*Settings!$C$10+V83*Settings!$C$11*0.5)/F83*16,0))</f>
        <v>120</v>
      </c>
      <c r="AB83" s="53">
        <f>IF(F83&lt;Settings!$H$3,"",AA83*Settings!$F$5)</f>
        <v>270</v>
      </c>
      <c r="AC83" s="27"/>
      <c r="AD83" s="27"/>
      <c r="AE83" s="36"/>
      <c r="AF83" s="40">
        <f>IF(F83&lt;Settings!$H$3,"",RANK(AA83,$AA$66:$AA$95,0)+COUNTIF($AA$66:AA83,AA83)-1)</f>
        <v>19</v>
      </c>
      <c r="AG83" s="47"/>
    </row>
    <row r="84" spans="1:33" ht="15" thickBot="1" x14ac:dyDescent="0.4">
      <c r="A84" s="26"/>
      <c r="B84" s="13" t="s">
        <v>37</v>
      </c>
      <c r="C84" s="13" t="s">
        <v>38</v>
      </c>
      <c r="D84" s="27" t="s">
        <v>2</v>
      </c>
      <c r="E84" s="27">
        <v>28</v>
      </c>
      <c r="F84" s="27">
        <v>13</v>
      </c>
      <c r="G84" s="27">
        <v>13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/>
      <c r="P84" s="27">
        <v>0</v>
      </c>
      <c r="Q84" s="27">
        <v>74</v>
      </c>
      <c r="R84" s="27">
        <v>49</v>
      </c>
      <c r="S84" s="27">
        <v>558</v>
      </c>
      <c r="T84" s="27">
        <v>11.39</v>
      </c>
      <c r="U84" s="27">
        <v>2</v>
      </c>
      <c r="V84" s="27">
        <v>1</v>
      </c>
      <c r="W84" s="27">
        <v>0</v>
      </c>
      <c r="X84" s="27">
        <v>2</v>
      </c>
      <c r="Y84" s="27"/>
      <c r="Z84" s="36"/>
      <c r="AA84" s="52">
        <f>IF(F84&lt;Settings!$H$3,"",ROUND((J84*Settings!$C$3+K84*Settings!$C$4+N84*Settings!$C$5+P84*Settings!$C$6+R84*Settings!$C$7+S84*Settings!$C$8+U84*Settings!$C$9+L84*Settings!$C$10+V84*Settings!$C$11*0.5)/F84*16,0))</f>
        <v>143</v>
      </c>
      <c r="AB84" s="53">
        <f>IF(F84&lt;Settings!$H$3,"",AA84*Settings!$F$5)</f>
        <v>321.75</v>
      </c>
      <c r="AC84" s="27"/>
      <c r="AD84" s="27"/>
      <c r="AE84" s="36"/>
      <c r="AF84" s="40">
        <f>IF(F84&lt;Settings!$H$3,"",RANK(AA84,$AA$66:$AA$95,0)+COUNTIF($AA$66:AA84,AA84)-1)</f>
        <v>11</v>
      </c>
      <c r="AG84" s="47"/>
    </row>
    <row r="85" spans="1:33" ht="15" thickBot="1" x14ac:dyDescent="0.4">
      <c r="A85" s="26"/>
      <c r="B85" s="13" t="s">
        <v>121</v>
      </c>
      <c r="C85" s="13" t="s">
        <v>103</v>
      </c>
      <c r="D85" s="27" t="s">
        <v>2</v>
      </c>
      <c r="E85" s="27">
        <v>24</v>
      </c>
      <c r="F85" s="27">
        <v>15</v>
      </c>
      <c r="G85" s="27">
        <v>7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/>
      <c r="P85" s="27">
        <v>0</v>
      </c>
      <c r="Q85" s="27">
        <v>63</v>
      </c>
      <c r="R85" s="27">
        <v>43</v>
      </c>
      <c r="S85" s="27">
        <v>515</v>
      </c>
      <c r="T85" s="27">
        <v>11.98</v>
      </c>
      <c r="U85" s="27">
        <v>2</v>
      </c>
      <c r="V85" s="27">
        <v>0</v>
      </c>
      <c r="W85" s="27">
        <v>0</v>
      </c>
      <c r="X85" s="27">
        <v>2</v>
      </c>
      <c r="Y85" s="27"/>
      <c r="Z85" s="36"/>
      <c r="AA85" s="52">
        <f>IF(F85&lt;Settings!$H$3,"",ROUND((J85*Settings!$C$3+K85*Settings!$C$4+N85*Settings!$C$5+P85*Settings!$C$6+R85*Settings!$C$7+S85*Settings!$C$8+U85*Settings!$C$9+L85*Settings!$C$10+V85*Settings!$C$11*0.5)/F85*16,0))</f>
        <v>114</v>
      </c>
      <c r="AB85" s="53">
        <f>IF(F85&lt;Settings!$H$3,"",AA85*Settings!$F$5)</f>
        <v>256.5</v>
      </c>
      <c r="AC85" s="27"/>
      <c r="AD85" s="27"/>
      <c r="AE85" s="36"/>
      <c r="AF85" s="40">
        <f>IF(F85&lt;Settings!$H$3,"",RANK(AA85,$AA$66:$AA$95,0)+COUNTIF($AA$66:AA85,AA85)-1)</f>
        <v>21</v>
      </c>
      <c r="AG85" s="47"/>
    </row>
    <row r="86" spans="1:33" ht="15" thickBot="1" x14ac:dyDescent="0.4">
      <c r="A86" s="26"/>
      <c r="B86" s="13" t="s">
        <v>122</v>
      </c>
      <c r="C86" s="13" t="s">
        <v>30</v>
      </c>
      <c r="D86" s="27" t="s">
        <v>2</v>
      </c>
      <c r="E86" s="27">
        <v>33</v>
      </c>
      <c r="F86" s="27">
        <v>16</v>
      </c>
      <c r="G86" s="27">
        <v>16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/>
      <c r="P86" s="27">
        <v>0</v>
      </c>
      <c r="Q86" s="27">
        <v>48</v>
      </c>
      <c r="R86" s="27">
        <v>24</v>
      </c>
      <c r="S86" s="27">
        <v>318</v>
      </c>
      <c r="T86" s="27">
        <v>13.25</v>
      </c>
      <c r="U86" s="27">
        <v>5</v>
      </c>
      <c r="V86" s="27">
        <v>0</v>
      </c>
      <c r="W86" s="27">
        <v>0</v>
      </c>
      <c r="X86" s="27">
        <v>5</v>
      </c>
      <c r="Y86" s="27">
        <v>1</v>
      </c>
      <c r="Z86" s="36"/>
      <c r="AA86" s="52">
        <f>IF(F86&lt;Settings!$H$3,"",ROUND((J86*Settings!$C$3+K86*Settings!$C$4+N86*Settings!$C$5+P86*Settings!$C$6+R86*Settings!$C$7+S86*Settings!$C$8+U86*Settings!$C$9+L86*Settings!$C$10+V86*Settings!$C$11*0.5)/F86*16,0))</f>
        <v>86</v>
      </c>
      <c r="AB86" s="53">
        <f>IF(F86&lt;Settings!$H$3,"",AA86*Settings!$F$5)</f>
        <v>193.5</v>
      </c>
      <c r="AC86" s="27"/>
      <c r="AD86" s="27"/>
      <c r="AE86" s="36"/>
      <c r="AF86" s="40">
        <f>IF(F86&lt;Settings!$H$3,"",RANK(AA86,$AA$66:$AA$95,0)+COUNTIF($AA$66:AA86,AA86)-1)</f>
        <v>25</v>
      </c>
      <c r="AG86" s="47"/>
    </row>
    <row r="87" spans="1:33" ht="15" thickBot="1" x14ac:dyDescent="0.4">
      <c r="A87" s="26"/>
      <c r="B87" s="13" t="s">
        <v>123</v>
      </c>
      <c r="C87" s="13" t="s">
        <v>4</v>
      </c>
      <c r="D87" s="27" t="s">
        <v>2</v>
      </c>
      <c r="E87" s="27">
        <v>21</v>
      </c>
      <c r="F87" s="27">
        <v>16</v>
      </c>
      <c r="G87" s="27">
        <v>5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1</v>
      </c>
      <c r="N87" s="27">
        <v>1</v>
      </c>
      <c r="O87" s="27">
        <v>1</v>
      </c>
      <c r="P87" s="27">
        <v>0</v>
      </c>
      <c r="Q87" s="27">
        <v>60</v>
      </c>
      <c r="R87" s="27">
        <v>32</v>
      </c>
      <c r="S87" s="27">
        <v>386</v>
      </c>
      <c r="T87" s="27">
        <v>12.06</v>
      </c>
      <c r="U87" s="27">
        <v>4</v>
      </c>
      <c r="V87" s="27">
        <v>0</v>
      </c>
      <c r="W87" s="27">
        <v>0</v>
      </c>
      <c r="X87" s="27">
        <v>4</v>
      </c>
      <c r="Y87" s="27"/>
      <c r="Z87" s="36"/>
      <c r="AA87" s="52">
        <f>IF(F87&lt;Settings!$H$3,"",ROUND((J87*Settings!$C$3+K87*Settings!$C$4+N87*Settings!$C$5+P87*Settings!$C$6+R87*Settings!$C$7+S87*Settings!$C$8+U87*Settings!$C$9+L87*Settings!$C$10+V87*Settings!$C$11*0.5)/F87*16,0))</f>
        <v>95</v>
      </c>
      <c r="AB87" s="53">
        <f>IF(F87&lt;Settings!$H$3,"",AA87*Settings!$F$5)</f>
        <v>213.75</v>
      </c>
      <c r="AC87" s="27"/>
      <c r="AD87" s="27"/>
      <c r="AE87" s="36"/>
      <c r="AF87" s="40">
        <f>IF(F87&lt;Settings!$H$3,"",RANK(AA87,$AA$66:$AA$95,0)+COUNTIF($AA$66:AA87,AA87)-1)</f>
        <v>24</v>
      </c>
      <c r="AG87" s="47"/>
    </row>
    <row r="88" spans="1:33" ht="15" thickBot="1" x14ac:dyDescent="0.4">
      <c r="A88" s="26"/>
      <c r="B88" s="13" t="s">
        <v>108</v>
      </c>
      <c r="C88" s="13" t="s">
        <v>103</v>
      </c>
      <c r="D88" s="27" t="s">
        <v>2</v>
      </c>
      <c r="E88" s="27">
        <v>29</v>
      </c>
      <c r="F88" s="27">
        <v>16</v>
      </c>
      <c r="G88" s="27">
        <v>13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/>
      <c r="P88" s="27">
        <v>0</v>
      </c>
      <c r="Q88" s="27">
        <v>33</v>
      </c>
      <c r="R88" s="27">
        <v>21</v>
      </c>
      <c r="S88" s="27">
        <v>336</v>
      </c>
      <c r="T88" s="27">
        <v>16</v>
      </c>
      <c r="U88" s="27">
        <v>4</v>
      </c>
      <c r="V88" s="27">
        <v>0</v>
      </c>
      <c r="W88" s="27">
        <v>0</v>
      </c>
      <c r="X88" s="27">
        <v>4</v>
      </c>
      <c r="Y88" s="27"/>
      <c r="Z88" s="36"/>
      <c r="AA88" s="52">
        <f>IF(F88&lt;Settings!$H$3,"",ROUND((J88*Settings!$C$3+K88*Settings!$C$4+N88*Settings!$C$5+P88*Settings!$C$6+R88*Settings!$C$7+S88*Settings!$C$8+U88*Settings!$C$9+L88*Settings!$C$10+V88*Settings!$C$11*0.5)/F88*16,0))</f>
        <v>79</v>
      </c>
      <c r="AB88" s="53">
        <f>IF(F88&lt;Settings!$H$3,"",AA88*Settings!$F$5)</f>
        <v>177.75</v>
      </c>
      <c r="AC88" s="27"/>
      <c r="AD88" s="27"/>
      <c r="AE88" s="36"/>
      <c r="AF88" s="40">
        <f>IF(F88&lt;Settings!$H$3,"",RANK(AA88,$AA$66:$AA$95,0)+COUNTIF($AA$66:AA88,AA88)-1)</f>
        <v>29</v>
      </c>
      <c r="AG88" s="47"/>
    </row>
    <row r="89" spans="1:33" ht="15" thickBot="1" x14ac:dyDescent="0.4">
      <c r="A89" s="26"/>
      <c r="B89" s="13" t="s">
        <v>124</v>
      </c>
      <c r="C89" s="13" t="s">
        <v>20</v>
      </c>
      <c r="D89" s="27" t="s">
        <v>2</v>
      </c>
      <c r="E89" s="27">
        <v>26</v>
      </c>
      <c r="F89" s="27">
        <v>15</v>
      </c>
      <c r="G89" s="27">
        <v>1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/>
      <c r="P89" s="27">
        <v>0</v>
      </c>
      <c r="Q89" s="27">
        <v>31</v>
      </c>
      <c r="R89" s="27">
        <v>23</v>
      </c>
      <c r="S89" s="27">
        <v>248</v>
      </c>
      <c r="T89" s="27">
        <v>10.78</v>
      </c>
      <c r="U89" s="27">
        <v>5</v>
      </c>
      <c r="V89" s="27">
        <v>0</v>
      </c>
      <c r="W89" s="27">
        <v>0</v>
      </c>
      <c r="X89" s="27">
        <v>5</v>
      </c>
      <c r="Y89" s="27">
        <v>1</v>
      </c>
      <c r="Z89" s="36"/>
      <c r="AA89" s="52">
        <f>IF(F89&lt;Settings!$H$3,"",ROUND((J89*Settings!$C$3+K89*Settings!$C$4+N89*Settings!$C$5+P89*Settings!$C$6+R89*Settings!$C$7+S89*Settings!$C$8+U89*Settings!$C$9+L89*Settings!$C$10+V89*Settings!$C$11*0.5)/F89*16,0))</f>
        <v>83</v>
      </c>
      <c r="AB89" s="53">
        <f>IF(F89&lt;Settings!$H$3,"",AA89*Settings!$F$5)</f>
        <v>186.75</v>
      </c>
      <c r="AC89" s="27"/>
      <c r="AD89" s="27"/>
      <c r="AE89" s="36"/>
      <c r="AF89" s="40">
        <f>IF(F89&lt;Settings!$H$3,"",RANK(AA89,$AA$66:$AA$95,0)+COUNTIF($AA$66:AA89,AA89)-1)</f>
        <v>26</v>
      </c>
      <c r="AG89" s="47"/>
    </row>
    <row r="90" spans="1:33" ht="15" thickBot="1" x14ac:dyDescent="0.4">
      <c r="A90" s="26"/>
      <c r="B90" s="13" t="s">
        <v>29</v>
      </c>
      <c r="C90" s="13" t="s">
        <v>51</v>
      </c>
      <c r="D90" s="27" t="s">
        <v>2</v>
      </c>
      <c r="E90" s="27">
        <v>29</v>
      </c>
      <c r="F90" s="27">
        <v>14</v>
      </c>
      <c r="G90" s="27">
        <v>13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/>
      <c r="P90" s="27">
        <v>0</v>
      </c>
      <c r="Q90" s="27">
        <v>62</v>
      </c>
      <c r="R90" s="27">
        <v>41</v>
      </c>
      <c r="S90" s="27">
        <v>388</v>
      </c>
      <c r="T90" s="27">
        <v>9.4600000000000009</v>
      </c>
      <c r="U90" s="27">
        <v>3</v>
      </c>
      <c r="V90" s="27">
        <v>1</v>
      </c>
      <c r="W90" s="27">
        <v>0</v>
      </c>
      <c r="X90" s="27">
        <v>3</v>
      </c>
      <c r="Y90" s="27"/>
      <c r="Z90" s="36"/>
      <c r="AA90" s="52">
        <f>IF(F90&lt;Settings!$H$3,"",ROUND((J90*Settings!$C$3+K90*Settings!$C$4+N90*Settings!$C$5+P90*Settings!$C$6+R90*Settings!$C$7+S90*Settings!$C$8+U90*Settings!$C$9+L90*Settings!$C$10+V90*Settings!$C$11*0.5)/F90*16,0))</f>
        <v>111</v>
      </c>
      <c r="AB90" s="53">
        <f>IF(F90&lt;Settings!$H$3,"",AA90*Settings!$F$5)</f>
        <v>249.75</v>
      </c>
      <c r="AC90" s="27"/>
      <c r="AD90" s="27"/>
      <c r="AE90" s="36"/>
      <c r="AF90" s="40">
        <f>IF(F90&lt;Settings!$H$3,"",RANK(AA90,$AA$66:$AA$95,0)+COUNTIF($AA$66:AA90,AA90)-1)</f>
        <v>22</v>
      </c>
      <c r="AG90" s="47"/>
    </row>
    <row r="91" spans="1:33" ht="15" thickBot="1" x14ac:dyDescent="0.4">
      <c r="A91" s="26"/>
      <c r="B91" s="13" t="s">
        <v>106</v>
      </c>
      <c r="C91" s="13" t="s">
        <v>43</v>
      </c>
      <c r="D91" s="27" t="s">
        <v>2</v>
      </c>
      <c r="E91" s="27">
        <v>23</v>
      </c>
      <c r="F91" s="27">
        <v>16</v>
      </c>
      <c r="G91" s="27">
        <v>14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/>
      <c r="P91" s="27">
        <v>0</v>
      </c>
      <c r="Q91" s="27">
        <v>63</v>
      </c>
      <c r="R91" s="27">
        <v>43</v>
      </c>
      <c r="S91" s="27">
        <v>372</v>
      </c>
      <c r="T91" s="27">
        <v>8.65</v>
      </c>
      <c r="U91" s="27">
        <v>3</v>
      </c>
      <c r="V91" s="27">
        <v>0</v>
      </c>
      <c r="W91" s="27">
        <v>0</v>
      </c>
      <c r="X91" s="27">
        <v>3</v>
      </c>
      <c r="Y91" s="27"/>
      <c r="Z91" s="36"/>
      <c r="AA91" s="52">
        <f>IF(F91&lt;Settings!$H$3,"",ROUND((J91*Settings!$C$3+K91*Settings!$C$4+N91*Settings!$C$5+P91*Settings!$C$6+R91*Settings!$C$7+S91*Settings!$C$8+U91*Settings!$C$9+L91*Settings!$C$10+V91*Settings!$C$11*0.5)/F91*16,0))</f>
        <v>98</v>
      </c>
      <c r="AB91" s="53">
        <f>IF(F91&lt;Settings!$H$3,"",AA91*Settings!$F$5)</f>
        <v>220.5</v>
      </c>
      <c r="AC91" s="27"/>
      <c r="AD91" s="27"/>
      <c r="AE91" s="36"/>
      <c r="AF91" s="40">
        <f>IF(F91&lt;Settings!$H$3,"",RANK(AA91,$AA$66:$AA$95,0)+COUNTIF($AA$66:AA91,AA91)-1)</f>
        <v>23</v>
      </c>
      <c r="AG91" s="47"/>
    </row>
    <row r="92" spans="1:33" ht="15" thickBot="1" x14ac:dyDescent="0.4">
      <c r="A92" s="26"/>
      <c r="B92" s="13" t="s">
        <v>48</v>
      </c>
      <c r="C92" s="13" t="s">
        <v>125</v>
      </c>
      <c r="D92" s="27" t="s">
        <v>2</v>
      </c>
      <c r="E92" s="27">
        <v>25</v>
      </c>
      <c r="F92" s="27">
        <v>13</v>
      </c>
      <c r="G92" s="27">
        <v>10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/>
      <c r="P92" s="27">
        <v>0</v>
      </c>
      <c r="Q92" s="27">
        <v>74</v>
      </c>
      <c r="R92" s="27">
        <v>50</v>
      </c>
      <c r="S92" s="27">
        <v>357</v>
      </c>
      <c r="T92" s="27">
        <v>7.14</v>
      </c>
      <c r="U92" s="27">
        <v>3</v>
      </c>
      <c r="V92" s="27">
        <v>1</v>
      </c>
      <c r="W92" s="27">
        <v>1</v>
      </c>
      <c r="X92" s="27">
        <v>3</v>
      </c>
      <c r="Y92" s="27"/>
      <c r="Z92" s="36"/>
      <c r="AA92" s="52">
        <f>IF(F92&lt;Settings!$H$3,"",ROUND((J92*Settings!$C$3+K92*Settings!$C$4+N92*Settings!$C$5+P92*Settings!$C$6+R92*Settings!$C$7+S92*Settings!$C$8+U92*Settings!$C$9+L92*Settings!$C$10+V92*Settings!$C$11*0.5)/F92*16,0))</f>
        <v>126</v>
      </c>
      <c r="AB92" s="53">
        <f>IF(F92&lt;Settings!$H$3,"",AA92*Settings!$F$5)</f>
        <v>283.5</v>
      </c>
      <c r="AC92" s="27"/>
      <c r="AD92" s="27"/>
      <c r="AE92" s="36"/>
      <c r="AF92" s="40">
        <f>IF(F92&lt;Settings!$H$3,"",RANK(AA92,$AA$66:$AA$95,0)+COUNTIF($AA$66:AA92,AA92)-1)</f>
        <v>16</v>
      </c>
      <c r="AG92" s="47"/>
    </row>
    <row r="93" spans="1:33" ht="15" thickBot="1" x14ac:dyDescent="0.4">
      <c r="A93" s="26"/>
      <c r="B93" s="13" t="s">
        <v>126</v>
      </c>
      <c r="C93" s="13" t="s">
        <v>8</v>
      </c>
      <c r="D93" s="27" t="s">
        <v>2</v>
      </c>
      <c r="E93" s="27">
        <v>30</v>
      </c>
      <c r="F93" s="27">
        <v>16</v>
      </c>
      <c r="G93" s="27">
        <v>12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/>
      <c r="P93" s="27">
        <v>0</v>
      </c>
      <c r="Q93" s="27">
        <v>48</v>
      </c>
      <c r="R93" s="27">
        <v>30</v>
      </c>
      <c r="S93" s="27">
        <v>437</v>
      </c>
      <c r="T93" s="27">
        <v>14.57</v>
      </c>
      <c r="U93" s="27">
        <v>1</v>
      </c>
      <c r="V93" s="27">
        <v>0</v>
      </c>
      <c r="W93" s="27">
        <v>0</v>
      </c>
      <c r="X93" s="27">
        <v>1</v>
      </c>
      <c r="Y93" s="27"/>
      <c r="Z93" s="36"/>
      <c r="AA93" s="52">
        <f>IF(F93&lt;Settings!$H$3,"",ROUND((J93*Settings!$C$3+K93*Settings!$C$4+N93*Settings!$C$5+P93*Settings!$C$6+R93*Settings!$C$7+S93*Settings!$C$8+U93*Settings!$C$9+L93*Settings!$C$10+V93*Settings!$C$11*0.5)/F93*16,0))</f>
        <v>80</v>
      </c>
      <c r="AB93" s="53">
        <f>IF(F93&lt;Settings!$H$3,"",AA93*Settings!$F$5)</f>
        <v>180</v>
      </c>
      <c r="AC93" s="27"/>
      <c r="AD93" s="27"/>
      <c r="AE93" s="36"/>
      <c r="AF93" s="40">
        <f>IF(F93&lt;Settings!$H$3,"",RANK(AA93,$AA$66:$AA$95,0)+COUNTIF($AA$66:AA93,AA93)-1)</f>
        <v>27</v>
      </c>
      <c r="AG93" s="47"/>
    </row>
    <row r="94" spans="1:33" ht="15" thickBot="1" x14ac:dyDescent="0.4">
      <c r="A94" s="26"/>
      <c r="B94" s="13" t="s">
        <v>21</v>
      </c>
      <c r="C94" s="13" t="s">
        <v>116</v>
      </c>
      <c r="D94" s="27" t="s">
        <v>2</v>
      </c>
      <c r="E94" s="27">
        <v>37</v>
      </c>
      <c r="F94" s="27">
        <v>16</v>
      </c>
      <c r="G94" s="27">
        <v>4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/>
      <c r="P94" s="27">
        <v>0</v>
      </c>
      <c r="Q94" s="27">
        <v>52</v>
      </c>
      <c r="R94" s="27">
        <v>30</v>
      </c>
      <c r="S94" s="27">
        <v>316</v>
      </c>
      <c r="T94" s="27">
        <v>10.53</v>
      </c>
      <c r="U94" s="27">
        <v>3</v>
      </c>
      <c r="V94" s="27">
        <v>0</v>
      </c>
      <c r="W94" s="27">
        <v>0</v>
      </c>
      <c r="X94" s="27">
        <v>3</v>
      </c>
      <c r="Y94" s="27"/>
      <c r="Z94" s="36"/>
      <c r="AA94" s="52">
        <f>IF(F94&lt;Settings!$H$3,"",ROUND((J94*Settings!$C$3+K94*Settings!$C$4+N94*Settings!$C$5+P94*Settings!$C$6+R94*Settings!$C$7+S94*Settings!$C$8+U94*Settings!$C$9+L94*Settings!$C$10+V94*Settings!$C$11*0.5)/F94*16,0))</f>
        <v>80</v>
      </c>
      <c r="AB94" s="53">
        <f>IF(F94&lt;Settings!$H$3,"",AA94*Settings!$F$5)</f>
        <v>180</v>
      </c>
      <c r="AC94" s="27"/>
      <c r="AD94" s="27"/>
      <c r="AE94" s="36"/>
      <c r="AF94" s="40">
        <f>IF(F94&lt;Settings!$H$3,"",RANK(AA94,$AA$66:$AA$95,0)+COUNTIF($AA$66:AA94,AA94)-1)</f>
        <v>28</v>
      </c>
      <c r="AG94" s="47"/>
    </row>
    <row r="95" spans="1:33" ht="15" thickBot="1" x14ac:dyDescent="0.4">
      <c r="A95" s="16"/>
      <c r="B95" s="17" t="s">
        <v>127</v>
      </c>
      <c r="C95" s="17" t="s">
        <v>4</v>
      </c>
      <c r="D95" s="18" t="s">
        <v>2</v>
      </c>
      <c r="E95" s="18">
        <v>24</v>
      </c>
      <c r="F95" s="18">
        <v>16</v>
      </c>
      <c r="G95" s="18">
        <v>4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/>
      <c r="P95" s="18">
        <v>0</v>
      </c>
      <c r="Q95" s="18">
        <v>58</v>
      </c>
      <c r="R95" s="18">
        <v>33</v>
      </c>
      <c r="S95" s="18">
        <v>395</v>
      </c>
      <c r="T95" s="18">
        <v>11.97</v>
      </c>
      <c r="U95" s="18">
        <v>1</v>
      </c>
      <c r="V95" s="18">
        <v>1</v>
      </c>
      <c r="W95" s="18">
        <v>1</v>
      </c>
      <c r="X95" s="18">
        <v>1</v>
      </c>
      <c r="Y95" s="18"/>
      <c r="Z95" s="45"/>
      <c r="AA95" s="52">
        <f>IF(F95&lt;Settings!$H$3,"",ROUND((J95*Settings!$C$3+K95*Settings!$C$4+N95*Settings!$C$5+P95*Settings!$C$6+R95*Settings!$C$7+S95*Settings!$C$8+U95*Settings!$C$9+L95*Settings!$C$10+V95*Settings!$C$11*0.5)/F95*16,0))</f>
        <v>78</v>
      </c>
      <c r="AB95" s="53">
        <f>IF(F95&lt;Settings!$H$3,"",AA95*Settings!$F$5)</f>
        <v>175.5</v>
      </c>
      <c r="AC95" s="18"/>
      <c r="AD95" s="18"/>
      <c r="AE95" s="45"/>
      <c r="AF95" s="40">
        <f>IF(F95&lt;Settings!$H$3,"",RANK(AA95,$AA$66:$AA$95,0)+COUNTIF($AA$66:AA95,AA95)-1)</f>
        <v>30</v>
      </c>
      <c r="AG95" s="19"/>
    </row>
    <row r="96" spans="1:33" ht="15" thickBot="1" x14ac:dyDescent="0.4">
      <c r="A96" s="120">
        <v>2018</v>
      </c>
      <c r="B96" s="121"/>
      <c r="C96" s="122"/>
      <c r="AA96" s="52" t="str">
        <f>IF(F96&lt;Settings!$H$3,"",ROUND((J96*Settings!$C$3+K96*Settings!$C$4+N96*Settings!$C$5+P96*Settings!$C$6+R96*Settings!$C$7+S96*Settings!$C$8+U96*Settings!$C$9+L96*Settings!$C$10+V96*Settings!$C$11*0.5)/F96*16,0))</f>
        <v/>
      </c>
    </row>
    <row r="97" spans="1:33" ht="15" thickBot="1" x14ac:dyDescent="0.4">
      <c r="A97" s="24"/>
      <c r="B97" s="10" t="s">
        <v>87</v>
      </c>
      <c r="C97" s="10" t="s">
        <v>14</v>
      </c>
      <c r="D97" s="25" t="s">
        <v>2</v>
      </c>
      <c r="E97" s="25">
        <v>29</v>
      </c>
      <c r="F97" s="25">
        <v>16</v>
      </c>
      <c r="G97" s="25">
        <v>16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/>
      <c r="P97" s="25">
        <v>0</v>
      </c>
      <c r="Q97" s="25">
        <v>150</v>
      </c>
      <c r="R97" s="25">
        <v>103</v>
      </c>
      <c r="S97" s="25">
        <v>1336</v>
      </c>
      <c r="T97" s="25">
        <v>12.97</v>
      </c>
      <c r="U97" s="25">
        <v>10</v>
      </c>
      <c r="V97" s="25">
        <v>2</v>
      </c>
      <c r="W97" s="25">
        <v>1</v>
      </c>
      <c r="X97" s="25">
        <v>10</v>
      </c>
      <c r="Y97" s="25"/>
      <c r="Z97" s="44"/>
      <c r="AA97" s="52">
        <f>IF(F97&lt;Settings!$H$3,"",ROUND((J97*Settings!$C$3+K97*Settings!$C$4+N97*Settings!$C$5+P97*Settings!$C$6+R97*Settings!$C$7+S97*Settings!$C$8+U97*Settings!$C$9+L97*Settings!$C$10+V97*Settings!$C$11*0.5)/F97*16,0))</f>
        <v>295</v>
      </c>
      <c r="AB97" s="53">
        <f>IF(F97&lt;Settings!$H$3,"",AA97*Settings!$F$4)</f>
        <v>995.625</v>
      </c>
      <c r="AC97" s="50"/>
      <c r="AD97" s="25"/>
      <c r="AE97" s="44"/>
      <c r="AF97" s="40">
        <f>IF(F97&lt;Settings!$H$3,"",RANK(AA97,$AA$97:$AA$126,0)+COUNTIF($AA$97:AA97,AA97)-1)</f>
        <v>1</v>
      </c>
      <c r="AG97" s="46"/>
    </row>
    <row r="98" spans="1:33" ht="15" thickBot="1" x14ac:dyDescent="0.4">
      <c r="A98" s="26"/>
      <c r="B98" s="13" t="s">
        <v>128</v>
      </c>
      <c r="C98" s="13" t="s">
        <v>103</v>
      </c>
      <c r="D98" s="27" t="s">
        <v>2</v>
      </c>
      <c r="E98" s="27">
        <v>25</v>
      </c>
      <c r="F98" s="27">
        <v>16</v>
      </c>
      <c r="G98" s="27">
        <v>16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1</v>
      </c>
      <c r="N98" s="27">
        <v>10</v>
      </c>
      <c r="O98" s="27">
        <v>10</v>
      </c>
      <c r="P98" s="27">
        <v>0</v>
      </c>
      <c r="Q98" s="27">
        <v>136</v>
      </c>
      <c r="R98" s="27">
        <v>88</v>
      </c>
      <c r="S98" s="27">
        <v>1377</v>
      </c>
      <c r="T98" s="27">
        <v>15.65</v>
      </c>
      <c r="U98" s="27">
        <v>5</v>
      </c>
      <c r="V98" s="27">
        <v>0</v>
      </c>
      <c r="W98" s="27">
        <v>0</v>
      </c>
      <c r="X98" s="27">
        <v>5</v>
      </c>
      <c r="Y98" s="27">
        <v>1</v>
      </c>
      <c r="Z98" s="36"/>
      <c r="AA98" s="52">
        <f>IF(F98&lt;Settings!$H$3,"",ROUND((J98*Settings!$C$3+K98*Settings!$C$4+N98*Settings!$C$5+P98*Settings!$C$6+R98*Settings!$C$7+S98*Settings!$C$8+U98*Settings!$C$9+L98*Settings!$C$10+V98*Settings!$C$11*0.5)/F98*16,0))</f>
        <v>257</v>
      </c>
      <c r="AB98" s="53">
        <f>IF(F98&lt;Settings!$H$3,"",AA98*Settings!$F$4)</f>
        <v>867.375</v>
      </c>
      <c r="AC98" s="27"/>
      <c r="AD98" s="27"/>
      <c r="AE98" s="36"/>
      <c r="AF98" s="40">
        <f>IF(F98&lt;Settings!$H$3,"",RANK(AA98,$AA$97:$AA$126,0)+COUNTIF($AA$97:AA98,AA98)-1)</f>
        <v>3</v>
      </c>
      <c r="AG98" s="47"/>
    </row>
    <row r="99" spans="1:33" ht="15" thickBot="1" x14ac:dyDescent="0.4">
      <c r="A99" s="26"/>
      <c r="B99" s="13" t="s">
        <v>109</v>
      </c>
      <c r="C99" s="13" t="s">
        <v>20</v>
      </c>
      <c r="D99" s="27" t="s">
        <v>2</v>
      </c>
      <c r="E99" s="27">
        <v>28</v>
      </c>
      <c r="F99" s="27">
        <v>16</v>
      </c>
      <c r="G99" s="27">
        <v>16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/>
      <c r="P99" s="27">
        <v>0</v>
      </c>
      <c r="Q99" s="27">
        <v>156</v>
      </c>
      <c r="R99" s="27">
        <v>116</v>
      </c>
      <c r="S99" s="27">
        <v>1163</v>
      </c>
      <c r="T99" s="27">
        <v>10.029999999999999</v>
      </c>
      <c r="U99" s="27">
        <v>8</v>
      </c>
      <c r="V99" s="27">
        <v>1</v>
      </c>
      <c r="W99" s="27">
        <v>0</v>
      </c>
      <c r="X99" s="27">
        <v>8</v>
      </c>
      <c r="Y99" s="27"/>
      <c r="Z99" s="36"/>
      <c r="AA99" s="52">
        <f>IF(F99&lt;Settings!$H$3,"",ROUND((J99*Settings!$C$3+K99*Settings!$C$4+N99*Settings!$C$5+P99*Settings!$C$6+R99*Settings!$C$7+S99*Settings!$C$8+U99*Settings!$C$9+L99*Settings!$C$10+V99*Settings!$C$11*0.5)/F99*16,0))</f>
        <v>279</v>
      </c>
      <c r="AB99" s="53">
        <f>IF(F99&lt;Settings!$H$3,"",AA99*Settings!$F$4)</f>
        <v>941.625</v>
      </c>
      <c r="AC99" s="27"/>
      <c r="AD99" s="27"/>
      <c r="AE99" s="36"/>
      <c r="AF99" s="40">
        <f>IF(F99&lt;Settings!$H$3,"",RANK(AA99,$AA$97:$AA$126,0)+COUNTIF($AA$97:AA99,AA99)-1)</f>
        <v>2</v>
      </c>
      <c r="AG99" s="47"/>
    </row>
    <row r="100" spans="1:33" ht="15" thickBot="1" x14ac:dyDescent="0.4">
      <c r="A100" s="26"/>
      <c r="B100" s="13" t="s">
        <v>129</v>
      </c>
      <c r="C100" s="13" t="s">
        <v>94</v>
      </c>
      <c r="D100" s="27" t="s">
        <v>2</v>
      </c>
      <c r="E100" s="27">
        <v>25</v>
      </c>
      <c r="F100" s="27">
        <v>16</v>
      </c>
      <c r="G100" s="27">
        <v>8</v>
      </c>
      <c r="H100" s="27">
        <v>0</v>
      </c>
      <c r="I100" s="27">
        <v>1</v>
      </c>
      <c r="J100" s="27">
        <v>0</v>
      </c>
      <c r="K100" s="27">
        <v>0</v>
      </c>
      <c r="L100" s="27">
        <v>0</v>
      </c>
      <c r="M100" s="27">
        <v>3</v>
      </c>
      <c r="N100" s="27">
        <v>-8</v>
      </c>
      <c r="O100" s="27">
        <v>-2.67</v>
      </c>
      <c r="P100" s="27">
        <v>1</v>
      </c>
      <c r="Q100" s="27">
        <v>110</v>
      </c>
      <c r="R100" s="27">
        <v>66</v>
      </c>
      <c r="S100" s="27">
        <v>750</v>
      </c>
      <c r="T100" s="27">
        <v>11.36</v>
      </c>
      <c r="U100" s="27">
        <v>13</v>
      </c>
      <c r="V100" s="27">
        <v>1</v>
      </c>
      <c r="W100" s="27">
        <v>1</v>
      </c>
      <c r="X100" s="27">
        <v>14</v>
      </c>
      <c r="Y100" s="27"/>
      <c r="Z100" s="36"/>
      <c r="AA100" s="52">
        <f>IF(F100&lt;Settings!$H$3,"",ROUND((J100*Settings!$C$3+K100*Settings!$C$4+N100*Settings!$C$5+P100*Settings!$C$6+R100*Settings!$C$7+S100*Settings!$C$8+U100*Settings!$C$9+L100*Settings!$C$10+V100*Settings!$C$11*0.5)/F100*16,0))</f>
        <v>223</v>
      </c>
      <c r="AB100" s="53">
        <f>IF(F100&lt;Settings!$H$3,"",AA100*Settings!$F$4)</f>
        <v>752.625</v>
      </c>
      <c r="AC100" s="27"/>
      <c r="AD100" s="27"/>
      <c r="AE100" s="36"/>
      <c r="AF100" s="40">
        <f>IF(F100&lt;Settings!$H$3,"",RANK(AA100,$AA$97:$AA$126,0)+COUNTIF($AA$97:AA100,AA100)-1)</f>
        <v>4</v>
      </c>
      <c r="AG100" s="47"/>
    </row>
    <row r="101" spans="1:33" ht="15" thickBot="1" x14ac:dyDescent="0.4">
      <c r="A101" s="26"/>
      <c r="B101" s="13" t="s">
        <v>130</v>
      </c>
      <c r="C101" s="13" t="s">
        <v>53</v>
      </c>
      <c r="D101" s="27" t="s">
        <v>2</v>
      </c>
      <c r="E101" s="27">
        <v>31</v>
      </c>
      <c r="F101" s="27">
        <v>16</v>
      </c>
      <c r="G101" s="27">
        <v>14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/>
      <c r="P101" s="27">
        <v>0</v>
      </c>
      <c r="Q101" s="27">
        <v>101</v>
      </c>
      <c r="R101" s="27">
        <v>68</v>
      </c>
      <c r="S101" s="27">
        <v>896</v>
      </c>
      <c r="T101" s="27">
        <v>13.18</v>
      </c>
      <c r="U101" s="27">
        <v>6</v>
      </c>
      <c r="V101" s="27">
        <v>0</v>
      </c>
      <c r="W101" s="27">
        <v>0</v>
      </c>
      <c r="X101" s="27">
        <v>6</v>
      </c>
      <c r="Y101" s="27"/>
      <c r="Z101" s="36"/>
      <c r="AA101" s="52">
        <f>IF(F101&lt;Settings!$H$3,"",ROUND((J101*Settings!$C$3+K101*Settings!$C$4+N101*Settings!$C$5+P101*Settings!$C$6+R101*Settings!$C$7+S101*Settings!$C$8+U101*Settings!$C$9+L101*Settings!$C$10+V101*Settings!$C$11*0.5)/F101*16,0))</f>
        <v>194</v>
      </c>
      <c r="AB101" s="53">
        <f>IF(F101&lt;Settings!$H$3,"",AA101*Settings!$F$4)</f>
        <v>654.75</v>
      </c>
      <c r="AC101" s="27"/>
      <c r="AD101" s="27"/>
      <c r="AE101" s="36"/>
      <c r="AF101" s="40">
        <f>IF(F101&lt;Settings!$H$3,"",RANK(AA101,$AA$97:$AA$126,0)+COUNTIF($AA$97:AA101,AA101)-1)</f>
        <v>5</v>
      </c>
      <c r="AG101" s="47"/>
    </row>
    <row r="102" spans="1:33" ht="15" thickBot="1" x14ac:dyDescent="0.4">
      <c r="A102" s="26"/>
      <c r="B102" s="13" t="s">
        <v>124</v>
      </c>
      <c r="C102" s="13" t="s">
        <v>34</v>
      </c>
      <c r="D102" s="27" t="s">
        <v>2</v>
      </c>
      <c r="E102" s="27">
        <v>27</v>
      </c>
      <c r="F102" s="27">
        <v>16</v>
      </c>
      <c r="G102" s="27">
        <v>16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1</v>
      </c>
      <c r="N102" s="27">
        <v>2</v>
      </c>
      <c r="O102" s="27">
        <v>2</v>
      </c>
      <c r="P102" s="27">
        <v>0</v>
      </c>
      <c r="Q102" s="27">
        <v>76</v>
      </c>
      <c r="R102" s="27">
        <v>54</v>
      </c>
      <c r="S102" s="27">
        <v>569</v>
      </c>
      <c r="T102" s="27">
        <v>10.54</v>
      </c>
      <c r="U102" s="27">
        <v>6</v>
      </c>
      <c r="V102" s="27">
        <v>1</v>
      </c>
      <c r="W102" s="27">
        <v>1</v>
      </c>
      <c r="X102" s="27">
        <v>6</v>
      </c>
      <c r="Y102" s="27">
        <v>1</v>
      </c>
      <c r="Z102" s="36"/>
      <c r="AA102" s="52">
        <f>IF(F102&lt;Settings!$H$3,"",ROUND((J102*Settings!$C$3+K102*Settings!$C$4+N102*Settings!$C$5+P102*Settings!$C$6+R102*Settings!$C$7+S102*Settings!$C$8+U102*Settings!$C$9+L102*Settings!$C$10+V102*Settings!$C$11*0.5)/F102*16,0))</f>
        <v>146</v>
      </c>
      <c r="AB102" s="53">
        <f>IF(F102&lt;Settings!$H$3,"",AA102*Settings!$F$4)</f>
        <v>492.75</v>
      </c>
      <c r="AC102" s="27"/>
      <c r="AD102" s="27"/>
      <c r="AE102" s="36"/>
      <c r="AF102" s="40">
        <f>IF(F102&lt;Settings!$H$3,"",RANK(AA102,$AA$97:$AA$126,0)+COUNTIF($AA$97:AA102,AA102)-1)</f>
        <v>12</v>
      </c>
      <c r="AG102" s="47"/>
    </row>
    <row r="103" spans="1:33" ht="15" thickBot="1" x14ac:dyDescent="0.4">
      <c r="A103" s="26"/>
      <c r="B103" s="13" t="s">
        <v>131</v>
      </c>
      <c r="C103" s="13" t="s">
        <v>36</v>
      </c>
      <c r="D103" s="27" t="s">
        <v>2</v>
      </c>
      <c r="E103" s="27">
        <v>24</v>
      </c>
      <c r="F103" s="27">
        <v>16</v>
      </c>
      <c r="G103" s="27">
        <v>7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/>
      <c r="P103" s="27">
        <v>0</v>
      </c>
      <c r="Q103" s="27">
        <v>88</v>
      </c>
      <c r="R103" s="27">
        <v>71</v>
      </c>
      <c r="S103" s="27">
        <v>660</v>
      </c>
      <c r="T103" s="27">
        <v>9.3000000000000007</v>
      </c>
      <c r="U103" s="27">
        <v>4</v>
      </c>
      <c r="V103" s="27">
        <v>0</v>
      </c>
      <c r="W103" s="27">
        <v>0</v>
      </c>
      <c r="X103" s="27">
        <v>4</v>
      </c>
      <c r="Y103" s="27">
        <v>1</v>
      </c>
      <c r="Z103" s="36"/>
      <c r="AA103" s="52">
        <f>IF(F103&lt;Settings!$H$3,"",ROUND((J103*Settings!$C$3+K103*Settings!$C$4+N103*Settings!$C$5+P103*Settings!$C$6+R103*Settings!$C$7+S103*Settings!$C$8+U103*Settings!$C$9+L103*Settings!$C$10+V103*Settings!$C$11*0.5)/F103*16,0))</f>
        <v>161</v>
      </c>
      <c r="AB103" s="53">
        <f>IF(F103&lt;Settings!$H$3,"",AA103*Settings!$F$4)</f>
        <v>543.375</v>
      </c>
      <c r="AC103" s="27"/>
      <c r="AD103" s="27"/>
      <c r="AE103" s="36"/>
      <c r="AF103" s="40">
        <f>IF(F103&lt;Settings!$H$3,"",RANK(AA103,$AA$97:$AA$126,0)+COUNTIF($AA$97:AA103,AA103)-1)</f>
        <v>9</v>
      </c>
      <c r="AG103" s="47"/>
    </row>
    <row r="104" spans="1:33" ht="15" thickBot="1" x14ac:dyDescent="0.4">
      <c r="A104" s="26"/>
      <c r="B104" s="13" t="s">
        <v>123</v>
      </c>
      <c r="C104" s="13" t="s">
        <v>4</v>
      </c>
      <c r="D104" s="27" t="s">
        <v>2</v>
      </c>
      <c r="E104" s="27">
        <v>22</v>
      </c>
      <c r="F104" s="27">
        <v>16</v>
      </c>
      <c r="G104" s="27">
        <v>14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/>
      <c r="P104" s="27">
        <v>0</v>
      </c>
      <c r="Q104" s="27">
        <v>88</v>
      </c>
      <c r="R104" s="27">
        <v>56</v>
      </c>
      <c r="S104" s="27">
        <v>639</v>
      </c>
      <c r="T104" s="27">
        <v>11.41</v>
      </c>
      <c r="U104" s="27">
        <v>4</v>
      </c>
      <c r="V104" s="27">
        <v>0</v>
      </c>
      <c r="W104" s="27">
        <v>0</v>
      </c>
      <c r="X104" s="27">
        <v>4</v>
      </c>
      <c r="Y104" s="27"/>
      <c r="Z104" s="36"/>
      <c r="AA104" s="52">
        <f>IF(F104&lt;Settings!$H$3,"",ROUND((J104*Settings!$C$3+K104*Settings!$C$4+N104*Settings!$C$5+P104*Settings!$C$6+R104*Settings!$C$7+S104*Settings!$C$8+U104*Settings!$C$9+L104*Settings!$C$10+V104*Settings!$C$11*0.5)/F104*16,0))</f>
        <v>144</v>
      </c>
      <c r="AB104" s="53">
        <f>IF(F104&lt;Settings!$H$3,"",AA104*Settings!$F$4)</f>
        <v>486</v>
      </c>
      <c r="AC104" s="27"/>
      <c r="AD104" s="27"/>
      <c r="AE104" s="36"/>
      <c r="AF104" s="40">
        <f>IF(F104&lt;Settings!$H$3,"",RANK(AA104,$AA$97:$AA$126,0)+COUNTIF($AA$97:AA104,AA104)-1)</f>
        <v>13</v>
      </c>
      <c r="AG104" s="47"/>
    </row>
    <row r="105" spans="1:33" ht="15" thickBot="1" x14ac:dyDescent="0.4">
      <c r="A105" s="26"/>
      <c r="B105" s="13" t="s">
        <v>27</v>
      </c>
      <c r="C105" s="13" t="s">
        <v>28</v>
      </c>
      <c r="D105" s="27" t="s">
        <v>2</v>
      </c>
      <c r="E105" s="27">
        <v>29</v>
      </c>
      <c r="F105" s="27">
        <v>16</v>
      </c>
      <c r="G105" s="27">
        <v>16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/>
      <c r="P105" s="27">
        <v>0</v>
      </c>
      <c r="Q105" s="27">
        <v>82</v>
      </c>
      <c r="R105" s="27">
        <v>64</v>
      </c>
      <c r="S105" s="27">
        <v>634</v>
      </c>
      <c r="T105" s="27">
        <v>9.91</v>
      </c>
      <c r="U105" s="27">
        <v>4</v>
      </c>
      <c r="V105" s="27">
        <v>0</v>
      </c>
      <c r="W105" s="27">
        <v>0</v>
      </c>
      <c r="X105" s="27">
        <v>4</v>
      </c>
      <c r="Y105" s="27"/>
      <c r="Z105" s="36"/>
      <c r="AA105" s="52">
        <f>IF(F105&lt;Settings!$H$3,"",ROUND((J105*Settings!$C$3+K105*Settings!$C$4+N105*Settings!$C$5+P105*Settings!$C$6+R105*Settings!$C$7+S105*Settings!$C$8+U105*Settings!$C$9+L105*Settings!$C$10+V105*Settings!$C$11*0.5)/F105*16,0))</f>
        <v>151</v>
      </c>
      <c r="AB105" s="53">
        <f>IF(F105&lt;Settings!$H$3,"",AA105*Settings!$F$4)</f>
        <v>509.625</v>
      </c>
      <c r="AC105" s="27"/>
      <c r="AD105" s="27"/>
      <c r="AE105" s="36"/>
      <c r="AF105" s="40">
        <f>IF(F105&lt;Settings!$H$3,"",RANK(AA105,$AA$97:$AA$126,0)+COUNTIF($AA$97:AA105,AA105)-1)</f>
        <v>10</v>
      </c>
      <c r="AG105" s="47"/>
    </row>
    <row r="106" spans="1:33" ht="15" thickBot="1" x14ac:dyDescent="0.4">
      <c r="A106" s="26"/>
      <c r="B106" s="13" t="s">
        <v>119</v>
      </c>
      <c r="C106" s="13" t="s">
        <v>49</v>
      </c>
      <c r="D106" s="27" t="s">
        <v>2</v>
      </c>
      <c r="E106" s="27">
        <v>24</v>
      </c>
      <c r="F106" s="27">
        <v>10</v>
      </c>
      <c r="G106" s="27">
        <v>8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/>
      <c r="P106" s="27">
        <v>0</v>
      </c>
      <c r="Q106" s="27">
        <v>48</v>
      </c>
      <c r="R106" s="27">
        <v>34</v>
      </c>
      <c r="S106" s="27">
        <v>565</v>
      </c>
      <c r="T106" s="27">
        <v>16.62</v>
      </c>
      <c r="U106" s="27">
        <v>5</v>
      </c>
      <c r="V106" s="27">
        <v>0</v>
      </c>
      <c r="W106" s="27">
        <v>0</v>
      </c>
      <c r="X106" s="27">
        <v>5</v>
      </c>
      <c r="Y106" s="27"/>
      <c r="Z106" s="36"/>
      <c r="AA106" s="52">
        <f>IF(F106&lt;Settings!$H$3,"",ROUND((J106*Settings!$C$3+K106*Settings!$C$4+N106*Settings!$C$5+P106*Settings!$C$6+R106*Settings!$C$7+S106*Settings!$C$8+U106*Settings!$C$9+L106*Settings!$C$10+V106*Settings!$C$11*0.5)/F106*16,0))</f>
        <v>193</v>
      </c>
      <c r="AB106" s="53">
        <f>IF(F106&lt;Settings!$H$3,"",AA106*Settings!$F$4)</f>
        <v>651.375</v>
      </c>
      <c r="AC106" s="27"/>
      <c r="AD106" s="27"/>
      <c r="AE106" s="36"/>
      <c r="AF106" s="40">
        <f>IF(F106&lt;Settings!$H$3,"",RANK(AA106,$AA$97:$AA$126,0)+COUNTIF($AA$97:AA106,AA106)-1)</f>
        <v>6</v>
      </c>
      <c r="AG106" s="47"/>
    </row>
    <row r="107" spans="1:33" ht="15" thickBot="1" x14ac:dyDescent="0.4">
      <c r="A107" s="26"/>
      <c r="B107" s="13" t="s">
        <v>100</v>
      </c>
      <c r="C107" s="13" t="s">
        <v>1</v>
      </c>
      <c r="D107" s="27" t="s">
        <v>2</v>
      </c>
      <c r="E107" s="27">
        <v>29</v>
      </c>
      <c r="F107" s="27">
        <v>13</v>
      </c>
      <c r="G107" s="27">
        <v>11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/>
      <c r="P107" s="27">
        <v>0</v>
      </c>
      <c r="Q107" s="27">
        <v>72</v>
      </c>
      <c r="R107" s="27">
        <v>47</v>
      </c>
      <c r="S107" s="27">
        <v>682</v>
      </c>
      <c r="T107" s="27">
        <v>14.51</v>
      </c>
      <c r="U107" s="27">
        <v>3</v>
      </c>
      <c r="V107" s="27">
        <v>1</v>
      </c>
      <c r="W107" s="27">
        <v>1</v>
      </c>
      <c r="X107" s="27">
        <v>3</v>
      </c>
      <c r="Y107" s="27"/>
      <c r="Z107" s="36"/>
      <c r="AA107" s="52">
        <f>IF(F107&lt;Settings!$H$3,"",ROUND((J107*Settings!$C$3+K107*Settings!$C$4+N107*Settings!$C$5+P107*Settings!$C$6+R107*Settings!$C$7+S107*Settings!$C$8+U107*Settings!$C$9+L107*Settings!$C$10+V107*Settings!$C$11*0.5)/F107*16,0))</f>
        <v>163</v>
      </c>
      <c r="AB107" s="53">
        <f>IF(F107&lt;Settings!$H$3,"",AA107*Settings!$F$4)</f>
        <v>550.125</v>
      </c>
      <c r="AC107" s="27"/>
      <c r="AD107" s="27"/>
      <c r="AE107" s="36"/>
      <c r="AF107" s="40">
        <f>IF(F107&lt;Settings!$H$3,"",RANK(AA107,$AA$97:$AA$126,0)+COUNTIF($AA$97:AA107,AA107)-1)</f>
        <v>8</v>
      </c>
      <c r="AG107" s="47"/>
    </row>
    <row r="108" spans="1:33" ht="15" thickBot="1" x14ac:dyDescent="0.4">
      <c r="A108" s="26"/>
      <c r="B108" s="13" t="s">
        <v>102</v>
      </c>
      <c r="C108" s="13" t="s">
        <v>43</v>
      </c>
      <c r="D108" s="27" t="s">
        <v>2</v>
      </c>
      <c r="E108" s="27">
        <v>28</v>
      </c>
      <c r="F108" s="27">
        <v>15</v>
      </c>
      <c r="G108" s="27">
        <v>14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/>
      <c r="P108" s="27">
        <v>0</v>
      </c>
      <c r="Q108" s="27">
        <v>72</v>
      </c>
      <c r="R108" s="27">
        <v>50</v>
      </c>
      <c r="S108" s="27">
        <v>610</v>
      </c>
      <c r="T108" s="27">
        <v>12.2</v>
      </c>
      <c r="U108" s="27">
        <v>4</v>
      </c>
      <c r="V108" s="27">
        <v>2</v>
      </c>
      <c r="W108" s="27">
        <v>1</v>
      </c>
      <c r="X108" s="27">
        <v>4</v>
      </c>
      <c r="Y108" s="27"/>
      <c r="Z108" s="36"/>
      <c r="AA108" s="52">
        <f>IF(F108&lt;Settings!$H$3,"",ROUND((J108*Settings!$C$3+K108*Settings!$C$4+N108*Settings!$C$5+P108*Settings!$C$6+R108*Settings!$C$7+S108*Settings!$C$8+U108*Settings!$C$9+L108*Settings!$C$10+V108*Settings!$C$11*0.5)/F108*16,0))</f>
        <v>142</v>
      </c>
      <c r="AB108" s="53">
        <f>IF(F108&lt;Settings!$H$3,"",AA108*Settings!$F$4)</f>
        <v>479.25</v>
      </c>
      <c r="AC108" s="27"/>
      <c r="AD108" s="27"/>
      <c r="AE108" s="36"/>
      <c r="AF108" s="40">
        <f>IF(F108&lt;Settings!$H$3,"",RANK(AA108,$AA$97:$AA$126,0)+COUNTIF($AA$97:AA108,AA108)-1)</f>
        <v>14</v>
      </c>
      <c r="AG108" s="47"/>
    </row>
    <row r="109" spans="1:33" ht="15" thickBot="1" x14ac:dyDescent="0.4">
      <c r="A109" s="26"/>
      <c r="B109" s="13" t="s">
        <v>110</v>
      </c>
      <c r="C109" s="13" t="s">
        <v>111</v>
      </c>
      <c r="D109" s="27" t="s">
        <v>2</v>
      </c>
      <c r="E109" s="27">
        <v>24</v>
      </c>
      <c r="F109" s="27">
        <v>11</v>
      </c>
      <c r="G109" s="27">
        <v>8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3</v>
      </c>
      <c r="N109" s="27">
        <v>36</v>
      </c>
      <c r="O109" s="27">
        <v>12</v>
      </c>
      <c r="P109" s="27">
        <v>0</v>
      </c>
      <c r="Q109" s="27">
        <v>64</v>
      </c>
      <c r="R109" s="27">
        <v>45</v>
      </c>
      <c r="S109" s="27">
        <v>577</v>
      </c>
      <c r="T109" s="27">
        <v>12.82</v>
      </c>
      <c r="U109" s="27">
        <v>3</v>
      </c>
      <c r="V109" s="27">
        <v>0</v>
      </c>
      <c r="W109" s="27">
        <v>0</v>
      </c>
      <c r="X109" s="27">
        <v>3</v>
      </c>
      <c r="Y109" s="27">
        <v>1</v>
      </c>
      <c r="Z109" s="36"/>
      <c r="AA109" s="52">
        <f>IF(F109&lt;Settings!$H$3,"",ROUND((J109*Settings!$C$3+K109*Settings!$C$4+N109*Settings!$C$5+P109*Settings!$C$6+R109*Settings!$C$7+S109*Settings!$C$8+U109*Settings!$C$9+L109*Settings!$C$10+V109*Settings!$C$11*0.5)/F109*16,0))</f>
        <v>181</v>
      </c>
      <c r="AB109" s="53">
        <f>IF(F109&lt;Settings!$H$3,"",AA109*Settings!$F$4)</f>
        <v>610.875</v>
      </c>
      <c r="AC109" s="27"/>
      <c r="AD109" s="27"/>
      <c r="AE109" s="36"/>
      <c r="AF109" s="40">
        <f>IF(F109&lt;Settings!$H$3,"",RANK(AA109,$AA$97:$AA$126,0)+COUNTIF($AA$97:AA109,AA109)-1)</f>
        <v>7</v>
      </c>
      <c r="AG109" s="47"/>
    </row>
    <row r="110" spans="1:33" ht="15" thickBot="1" x14ac:dyDescent="0.4">
      <c r="A110" s="26"/>
      <c r="B110" s="13" t="s">
        <v>31</v>
      </c>
      <c r="C110" s="13" t="s">
        <v>18</v>
      </c>
      <c r="D110" s="27" t="s">
        <v>2</v>
      </c>
      <c r="E110" s="27">
        <v>32</v>
      </c>
      <c r="F110" s="27">
        <v>16</v>
      </c>
      <c r="G110" s="27">
        <v>12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/>
      <c r="P110" s="27">
        <v>0</v>
      </c>
      <c r="Q110" s="27">
        <v>89</v>
      </c>
      <c r="R110" s="27">
        <v>55</v>
      </c>
      <c r="S110" s="27">
        <v>636</v>
      </c>
      <c r="T110" s="27">
        <v>11.56</v>
      </c>
      <c r="U110" s="27">
        <v>2</v>
      </c>
      <c r="V110" s="27">
        <v>0</v>
      </c>
      <c r="W110" s="27">
        <v>0</v>
      </c>
      <c r="X110" s="27">
        <v>2</v>
      </c>
      <c r="Y110" s="27"/>
      <c r="Z110" s="36"/>
      <c r="AA110" s="52">
        <f>IF(F110&lt;Settings!$H$3,"",ROUND((J110*Settings!$C$3+K110*Settings!$C$4+N110*Settings!$C$5+P110*Settings!$C$6+R110*Settings!$C$7+S110*Settings!$C$8+U110*Settings!$C$9+L110*Settings!$C$10+V110*Settings!$C$11*0.5)/F110*16,0))</f>
        <v>131</v>
      </c>
      <c r="AB110" s="53">
        <f>IF(F110&lt;Settings!$H$3,"",AA110*Settings!$F$4)</f>
        <v>442.125</v>
      </c>
      <c r="AC110" s="27"/>
      <c r="AD110" s="27"/>
      <c r="AE110" s="36"/>
      <c r="AF110" s="40">
        <f>IF(F110&lt;Settings!$H$3,"",RANK(AA110,$AA$97:$AA$126,0)+COUNTIF($AA$97:AA110,AA110)-1)</f>
        <v>16</v>
      </c>
      <c r="AG110" s="47"/>
    </row>
    <row r="111" spans="1:33" ht="15" thickBot="1" x14ac:dyDescent="0.4">
      <c r="A111" s="26"/>
      <c r="B111" s="13" t="s">
        <v>132</v>
      </c>
      <c r="C111" s="13" t="s">
        <v>125</v>
      </c>
      <c r="D111" s="27" t="s">
        <v>2</v>
      </c>
      <c r="E111" s="27">
        <v>22</v>
      </c>
      <c r="F111" s="27">
        <v>16</v>
      </c>
      <c r="G111" s="27">
        <v>12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/>
      <c r="P111" s="27">
        <v>0</v>
      </c>
      <c r="Q111" s="27">
        <v>56</v>
      </c>
      <c r="R111" s="27">
        <v>39</v>
      </c>
      <c r="S111" s="27">
        <v>502</v>
      </c>
      <c r="T111" s="27">
        <v>12.87</v>
      </c>
      <c r="U111" s="27">
        <v>4</v>
      </c>
      <c r="V111" s="27">
        <v>2</v>
      </c>
      <c r="W111" s="27">
        <v>0</v>
      </c>
      <c r="X111" s="27">
        <v>4</v>
      </c>
      <c r="Y111" s="27"/>
      <c r="Z111" s="36"/>
      <c r="AA111" s="52">
        <f>IF(F111&lt;Settings!$H$3,"",ROUND((J111*Settings!$C$3+K111*Settings!$C$4+N111*Settings!$C$5+P111*Settings!$C$6+R111*Settings!$C$7+S111*Settings!$C$8+U111*Settings!$C$9+L111*Settings!$C$10+V111*Settings!$C$11*0.5)/F111*16,0))</f>
        <v>111</v>
      </c>
      <c r="AB111" s="53">
        <f>IF(F111&lt;Settings!$H$3,"",AA111*Settings!$F$4)</f>
        <v>374.625</v>
      </c>
      <c r="AC111" s="27"/>
      <c r="AD111" s="27"/>
      <c r="AE111" s="36"/>
      <c r="AF111" s="40">
        <f>IF(F111&lt;Settings!$H$3,"",RANK(AA111,$AA$97:$AA$126,0)+COUNTIF($AA$97:AA111,AA111)-1)</f>
        <v>17</v>
      </c>
      <c r="AG111" s="47"/>
    </row>
    <row r="112" spans="1:33" ht="15" thickBot="1" x14ac:dyDescent="0.4">
      <c r="A112" s="26"/>
      <c r="B112" s="13" t="s">
        <v>133</v>
      </c>
      <c r="C112" s="13" t="s">
        <v>45</v>
      </c>
      <c r="D112" s="27" t="s">
        <v>2</v>
      </c>
      <c r="E112" s="27">
        <v>22</v>
      </c>
      <c r="F112" s="27">
        <v>16</v>
      </c>
      <c r="G112" s="27">
        <v>3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/>
      <c r="P112" s="27">
        <v>0</v>
      </c>
      <c r="Q112" s="27">
        <v>50</v>
      </c>
      <c r="R112" s="27">
        <v>34</v>
      </c>
      <c r="S112" s="27">
        <v>552</v>
      </c>
      <c r="T112" s="27">
        <v>16.239999999999998</v>
      </c>
      <c r="U112" s="27">
        <v>3</v>
      </c>
      <c r="V112" s="27">
        <v>0</v>
      </c>
      <c r="W112" s="27">
        <v>0</v>
      </c>
      <c r="X112" s="27">
        <v>3</v>
      </c>
      <c r="Y112" s="27"/>
      <c r="Z112" s="36"/>
      <c r="AA112" s="52">
        <f>IF(F112&lt;Settings!$H$3,"",ROUND((J112*Settings!$C$3+K112*Settings!$C$4+N112*Settings!$C$5+P112*Settings!$C$6+R112*Settings!$C$7+S112*Settings!$C$8+U112*Settings!$C$9+L112*Settings!$C$10+V112*Settings!$C$11*0.5)/F112*16,0))</f>
        <v>107</v>
      </c>
      <c r="AB112" s="53">
        <f>IF(F112&lt;Settings!$H$3,"",AA112*Settings!$F$4)</f>
        <v>361.125</v>
      </c>
      <c r="AC112" s="27"/>
      <c r="AD112" s="27"/>
      <c r="AE112" s="36"/>
      <c r="AF112" s="40">
        <f>IF(F112&lt;Settings!$H$3,"",RANK(AA112,$AA$97:$AA$126,0)+COUNTIF($AA$97:AA112,AA112)-1)</f>
        <v>18</v>
      </c>
      <c r="AG112" s="47"/>
    </row>
    <row r="113" spans="1:33" ht="15" thickBot="1" x14ac:dyDescent="0.4">
      <c r="A113" s="26"/>
      <c r="B113" s="13" t="s">
        <v>5</v>
      </c>
      <c r="C113" s="13" t="s">
        <v>6</v>
      </c>
      <c r="D113" s="27" t="s">
        <v>2</v>
      </c>
      <c r="E113" s="27">
        <v>28</v>
      </c>
      <c r="F113" s="27">
        <v>13</v>
      </c>
      <c r="G113" s="27">
        <v>8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/>
      <c r="P113" s="27">
        <v>0</v>
      </c>
      <c r="Q113" s="27">
        <v>84</v>
      </c>
      <c r="R113" s="27">
        <v>54</v>
      </c>
      <c r="S113" s="27">
        <v>558</v>
      </c>
      <c r="T113" s="27">
        <v>10.33</v>
      </c>
      <c r="U113" s="27">
        <v>2</v>
      </c>
      <c r="V113" s="27">
        <v>1</v>
      </c>
      <c r="W113" s="27">
        <v>1</v>
      </c>
      <c r="X113" s="27">
        <v>2</v>
      </c>
      <c r="Y113" s="27"/>
      <c r="Z113" s="36"/>
      <c r="AA113" s="52">
        <f>IF(F113&lt;Settings!$H$3,"",ROUND((J113*Settings!$C$3+K113*Settings!$C$4+N113*Settings!$C$5+P113*Settings!$C$6+R113*Settings!$C$7+S113*Settings!$C$8+U113*Settings!$C$9+L113*Settings!$C$10+V113*Settings!$C$11*0.5)/F113*16,0))</f>
        <v>149</v>
      </c>
      <c r="AB113" s="53">
        <f>IF(F113&lt;Settings!$H$3,"",AA113*Settings!$F$4)</f>
        <v>502.875</v>
      </c>
      <c r="AC113" s="27"/>
      <c r="AD113" s="27"/>
      <c r="AE113" s="36"/>
      <c r="AF113" s="40">
        <f>IF(F113&lt;Settings!$H$3,"",RANK(AA113,$AA$97:$AA$126,0)+COUNTIF($AA$97:AA113,AA113)-1)</f>
        <v>11</v>
      </c>
      <c r="AG113" s="47"/>
    </row>
    <row r="114" spans="1:33" ht="15" thickBot="1" x14ac:dyDescent="0.4">
      <c r="A114" s="26"/>
      <c r="B114" s="13" t="s">
        <v>89</v>
      </c>
      <c r="C114" s="13" t="s">
        <v>49</v>
      </c>
      <c r="D114" s="27" t="s">
        <v>2</v>
      </c>
      <c r="E114" s="27">
        <v>27</v>
      </c>
      <c r="F114" s="27">
        <v>16</v>
      </c>
      <c r="G114" s="27">
        <v>2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/>
      <c r="P114" s="27">
        <v>0</v>
      </c>
      <c r="Q114" s="27">
        <v>49</v>
      </c>
      <c r="R114" s="27">
        <v>30</v>
      </c>
      <c r="S114" s="27">
        <v>289</v>
      </c>
      <c r="T114" s="27">
        <v>9.6300000000000008</v>
      </c>
      <c r="U114" s="27">
        <v>6</v>
      </c>
      <c r="V114" s="27">
        <v>1</v>
      </c>
      <c r="W114" s="27">
        <v>1</v>
      </c>
      <c r="X114" s="27">
        <v>6</v>
      </c>
      <c r="Y114" s="27"/>
      <c r="Z114" s="36"/>
      <c r="AA114" s="52">
        <f>IF(F114&lt;Settings!$H$3,"",ROUND((J114*Settings!$C$3+K114*Settings!$C$4+N114*Settings!$C$5+P114*Settings!$C$6+R114*Settings!$C$7+S114*Settings!$C$8+U114*Settings!$C$9+L114*Settings!$C$10+V114*Settings!$C$11*0.5)/F114*16,0))</f>
        <v>94</v>
      </c>
      <c r="AB114" s="53">
        <f>IF(F114&lt;Settings!$H$3,"",AA114*Settings!$F$4)</f>
        <v>317.25</v>
      </c>
      <c r="AC114" s="27"/>
      <c r="AD114" s="27"/>
      <c r="AE114" s="36"/>
      <c r="AF114" s="40">
        <f>IF(F114&lt;Settings!$H$3,"",RANK(AA114,$AA$97:$AA$126,0)+COUNTIF($AA$97:AA114,AA114)-1)</f>
        <v>20</v>
      </c>
      <c r="AG114" s="47"/>
    </row>
    <row r="115" spans="1:33" ht="15" thickBot="1" x14ac:dyDescent="0.4">
      <c r="A115" s="26"/>
      <c r="B115" s="13" t="s">
        <v>134</v>
      </c>
      <c r="C115" s="13" t="s">
        <v>12</v>
      </c>
      <c r="D115" s="27" t="s">
        <v>2</v>
      </c>
      <c r="E115" s="27">
        <v>25</v>
      </c>
      <c r="F115" s="27">
        <v>16</v>
      </c>
      <c r="G115" s="27">
        <v>15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/>
      <c r="P115" s="27">
        <v>0</v>
      </c>
      <c r="Q115" s="27">
        <v>64</v>
      </c>
      <c r="R115" s="27">
        <v>43</v>
      </c>
      <c r="S115" s="27">
        <v>439</v>
      </c>
      <c r="T115" s="27">
        <v>10.210000000000001</v>
      </c>
      <c r="U115" s="27">
        <v>3</v>
      </c>
      <c r="V115" s="27">
        <v>0</v>
      </c>
      <c r="W115" s="27">
        <v>0</v>
      </c>
      <c r="X115" s="27">
        <v>3</v>
      </c>
      <c r="Y115" s="27"/>
      <c r="Z115" s="36"/>
      <c r="AA115" s="52">
        <f>IF(F115&lt;Settings!$H$3,"",ROUND((J115*Settings!$C$3+K115*Settings!$C$4+N115*Settings!$C$5+P115*Settings!$C$6+R115*Settings!$C$7+S115*Settings!$C$8+U115*Settings!$C$9+L115*Settings!$C$10+V115*Settings!$C$11*0.5)/F115*16,0))</f>
        <v>105</v>
      </c>
      <c r="AB115" s="53">
        <f>IF(F115&lt;Settings!$H$3,"",AA115*Settings!$F$4)</f>
        <v>354.375</v>
      </c>
      <c r="AC115" s="27"/>
      <c r="AD115" s="27"/>
      <c r="AE115" s="36"/>
      <c r="AF115" s="40">
        <f>IF(F115&lt;Settings!$H$3,"",RANK(AA115,$AA$97:$AA$126,0)+COUNTIF($AA$97:AA115,AA115)-1)</f>
        <v>19</v>
      </c>
      <c r="AG115" s="47"/>
    </row>
    <row r="116" spans="1:33" ht="15" thickBot="1" x14ac:dyDescent="0.4">
      <c r="A116" s="26"/>
      <c r="B116" s="13" t="s">
        <v>135</v>
      </c>
      <c r="C116" s="13" t="s">
        <v>20</v>
      </c>
      <c r="D116" s="27" t="s">
        <v>2</v>
      </c>
      <c r="E116" s="27">
        <v>23</v>
      </c>
      <c r="F116" s="27">
        <v>16</v>
      </c>
      <c r="G116" s="27">
        <v>8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/>
      <c r="P116" s="27">
        <v>0</v>
      </c>
      <c r="Q116" s="27">
        <v>44</v>
      </c>
      <c r="R116" s="27">
        <v>33</v>
      </c>
      <c r="S116" s="27">
        <v>334</v>
      </c>
      <c r="T116" s="27">
        <v>10.119999999999999</v>
      </c>
      <c r="U116" s="27">
        <v>4</v>
      </c>
      <c r="V116" s="27">
        <v>0</v>
      </c>
      <c r="W116" s="27">
        <v>0</v>
      </c>
      <c r="X116" s="27">
        <v>4</v>
      </c>
      <c r="Y116" s="27"/>
      <c r="Z116" s="36"/>
      <c r="AA116" s="52">
        <f>IF(F116&lt;Settings!$H$3,"",ROUND((J116*Settings!$C$3+K116*Settings!$C$4+N116*Settings!$C$5+P116*Settings!$C$6+R116*Settings!$C$7+S116*Settings!$C$8+U116*Settings!$C$9+L116*Settings!$C$10+V116*Settings!$C$11*0.5)/F116*16,0))</f>
        <v>90</v>
      </c>
      <c r="AB116" s="53">
        <f>IF(F116&lt;Settings!$H$3,"",AA116*Settings!$F$4)</f>
        <v>303.75</v>
      </c>
      <c r="AC116" s="27"/>
      <c r="AD116" s="27"/>
      <c r="AE116" s="36"/>
      <c r="AF116" s="40">
        <f>IF(F116&lt;Settings!$H$3,"",RANK(AA116,$AA$97:$AA$126,0)+COUNTIF($AA$97:AA116,AA116)-1)</f>
        <v>21</v>
      </c>
      <c r="AG116" s="47"/>
    </row>
    <row r="117" spans="1:33" ht="15" thickBot="1" x14ac:dyDescent="0.4">
      <c r="A117" s="26"/>
      <c r="B117" s="13" t="s">
        <v>136</v>
      </c>
      <c r="C117" s="13" t="s">
        <v>105</v>
      </c>
      <c r="D117" s="27" t="s">
        <v>2</v>
      </c>
      <c r="E117" s="27">
        <v>24</v>
      </c>
      <c r="F117" s="27">
        <v>16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2</v>
      </c>
      <c r="N117" s="27">
        <v>16</v>
      </c>
      <c r="O117" s="27">
        <v>8</v>
      </c>
      <c r="P117" s="27">
        <v>0</v>
      </c>
      <c r="Q117" s="27">
        <v>50</v>
      </c>
      <c r="R117" s="27">
        <v>33</v>
      </c>
      <c r="S117" s="27">
        <v>320</v>
      </c>
      <c r="T117" s="27">
        <v>9.6999999999999993</v>
      </c>
      <c r="U117" s="27">
        <v>3</v>
      </c>
      <c r="V117" s="27">
        <v>0</v>
      </c>
      <c r="W117" s="27">
        <v>0</v>
      </c>
      <c r="X117" s="27">
        <v>3</v>
      </c>
      <c r="Y117" s="27">
        <v>1</v>
      </c>
      <c r="Z117" s="36"/>
      <c r="AA117" s="52">
        <f>IF(F117&lt;Settings!$H$3,"",ROUND((J117*Settings!$C$3+K117*Settings!$C$4+N117*Settings!$C$5+P117*Settings!$C$6+R117*Settings!$C$7+S117*Settings!$C$8+U117*Settings!$C$9+L117*Settings!$C$10+V117*Settings!$C$11*0.5)/F117*16,0))</f>
        <v>85</v>
      </c>
      <c r="AB117" s="53">
        <f>IF(F117&lt;Settings!$H$3,"",AA117*Settings!$F$4)</f>
        <v>286.875</v>
      </c>
      <c r="AC117" s="27"/>
      <c r="AD117" s="27"/>
      <c r="AE117" s="36"/>
      <c r="AF117" s="40">
        <f>IF(F117&lt;Settings!$H$3,"",RANK(AA117,$AA$97:$AA$126,0)+COUNTIF($AA$97:AA117,AA117)-1)</f>
        <v>23</v>
      </c>
      <c r="AG117" s="47"/>
    </row>
    <row r="118" spans="1:33" ht="15" thickBot="1" x14ac:dyDescent="0.4">
      <c r="A118" s="26"/>
      <c r="B118" s="13" t="s">
        <v>106</v>
      </c>
      <c r="C118" s="13" t="s">
        <v>43</v>
      </c>
      <c r="D118" s="27" t="s">
        <v>2</v>
      </c>
      <c r="E118" s="27">
        <v>24</v>
      </c>
      <c r="F118" s="27">
        <v>16</v>
      </c>
      <c r="G118" s="27">
        <v>7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/>
      <c r="P118" s="27">
        <v>0</v>
      </c>
      <c r="Q118" s="27">
        <v>39</v>
      </c>
      <c r="R118" s="27">
        <v>30</v>
      </c>
      <c r="S118" s="27">
        <v>423</v>
      </c>
      <c r="T118" s="27">
        <v>14.1</v>
      </c>
      <c r="U118" s="27">
        <v>2</v>
      </c>
      <c r="V118" s="27">
        <v>0</v>
      </c>
      <c r="W118" s="27">
        <v>0</v>
      </c>
      <c r="X118" s="27">
        <v>2</v>
      </c>
      <c r="Y118" s="27"/>
      <c r="Z118" s="36"/>
      <c r="AA118" s="52">
        <f>IF(F118&lt;Settings!$H$3,"",ROUND((J118*Settings!$C$3+K118*Settings!$C$4+N118*Settings!$C$5+P118*Settings!$C$6+R118*Settings!$C$7+S118*Settings!$C$8+U118*Settings!$C$9+L118*Settings!$C$10+V118*Settings!$C$11*0.5)/F118*16,0))</f>
        <v>84</v>
      </c>
      <c r="AB118" s="53">
        <f>IF(F118&lt;Settings!$H$3,"",AA118*Settings!$F$4)</f>
        <v>283.5</v>
      </c>
      <c r="AC118" s="27"/>
      <c r="AD118" s="27"/>
      <c r="AE118" s="36"/>
      <c r="AF118" s="40">
        <f>IF(F118&lt;Settings!$H$3,"",RANK(AA118,$AA$97:$AA$126,0)+COUNTIF($AA$97:AA118,AA118)-1)</f>
        <v>24</v>
      </c>
      <c r="AG118" s="47"/>
    </row>
    <row r="119" spans="1:33" ht="15" thickBot="1" x14ac:dyDescent="0.4">
      <c r="A119" s="26"/>
      <c r="B119" s="13" t="s">
        <v>137</v>
      </c>
      <c r="C119" s="13" t="s">
        <v>8</v>
      </c>
      <c r="D119" s="27" t="s">
        <v>2</v>
      </c>
      <c r="E119" s="27">
        <v>33</v>
      </c>
      <c r="F119" s="27">
        <v>9</v>
      </c>
      <c r="G119" s="27">
        <v>9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/>
      <c r="P119" s="27">
        <v>0</v>
      </c>
      <c r="Q119" s="27">
        <v>38</v>
      </c>
      <c r="R119" s="27">
        <v>27</v>
      </c>
      <c r="S119" s="27">
        <v>291</v>
      </c>
      <c r="T119" s="27">
        <v>10.78</v>
      </c>
      <c r="U119" s="27">
        <v>4</v>
      </c>
      <c r="V119" s="27">
        <v>0</v>
      </c>
      <c r="W119" s="27">
        <v>0</v>
      </c>
      <c r="X119" s="27">
        <v>4</v>
      </c>
      <c r="Y119" s="27"/>
      <c r="Z119" s="36"/>
      <c r="AA119" s="52">
        <f>IF(F119&lt;Settings!$H$3,"",ROUND((J119*Settings!$C$3+K119*Settings!$C$4+N119*Settings!$C$5+P119*Settings!$C$6+R119*Settings!$C$7+S119*Settings!$C$8+U119*Settings!$C$9+L119*Settings!$C$10+V119*Settings!$C$11*0.5)/F119*16,0))</f>
        <v>142</v>
      </c>
      <c r="AB119" s="53">
        <f>IF(F119&lt;Settings!$H$3,"",AA119*Settings!$F$4)</f>
        <v>479.25</v>
      </c>
      <c r="AC119" s="27"/>
      <c r="AD119" s="27"/>
      <c r="AE119" s="36"/>
      <c r="AF119" s="40">
        <f>IF(F119&lt;Settings!$H$3,"",RANK(AA119,$AA$97:$AA$126,0)+COUNTIF($AA$97:AA119,AA119)-1)</f>
        <v>15</v>
      </c>
      <c r="AG119" s="47"/>
    </row>
    <row r="120" spans="1:33" ht="15" thickBot="1" x14ac:dyDescent="0.4">
      <c r="A120" s="26"/>
      <c r="B120" s="13" t="s">
        <v>15</v>
      </c>
      <c r="C120" s="13" t="s">
        <v>16</v>
      </c>
      <c r="D120" s="27" t="s">
        <v>2</v>
      </c>
      <c r="E120" s="27">
        <v>38</v>
      </c>
      <c r="F120" s="27">
        <v>16</v>
      </c>
      <c r="G120" s="27">
        <v>4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/>
      <c r="P120" s="27">
        <v>0</v>
      </c>
      <c r="Q120" s="27">
        <v>46</v>
      </c>
      <c r="R120" s="27">
        <v>35</v>
      </c>
      <c r="S120" s="27">
        <v>400</v>
      </c>
      <c r="T120" s="27">
        <v>11.43</v>
      </c>
      <c r="U120" s="27">
        <v>2</v>
      </c>
      <c r="V120" s="27">
        <v>0</v>
      </c>
      <c r="W120" s="27">
        <v>0</v>
      </c>
      <c r="X120" s="27">
        <v>2</v>
      </c>
      <c r="Y120" s="27"/>
      <c r="Z120" s="36"/>
      <c r="AA120" s="52">
        <f>IF(F120&lt;Settings!$H$3,"",ROUND((J120*Settings!$C$3+K120*Settings!$C$4+N120*Settings!$C$5+P120*Settings!$C$6+R120*Settings!$C$7+S120*Settings!$C$8+U120*Settings!$C$9+L120*Settings!$C$10+V120*Settings!$C$11*0.5)/F120*16,0))</f>
        <v>87</v>
      </c>
      <c r="AB120" s="53">
        <f>IF(F120&lt;Settings!$H$3,"",AA120*Settings!$F$4)</f>
        <v>293.625</v>
      </c>
      <c r="AC120" s="27"/>
      <c r="AD120" s="27"/>
      <c r="AE120" s="36"/>
      <c r="AF120" s="40">
        <f>IF(F120&lt;Settings!$H$3,"",RANK(AA120,$AA$97:$AA$126,0)+COUNTIF($AA$97:AA120,AA120)-1)</f>
        <v>22</v>
      </c>
      <c r="AG120" s="47"/>
    </row>
    <row r="121" spans="1:33" ht="15" thickBot="1" x14ac:dyDescent="0.4">
      <c r="A121" s="26"/>
      <c r="B121" s="13" t="s">
        <v>118</v>
      </c>
      <c r="C121" s="13" t="s">
        <v>6</v>
      </c>
      <c r="D121" s="27" t="s">
        <v>2</v>
      </c>
      <c r="E121" s="27">
        <v>34</v>
      </c>
      <c r="F121" s="27">
        <v>14</v>
      </c>
      <c r="G121" s="27">
        <v>8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/>
      <c r="P121" s="27">
        <v>0</v>
      </c>
      <c r="Q121" s="27">
        <v>36</v>
      </c>
      <c r="R121" s="27">
        <v>25</v>
      </c>
      <c r="S121" s="27">
        <v>367</v>
      </c>
      <c r="T121" s="27">
        <v>14.68</v>
      </c>
      <c r="U121" s="27">
        <v>2</v>
      </c>
      <c r="V121" s="27">
        <v>0</v>
      </c>
      <c r="W121" s="27">
        <v>0</v>
      </c>
      <c r="X121" s="27">
        <v>2</v>
      </c>
      <c r="Y121" s="27">
        <v>1</v>
      </c>
      <c r="Z121" s="36"/>
      <c r="AA121" s="52">
        <f>IF(F121&lt;Settings!$H$3,"",ROUND((J121*Settings!$C$3+K121*Settings!$C$4+N121*Settings!$C$5+P121*Settings!$C$6+R121*Settings!$C$7+S121*Settings!$C$8+U121*Settings!$C$9+L121*Settings!$C$10+V121*Settings!$C$11*0.5)/F121*16,0))</f>
        <v>84</v>
      </c>
      <c r="AB121" s="53">
        <f>IF(F121&lt;Settings!$H$3,"",AA121*Settings!$F$4)</f>
        <v>283.5</v>
      </c>
      <c r="AC121" s="27"/>
      <c r="AD121" s="27"/>
      <c r="AE121" s="36"/>
      <c r="AF121" s="40">
        <f>IF(F121&lt;Settings!$H$3,"",RANK(AA121,$AA$97:$AA$126,0)+COUNTIF($AA$97:AA121,AA121)-1)</f>
        <v>25</v>
      </c>
      <c r="AG121" s="47"/>
    </row>
    <row r="122" spans="1:33" ht="15" thickBot="1" x14ac:dyDescent="0.4">
      <c r="A122" s="26"/>
      <c r="B122" s="13" t="s">
        <v>138</v>
      </c>
      <c r="C122" s="13" t="s">
        <v>24</v>
      </c>
      <c r="D122" s="27" t="s">
        <v>2</v>
      </c>
      <c r="E122" s="27">
        <v>24</v>
      </c>
      <c r="F122" s="27">
        <v>16</v>
      </c>
      <c r="G122" s="27">
        <v>4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/>
      <c r="P122" s="27">
        <v>0</v>
      </c>
      <c r="Q122" s="27">
        <v>36</v>
      </c>
      <c r="R122" s="27">
        <v>27</v>
      </c>
      <c r="S122" s="27">
        <v>307</v>
      </c>
      <c r="T122" s="27">
        <v>11.37</v>
      </c>
      <c r="U122" s="27">
        <v>3</v>
      </c>
      <c r="V122" s="27">
        <v>0</v>
      </c>
      <c r="W122" s="27">
        <v>0</v>
      </c>
      <c r="X122" s="27">
        <v>3</v>
      </c>
      <c r="Y122" s="38"/>
      <c r="Z122" s="36"/>
      <c r="AA122" s="52">
        <f>IF(F122&lt;Settings!$H$3,"",ROUND((J122*Settings!$C$3+K122*Settings!$C$4+N122*Settings!$C$5+P122*Settings!$C$6+R122*Settings!$C$7+S122*Settings!$C$8+U122*Settings!$C$9+L122*Settings!$C$10+V122*Settings!$C$11*0.5)/F122*16,0))</f>
        <v>76</v>
      </c>
      <c r="AB122" s="53">
        <f>IF(F122&lt;Settings!$H$3,"",AA122*Settings!$F$4)</f>
        <v>256.5</v>
      </c>
      <c r="AC122" s="27"/>
      <c r="AD122" s="27"/>
      <c r="AE122" s="36"/>
      <c r="AF122" s="40">
        <f>IF(F122&lt;Settings!$H$3,"",RANK(AA122,$AA$97:$AA$126,0)+COUNTIF($AA$97:AA122,AA122)-1)</f>
        <v>28</v>
      </c>
      <c r="AG122" s="47"/>
    </row>
    <row r="123" spans="1:33" ht="15" thickBot="1" x14ac:dyDescent="0.4">
      <c r="A123" s="26"/>
      <c r="B123" s="13" t="s">
        <v>21</v>
      </c>
      <c r="C123" s="13" t="s">
        <v>116</v>
      </c>
      <c r="D123" s="27" t="s">
        <v>2</v>
      </c>
      <c r="E123" s="27">
        <v>38</v>
      </c>
      <c r="F123" s="27">
        <v>16</v>
      </c>
      <c r="G123" s="27">
        <v>1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/>
      <c r="P123" s="27">
        <v>0</v>
      </c>
      <c r="Q123" s="27">
        <v>45</v>
      </c>
      <c r="R123" s="27">
        <v>28</v>
      </c>
      <c r="S123" s="27">
        <v>333</v>
      </c>
      <c r="T123" s="27">
        <v>11.89</v>
      </c>
      <c r="U123" s="27">
        <v>2</v>
      </c>
      <c r="V123" s="27">
        <v>1</v>
      </c>
      <c r="W123" s="27">
        <v>1</v>
      </c>
      <c r="X123" s="36">
        <v>2</v>
      </c>
      <c r="Y123" s="40">
        <v>2</v>
      </c>
      <c r="Z123" s="51"/>
      <c r="AA123" s="52">
        <f>IF(F123&lt;Settings!$H$3,"",ROUND((J123*Settings!$C$3+K123*Settings!$C$4+N123*Settings!$C$5+P123*Settings!$C$6+R123*Settings!$C$7+S123*Settings!$C$8+U123*Settings!$C$9+L123*Settings!$C$10+V123*Settings!$C$11*0.5)/F123*16,0))</f>
        <v>72</v>
      </c>
      <c r="AB123" s="53">
        <f>IF(F123&lt;Settings!$H$3,"",AA123*Settings!$F$4)</f>
        <v>243</v>
      </c>
      <c r="AC123" s="27"/>
      <c r="AD123" s="27"/>
      <c r="AE123" s="36"/>
      <c r="AF123" s="40">
        <f>IF(F123&lt;Settings!$H$3,"",RANK(AA123,$AA$97:$AA$126,0)+COUNTIF($AA$97:AA123,AA123)-1)</f>
        <v>29</v>
      </c>
      <c r="AG123" s="47"/>
    </row>
    <row r="124" spans="1:33" ht="15" thickBot="1" x14ac:dyDescent="0.4">
      <c r="A124" s="26"/>
      <c r="B124" s="13" t="s">
        <v>139</v>
      </c>
      <c r="C124" s="13" t="s">
        <v>97</v>
      </c>
      <c r="D124" s="27" t="s">
        <v>2</v>
      </c>
      <c r="E124" s="27">
        <v>22</v>
      </c>
      <c r="F124" s="27">
        <v>16</v>
      </c>
      <c r="G124" s="27">
        <v>10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/>
      <c r="P124" s="27">
        <v>0</v>
      </c>
      <c r="Q124" s="27">
        <v>27</v>
      </c>
      <c r="R124" s="27">
        <v>20</v>
      </c>
      <c r="S124" s="27">
        <v>215</v>
      </c>
      <c r="T124" s="27">
        <v>10.75</v>
      </c>
      <c r="U124" s="27">
        <v>4</v>
      </c>
      <c r="V124" s="27">
        <v>0</v>
      </c>
      <c r="W124" s="27">
        <v>0</v>
      </c>
      <c r="X124" s="27">
        <v>4</v>
      </c>
      <c r="Y124" s="39"/>
      <c r="Z124" s="36"/>
      <c r="AA124" s="52">
        <f>IF(F124&lt;Settings!$H$3,"",ROUND((J124*Settings!$C$3+K124*Settings!$C$4+N124*Settings!$C$5+P124*Settings!$C$6+R124*Settings!$C$7+S124*Settings!$C$8+U124*Settings!$C$9+L124*Settings!$C$10+V124*Settings!$C$11*0.5)/F124*16,0))</f>
        <v>66</v>
      </c>
      <c r="AB124" s="53">
        <f>IF(F124&lt;Settings!$H$3,"",AA124*Settings!$F$4)</f>
        <v>222.75</v>
      </c>
      <c r="AC124" s="27"/>
      <c r="AD124" s="27"/>
      <c r="AE124" s="36"/>
      <c r="AF124" s="40">
        <f>IF(F124&lt;Settings!$H$3,"",RANK(AA124,$AA$97:$AA$126,0)+COUNTIF($AA$97:AA124,AA124)-1)</f>
        <v>30</v>
      </c>
      <c r="AG124" s="47"/>
    </row>
    <row r="125" spans="1:33" ht="15" thickBot="1" x14ac:dyDescent="0.4">
      <c r="A125" s="26"/>
      <c r="B125" s="13" t="s">
        <v>140</v>
      </c>
      <c r="C125" s="13" t="s">
        <v>8</v>
      </c>
      <c r="D125" s="27" t="s">
        <v>2</v>
      </c>
      <c r="E125" s="27">
        <v>22</v>
      </c>
      <c r="F125" s="27">
        <v>16</v>
      </c>
      <c r="G125" s="27">
        <v>6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/>
      <c r="P125" s="27">
        <v>0</v>
      </c>
      <c r="Q125" s="27">
        <v>49</v>
      </c>
      <c r="R125" s="27">
        <v>36</v>
      </c>
      <c r="S125" s="27">
        <v>333</v>
      </c>
      <c r="T125" s="27">
        <v>9.25</v>
      </c>
      <c r="U125" s="27">
        <v>2</v>
      </c>
      <c r="V125" s="27">
        <v>0</v>
      </c>
      <c r="W125" s="27">
        <v>0</v>
      </c>
      <c r="X125" s="27">
        <v>2</v>
      </c>
      <c r="Y125" s="27"/>
      <c r="Z125" s="36"/>
      <c r="AA125" s="52">
        <f>IF(F125&lt;Settings!$H$3,"",ROUND((J125*Settings!$C$3+K125*Settings!$C$4+N125*Settings!$C$5+P125*Settings!$C$6+R125*Settings!$C$7+S125*Settings!$C$8+U125*Settings!$C$9+L125*Settings!$C$10+V125*Settings!$C$11*0.5)/F125*16,0))</f>
        <v>81</v>
      </c>
      <c r="AB125" s="53">
        <f>IF(F125&lt;Settings!$H$3,"",AA125*Settings!$F$4)</f>
        <v>273.375</v>
      </c>
      <c r="AC125" s="27"/>
      <c r="AD125" s="27"/>
      <c r="AE125" s="36"/>
      <c r="AF125" s="40">
        <f>IF(F125&lt;Settings!$H$3,"",RANK(AA125,$AA$97:$AA$126,0)+COUNTIF($AA$97:AA125,AA125)-1)</f>
        <v>26</v>
      </c>
      <c r="AG125" s="47"/>
    </row>
    <row r="126" spans="1:33" ht="15" thickBot="1" x14ac:dyDescent="0.4">
      <c r="A126" s="16"/>
      <c r="B126" s="17" t="s">
        <v>141</v>
      </c>
      <c r="C126" s="17" t="s">
        <v>32</v>
      </c>
      <c r="D126" s="18" t="s">
        <v>2</v>
      </c>
      <c r="E126" s="18">
        <v>25</v>
      </c>
      <c r="F126" s="18">
        <v>15</v>
      </c>
      <c r="G126" s="18">
        <v>9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/>
      <c r="P126" s="18">
        <v>0</v>
      </c>
      <c r="Q126" s="18">
        <v>43</v>
      </c>
      <c r="R126" s="18">
        <v>29</v>
      </c>
      <c r="S126" s="18">
        <v>269</v>
      </c>
      <c r="T126" s="18">
        <v>9.2799999999999994</v>
      </c>
      <c r="U126" s="18">
        <v>3</v>
      </c>
      <c r="V126" s="18">
        <v>1</v>
      </c>
      <c r="W126" s="18">
        <v>0</v>
      </c>
      <c r="X126" s="18">
        <v>3</v>
      </c>
      <c r="Y126" s="18"/>
      <c r="Z126" s="45"/>
      <c r="AA126" s="52">
        <f>IF(F126&lt;Settings!$H$3,"",ROUND((J126*Settings!$C$3+K126*Settings!$C$4+N126*Settings!$C$5+P126*Settings!$C$6+R126*Settings!$C$7+S126*Settings!$C$8+U126*Settings!$C$9+L126*Settings!$C$10+V126*Settings!$C$11*0.5)/F126*16,0))</f>
        <v>78</v>
      </c>
      <c r="AB126" s="53">
        <f>IF(F126&lt;Settings!$H$3,"",AA126*Settings!$F$4)</f>
        <v>263.25</v>
      </c>
      <c r="AC126" s="18"/>
      <c r="AD126" s="18"/>
      <c r="AE126" s="45"/>
      <c r="AF126" s="40">
        <f>IF(F126&lt;Settings!$H$3,"",RANK(AA126,$AA$97:$AA$126,0)+COUNTIF($AA$97:AA126,AA126)-1)</f>
        <v>27</v>
      </c>
      <c r="AG126" s="19"/>
    </row>
    <row r="127" spans="1:33" ht="15" thickBot="1" x14ac:dyDescent="0.4">
      <c r="A127" s="120">
        <v>2019</v>
      </c>
      <c r="B127" s="121"/>
      <c r="C127" s="122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2"/>
    </row>
    <row r="128" spans="1:33" ht="15" thickBot="1" x14ac:dyDescent="0.4">
      <c r="A128" s="81"/>
      <c r="B128" s="76" t="s">
        <v>13</v>
      </c>
      <c r="C128" s="76" t="s">
        <v>14</v>
      </c>
      <c r="D128" s="82" t="s">
        <v>2</v>
      </c>
      <c r="E128" s="82">
        <v>30</v>
      </c>
      <c r="F128" s="82">
        <v>16</v>
      </c>
      <c r="G128" s="82">
        <v>16</v>
      </c>
      <c r="H128" s="82">
        <v>0</v>
      </c>
      <c r="I128" s="82">
        <v>0</v>
      </c>
      <c r="J128" s="82">
        <v>0</v>
      </c>
      <c r="K128" s="82">
        <v>0</v>
      </c>
      <c r="L128" s="82">
        <v>0</v>
      </c>
      <c r="M128" s="82">
        <v>1</v>
      </c>
      <c r="N128" s="82">
        <v>4</v>
      </c>
      <c r="O128" s="82">
        <v>4</v>
      </c>
      <c r="P128" s="82">
        <v>1</v>
      </c>
      <c r="Q128" s="82">
        <v>136</v>
      </c>
      <c r="R128" s="82">
        <v>97</v>
      </c>
      <c r="S128" s="82">
        <v>1229</v>
      </c>
      <c r="T128" s="82">
        <v>12.67</v>
      </c>
      <c r="U128" s="82">
        <v>5</v>
      </c>
      <c r="V128" s="82">
        <v>1</v>
      </c>
      <c r="W128" s="82">
        <v>1</v>
      </c>
      <c r="X128" s="82">
        <v>6</v>
      </c>
      <c r="Y128" s="82"/>
      <c r="Z128" s="82"/>
      <c r="AA128" s="52">
        <f>IF(F128&lt;Settings!$H$3,"",ROUND((J128*Settings!$C$3+K128*Settings!$C$4+N128*Settings!$C$5+P128*Settings!$C$6+R128*Settings!$C$7+S128*Settings!$C$8+U128*Settings!$C$9+L128*Settings!$C$10+V128*Settings!$C$11*0.5)/F128*16,0))</f>
        <v>255</v>
      </c>
      <c r="AB128" s="53">
        <f>IF(F128&lt;Settings!$H$3,"",AA128*Settings!$F$3)</f>
        <v>1290.9375</v>
      </c>
      <c r="AC128" s="82"/>
      <c r="AD128" s="82"/>
      <c r="AE128" s="82"/>
      <c r="AF128" s="40">
        <f>IF(F128&lt;Settings!$H$3,"",RANK(AA128,$AA$128:$AA$162,0)+COUNTIF($AA$128:AA128,AA128)-1)</f>
        <v>1</v>
      </c>
      <c r="AG128" s="108"/>
    </row>
    <row r="129" spans="1:33" ht="15" thickBot="1" x14ac:dyDescent="0.4">
      <c r="A129" s="66"/>
      <c r="B129" s="2" t="s">
        <v>950</v>
      </c>
      <c r="C129" s="2" t="s">
        <v>45</v>
      </c>
      <c r="D129" s="67" t="s">
        <v>2</v>
      </c>
      <c r="E129" s="67">
        <v>23</v>
      </c>
      <c r="F129" s="67">
        <v>15</v>
      </c>
      <c r="G129" s="67">
        <v>4</v>
      </c>
      <c r="H129" s="67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0</v>
      </c>
      <c r="N129" s="67">
        <v>0</v>
      </c>
      <c r="O129" s="67"/>
      <c r="P129" s="67">
        <v>0</v>
      </c>
      <c r="Q129" s="67">
        <v>98</v>
      </c>
      <c r="R129" s="67">
        <v>64</v>
      </c>
      <c r="S129" s="67">
        <v>852</v>
      </c>
      <c r="T129" s="67">
        <v>13.31</v>
      </c>
      <c r="U129" s="67">
        <v>10</v>
      </c>
      <c r="V129" s="67">
        <v>2</v>
      </c>
      <c r="W129" s="67">
        <v>1</v>
      </c>
      <c r="X129" s="67">
        <v>10</v>
      </c>
      <c r="Y129" s="67"/>
      <c r="Z129" s="67"/>
      <c r="AA129" s="52">
        <f>IF(F129&lt;Settings!$H$3,"",ROUND((J129*Settings!$C$3+K129*Settings!$C$4+N129*Settings!$C$5+P129*Settings!$C$6+R129*Settings!$C$7+S129*Settings!$C$8+U129*Settings!$C$9+L129*Settings!$C$10+V129*Settings!$C$11*0.5)/F129*16,0))</f>
        <v>221</v>
      </c>
      <c r="AB129" s="53">
        <f>IF(F129&lt;Settings!$H$3,"",AA129*Settings!$F$3)</f>
        <v>1118.8125</v>
      </c>
      <c r="AC129" s="67"/>
      <c r="AD129" s="67"/>
      <c r="AE129" s="67"/>
      <c r="AF129" s="40">
        <f>IF(F129&lt;Settings!$H$3,"",RANK(AA129,$AA$128:$AA$162,0)+COUNTIF($AA$128:AA129,AA129)-1)</f>
        <v>6</v>
      </c>
      <c r="AG129" s="68"/>
    </row>
    <row r="130" spans="1:33" ht="15" thickBot="1" x14ac:dyDescent="0.4">
      <c r="A130" s="66"/>
      <c r="B130" s="2" t="s">
        <v>128</v>
      </c>
      <c r="C130" s="2" t="s">
        <v>103</v>
      </c>
      <c r="D130" s="67" t="s">
        <v>2</v>
      </c>
      <c r="E130" s="67">
        <v>26</v>
      </c>
      <c r="F130" s="67">
        <v>14</v>
      </c>
      <c r="G130" s="67">
        <v>14</v>
      </c>
      <c r="H130" s="67">
        <v>0</v>
      </c>
      <c r="I130" s="67">
        <v>0</v>
      </c>
      <c r="J130" s="67">
        <v>0</v>
      </c>
      <c r="K130" s="67">
        <v>0</v>
      </c>
      <c r="L130" s="67">
        <v>0</v>
      </c>
      <c r="M130" s="67">
        <v>5</v>
      </c>
      <c r="N130" s="67">
        <v>22</v>
      </c>
      <c r="O130" s="67">
        <v>4.4000000000000004</v>
      </c>
      <c r="P130" s="67">
        <v>0</v>
      </c>
      <c r="Q130" s="67">
        <v>107</v>
      </c>
      <c r="R130" s="67">
        <v>85</v>
      </c>
      <c r="S130" s="67">
        <v>1053</v>
      </c>
      <c r="T130" s="67">
        <v>12.39</v>
      </c>
      <c r="U130" s="67">
        <v>5</v>
      </c>
      <c r="V130" s="67">
        <v>1</v>
      </c>
      <c r="W130" s="67">
        <v>0</v>
      </c>
      <c r="X130" s="67">
        <v>5</v>
      </c>
      <c r="Y130" s="67"/>
      <c r="Z130" s="67"/>
      <c r="AA130" s="52">
        <f>IF(F130&lt;Settings!$H$3,"",ROUND((J130*Settings!$C$3+K130*Settings!$C$4+N130*Settings!$C$5+P130*Settings!$C$6+R130*Settings!$C$7+S130*Settings!$C$8+U130*Settings!$C$9+L130*Settings!$C$10+V130*Settings!$C$11*0.5)/F130*16,0))</f>
        <v>253</v>
      </c>
      <c r="AB130" s="53">
        <f>IF(F130&lt;Settings!$H$3,"",AA130*Settings!$F$3)</f>
        <v>1280.8125</v>
      </c>
      <c r="AC130" s="67"/>
      <c r="AD130" s="67"/>
      <c r="AE130" s="67"/>
      <c r="AF130" s="40">
        <f>IF(F130&lt;Settings!$H$3,"",RANK(AA130,$AA$128:$AA$162,0)+COUNTIF($AA$128:AA130,AA130)-1)</f>
        <v>2</v>
      </c>
      <c r="AG130" s="68"/>
    </row>
    <row r="131" spans="1:33" ht="15" thickBot="1" x14ac:dyDescent="0.4">
      <c r="A131" s="66"/>
      <c r="B131" s="2" t="s">
        <v>951</v>
      </c>
      <c r="C131" s="2" t="s">
        <v>53</v>
      </c>
      <c r="D131" s="67" t="s">
        <v>2</v>
      </c>
      <c r="E131" s="67">
        <v>27</v>
      </c>
      <c r="F131" s="67">
        <v>16</v>
      </c>
      <c r="G131" s="67">
        <v>16</v>
      </c>
      <c r="H131" s="67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2</v>
      </c>
      <c r="N131" s="67">
        <v>5</v>
      </c>
      <c r="O131" s="67">
        <v>2.5</v>
      </c>
      <c r="P131" s="67">
        <v>0</v>
      </c>
      <c r="Q131" s="67">
        <v>117</v>
      </c>
      <c r="R131" s="67">
        <v>90</v>
      </c>
      <c r="S131" s="67">
        <v>1145</v>
      </c>
      <c r="T131" s="67">
        <v>12.72</v>
      </c>
      <c r="U131" s="67">
        <v>3</v>
      </c>
      <c r="V131" s="67">
        <v>1</v>
      </c>
      <c r="W131" s="67">
        <v>1</v>
      </c>
      <c r="X131" s="67">
        <v>3</v>
      </c>
      <c r="Y131" s="67"/>
      <c r="Z131" s="67"/>
      <c r="AA131" s="52">
        <f>IF(F131&lt;Settings!$H$3,"",ROUND((J131*Settings!$C$3+K131*Settings!$C$4+N131*Settings!$C$5+P131*Settings!$C$6+R131*Settings!$C$7+S131*Settings!$C$8+U131*Settings!$C$9+L131*Settings!$C$10+V131*Settings!$C$11*0.5)/F131*16,0))</f>
        <v>222</v>
      </c>
      <c r="AB131" s="53">
        <f>IF(F131&lt;Settings!$H$3,"",AA131*Settings!$F$3)</f>
        <v>1123.875</v>
      </c>
      <c r="AC131" s="67"/>
      <c r="AD131" s="67"/>
      <c r="AE131" s="67"/>
      <c r="AF131" s="40">
        <f>IF(F131&lt;Settings!$H$3,"",RANK(AA131,$AA$128:$AA$162,0)+COUNTIF($AA$128:AA131,AA131)-1)</f>
        <v>5</v>
      </c>
      <c r="AG131" s="68"/>
    </row>
    <row r="132" spans="1:33" ht="15" thickBot="1" x14ac:dyDescent="0.4">
      <c r="A132" s="66"/>
      <c r="B132" s="2" t="s">
        <v>109</v>
      </c>
      <c r="C132" s="2" t="s">
        <v>20</v>
      </c>
      <c r="D132" s="67" t="s">
        <v>2</v>
      </c>
      <c r="E132" s="67">
        <v>29</v>
      </c>
      <c r="F132" s="67">
        <v>15</v>
      </c>
      <c r="G132" s="67">
        <v>15</v>
      </c>
      <c r="H132" s="67">
        <v>0</v>
      </c>
      <c r="I132" s="67">
        <v>0</v>
      </c>
      <c r="J132" s="67">
        <v>0</v>
      </c>
      <c r="K132" s="67">
        <v>0</v>
      </c>
      <c r="L132" s="67">
        <v>0</v>
      </c>
      <c r="M132" s="67">
        <v>0</v>
      </c>
      <c r="N132" s="67">
        <v>0</v>
      </c>
      <c r="O132" s="67"/>
      <c r="P132" s="67">
        <v>0</v>
      </c>
      <c r="Q132" s="67">
        <v>135</v>
      </c>
      <c r="R132" s="67">
        <v>88</v>
      </c>
      <c r="S132" s="67">
        <v>916</v>
      </c>
      <c r="T132" s="67">
        <v>10.41</v>
      </c>
      <c r="U132" s="67">
        <v>6</v>
      </c>
      <c r="V132" s="67">
        <v>1</v>
      </c>
      <c r="W132" s="67">
        <v>1</v>
      </c>
      <c r="X132" s="67">
        <v>6</v>
      </c>
      <c r="Y132" s="67">
        <v>1</v>
      </c>
      <c r="Z132" s="67"/>
      <c r="AA132" s="52">
        <f>IF(F132&lt;Settings!$H$3,"",ROUND((J132*Settings!$C$3+K132*Settings!$C$4+N132*Settings!$C$5+P132*Settings!$C$6+R132*Settings!$C$7+S132*Settings!$C$8+U132*Settings!$C$9+L132*Settings!$C$10+V132*Settings!$C$11*0.5)/F132*16,0))</f>
        <v>229</v>
      </c>
      <c r="AB132" s="53">
        <f>IF(F132&lt;Settings!$H$3,"",AA132*Settings!$F$3)</f>
        <v>1159.3125</v>
      </c>
      <c r="AC132" s="67"/>
      <c r="AD132" s="67"/>
      <c r="AE132" s="67"/>
      <c r="AF132" s="40">
        <f>IF(F132&lt;Settings!$H$3,"",RANK(AA132,$AA$128:$AA$162,0)+COUNTIF($AA$128:AA132,AA132)-1)</f>
        <v>4</v>
      </c>
      <c r="AG132" s="68"/>
    </row>
    <row r="133" spans="1:33" ht="15" thickBot="1" x14ac:dyDescent="0.4">
      <c r="A133" s="66"/>
      <c r="B133" s="2" t="s">
        <v>117</v>
      </c>
      <c r="C133" s="2" t="s">
        <v>16</v>
      </c>
      <c r="D133" s="67" t="s">
        <v>2</v>
      </c>
      <c r="E133" s="67">
        <v>32</v>
      </c>
      <c r="F133" s="67">
        <v>14</v>
      </c>
      <c r="G133" s="67">
        <v>7</v>
      </c>
      <c r="H133" s="67">
        <v>0</v>
      </c>
      <c r="I133" s="67">
        <v>0</v>
      </c>
      <c r="J133" s="67">
        <v>0</v>
      </c>
      <c r="K133" s="67">
        <v>0</v>
      </c>
      <c r="L133" s="67">
        <v>0</v>
      </c>
      <c r="M133" s="67">
        <v>0</v>
      </c>
      <c r="N133" s="67">
        <v>0</v>
      </c>
      <c r="O133" s="67"/>
      <c r="P133" s="67">
        <v>0</v>
      </c>
      <c r="Q133" s="67">
        <v>65</v>
      </c>
      <c r="R133" s="67">
        <v>43</v>
      </c>
      <c r="S133" s="67">
        <v>705</v>
      </c>
      <c r="T133" s="67">
        <v>16.399999999999999</v>
      </c>
      <c r="U133" s="67">
        <v>9</v>
      </c>
      <c r="V133" s="67">
        <v>0</v>
      </c>
      <c r="W133" s="67">
        <v>0</v>
      </c>
      <c r="X133" s="67">
        <v>9</v>
      </c>
      <c r="Y133" s="67"/>
      <c r="Z133" s="67"/>
      <c r="AA133" s="52">
        <f>IF(F133&lt;Settings!$H$3,"",ROUND((J133*Settings!$C$3+K133*Settings!$C$4+N133*Settings!$C$5+P133*Settings!$C$6+R133*Settings!$C$7+S133*Settings!$C$8+U133*Settings!$C$9+L133*Settings!$C$10+V133*Settings!$C$11*0.5)/F133*16,0))</f>
        <v>191</v>
      </c>
      <c r="AB133" s="53">
        <f>IF(F133&lt;Settings!$H$3,"",AA133*Settings!$F$3)</f>
        <v>966.9375</v>
      </c>
      <c r="AC133" s="67"/>
      <c r="AD133" s="67"/>
      <c r="AE133" s="67"/>
      <c r="AF133" s="40">
        <f>IF(F133&lt;Settings!$H$3,"",RANK(AA133,$AA$128:$AA$162,0)+COUNTIF($AA$128:AA133,AA133)-1)</f>
        <v>9</v>
      </c>
      <c r="AG133" s="68"/>
    </row>
    <row r="134" spans="1:33" ht="15" thickBot="1" x14ac:dyDescent="0.4">
      <c r="A134" s="66"/>
      <c r="B134" s="2" t="s">
        <v>120</v>
      </c>
      <c r="C134" s="2" t="s">
        <v>36</v>
      </c>
      <c r="D134" s="67" t="s">
        <v>2</v>
      </c>
      <c r="E134" s="67">
        <v>25</v>
      </c>
      <c r="F134" s="67">
        <v>13</v>
      </c>
      <c r="G134" s="67">
        <v>10</v>
      </c>
      <c r="H134" s="67">
        <v>0</v>
      </c>
      <c r="I134" s="67">
        <v>0</v>
      </c>
      <c r="J134" s="67">
        <v>0</v>
      </c>
      <c r="K134" s="67">
        <v>0</v>
      </c>
      <c r="L134" s="67">
        <v>0</v>
      </c>
      <c r="M134" s="67">
        <v>0</v>
      </c>
      <c r="N134" s="67">
        <v>0</v>
      </c>
      <c r="O134" s="67"/>
      <c r="P134" s="67">
        <v>0</v>
      </c>
      <c r="Q134" s="67">
        <v>97</v>
      </c>
      <c r="R134" s="67">
        <v>75</v>
      </c>
      <c r="S134" s="67">
        <v>787</v>
      </c>
      <c r="T134" s="67">
        <v>10.49</v>
      </c>
      <c r="U134" s="67">
        <v>6</v>
      </c>
      <c r="V134" s="67">
        <v>0</v>
      </c>
      <c r="W134" s="67">
        <v>0</v>
      </c>
      <c r="X134" s="67">
        <v>6</v>
      </c>
      <c r="Y134" s="67">
        <v>1</v>
      </c>
      <c r="Z134" s="67"/>
      <c r="AA134" s="52">
        <f>IF(F134&lt;Settings!$H$3,"",ROUND((J134*Settings!$C$3+K134*Settings!$C$4+N134*Settings!$C$5+P134*Settings!$C$6+R134*Settings!$C$7+S134*Settings!$C$8+U134*Settings!$C$9+L134*Settings!$C$10+V134*Settings!$C$11*0.5)/F134*16,0))</f>
        <v>233</v>
      </c>
      <c r="AB134" s="53">
        <f>IF(F134&lt;Settings!$H$3,"",AA134*Settings!$F$3)</f>
        <v>1179.5625</v>
      </c>
      <c r="AC134" s="67"/>
      <c r="AD134" s="67"/>
      <c r="AE134" s="67"/>
      <c r="AF134" s="40">
        <f>IF(F134&lt;Settings!$H$3,"",RANK(AA134,$AA$128:$AA$162,0)+COUNTIF($AA$128:AA134,AA134)-1)</f>
        <v>3</v>
      </c>
      <c r="AG134" s="68"/>
    </row>
    <row r="135" spans="1:33" ht="15" thickBot="1" x14ac:dyDescent="0.4">
      <c r="A135" s="66"/>
      <c r="B135" s="2" t="s">
        <v>91</v>
      </c>
      <c r="C135" s="2" t="s">
        <v>116</v>
      </c>
      <c r="D135" s="67" t="s">
        <v>2</v>
      </c>
      <c r="E135" s="67">
        <v>25</v>
      </c>
      <c r="F135" s="67">
        <v>12</v>
      </c>
      <c r="G135" s="67">
        <v>12</v>
      </c>
      <c r="H135" s="67">
        <v>0</v>
      </c>
      <c r="I135" s="67">
        <v>0</v>
      </c>
      <c r="J135" s="67">
        <v>0</v>
      </c>
      <c r="K135" s="67">
        <v>0</v>
      </c>
      <c r="L135" s="67">
        <v>0</v>
      </c>
      <c r="M135" s="67">
        <v>0</v>
      </c>
      <c r="N135" s="67">
        <v>0</v>
      </c>
      <c r="O135" s="67"/>
      <c r="P135" s="67">
        <v>0</v>
      </c>
      <c r="Q135" s="67">
        <v>76</v>
      </c>
      <c r="R135" s="67">
        <v>55</v>
      </c>
      <c r="S135" s="67">
        <v>652</v>
      </c>
      <c r="T135" s="67">
        <v>11.85</v>
      </c>
      <c r="U135" s="67">
        <v>5</v>
      </c>
      <c r="V135" s="67">
        <v>1</v>
      </c>
      <c r="W135" s="67">
        <v>1</v>
      </c>
      <c r="X135" s="67">
        <v>5</v>
      </c>
      <c r="Y135" s="67">
        <v>1</v>
      </c>
      <c r="Z135" s="67"/>
      <c r="AA135" s="52">
        <f>IF(F135&lt;Settings!$H$3,"",ROUND((J135*Settings!$C$3+K135*Settings!$C$4+N135*Settings!$C$5+P135*Settings!$C$6+R135*Settings!$C$7+S135*Settings!$C$8+U135*Settings!$C$9+L135*Settings!$C$10+V135*Settings!$C$11*0.5)/F135*16,0))</f>
        <v>199</v>
      </c>
      <c r="AB135" s="53">
        <f>IF(F135&lt;Settings!$H$3,"",AA135*Settings!$F$3)</f>
        <v>1007.4375</v>
      </c>
      <c r="AC135" s="67"/>
      <c r="AD135" s="67"/>
      <c r="AE135" s="67"/>
      <c r="AF135" s="40">
        <f>IF(F135&lt;Settings!$H$3,"",RANK(AA135,$AA$128:$AA$162,0)+COUNTIF($AA$128:AA135,AA135)-1)</f>
        <v>8</v>
      </c>
      <c r="AG135" s="68"/>
    </row>
    <row r="136" spans="1:33" ht="15" thickBot="1" x14ac:dyDescent="0.4">
      <c r="A136" s="66"/>
      <c r="B136" s="2" t="s">
        <v>952</v>
      </c>
      <c r="C136" s="2" t="s">
        <v>105</v>
      </c>
      <c r="D136" s="67" t="s">
        <v>2</v>
      </c>
      <c r="E136" s="67">
        <v>26</v>
      </c>
      <c r="F136" s="67">
        <v>15</v>
      </c>
      <c r="G136" s="67">
        <v>15</v>
      </c>
      <c r="H136" s="67">
        <v>0</v>
      </c>
      <c r="I136" s="67">
        <v>0</v>
      </c>
      <c r="J136" s="67">
        <v>0</v>
      </c>
      <c r="K136" s="67">
        <v>0</v>
      </c>
      <c r="L136" s="67">
        <v>0</v>
      </c>
      <c r="M136" s="67">
        <v>0</v>
      </c>
      <c r="N136" s="67">
        <v>0</v>
      </c>
      <c r="O136" s="67"/>
      <c r="P136" s="67">
        <v>0</v>
      </c>
      <c r="Q136" s="67">
        <v>89</v>
      </c>
      <c r="R136" s="67">
        <v>69</v>
      </c>
      <c r="S136" s="67">
        <v>734</v>
      </c>
      <c r="T136" s="67">
        <v>10.64</v>
      </c>
      <c r="U136" s="67">
        <v>3</v>
      </c>
      <c r="V136" s="67">
        <v>0</v>
      </c>
      <c r="W136" s="67">
        <v>0</v>
      </c>
      <c r="X136" s="67">
        <v>3</v>
      </c>
      <c r="Y136" s="67"/>
      <c r="Z136" s="67"/>
      <c r="AA136" s="52">
        <f>IF(F136&lt;Settings!$H$3,"",ROUND((J136*Settings!$C$3+K136*Settings!$C$4+N136*Settings!$C$5+P136*Settings!$C$6+R136*Settings!$C$7+S136*Settings!$C$8+U136*Settings!$C$9+L136*Settings!$C$10+V136*Settings!$C$11*0.5)/F136*16,0))</f>
        <v>171</v>
      </c>
      <c r="AB136" s="53">
        <f>IF(F136&lt;Settings!$H$3,"",AA136*Settings!$F$3)</f>
        <v>865.6875</v>
      </c>
      <c r="AC136" s="67"/>
      <c r="AD136" s="67"/>
      <c r="AE136" s="67"/>
      <c r="AF136" s="40">
        <f>IF(F136&lt;Settings!$H$3,"",RANK(AA136,$AA$128:$AA$162,0)+COUNTIF($AA$128:AA136,AA136)-1)</f>
        <v>10</v>
      </c>
      <c r="AG136" s="68"/>
    </row>
    <row r="137" spans="1:33" ht="15" thickBot="1" x14ac:dyDescent="0.4">
      <c r="A137" s="66"/>
      <c r="B137" s="2" t="s">
        <v>135</v>
      </c>
      <c r="C137" s="2" t="s">
        <v>20</v>
      </c>
      <c r="D137" s="67" t="s">
        <v>2</v>
      </c>
      <c r="E137" s="67">
        <v>24</v>
      </c>
      <c r="F137" s="67">
        <v>15</v>
      </c>
      <c r="G137" s="67">
        <v>9</v>
      </c>
      <c r="H137" s="67">
        <v>0</v>
      </c>
      <c r="I137" s="67">
        <v>0</v>
      </c>
      <c r="J137" s="67">
        <v>0</v>
      </c>
      <c r="K137" s="67">
        <v>0</v>
      </c>
      <c r="L137" s="67">
        <v>0</v>
      </c>
      <c r="M137" s="67">
        <v>0</v>
      </c>
      <c r="N137" s="67">
        <v>0</v>
      </c>
      <c r="O137" s="67"/>
      <c r="P137" s="67">
        <v>0</v>
      </c>
      <c r="Q137" s="67">
        <v>87</v>
      </c>
      <c r="R137" s="67">
        <v>58</v>
      </c>
      <c r="S137" s="67">
        <v>607</v>
      </c>
      <c r="T137" s="67">
        <v>10.47</v>
      </c>
      <c r="U137" s="67">
        <v>5</v>
      </c>
      <c r="V137" s="67">
        <v>2</v>
      </c>
      <c r="W137" s="67">
        <v>2</v>
      </c>
      <c r="X137" s="67">
        <v>5</v>
      </c>
      <c r="Y137" s="67"/>
      <c r="Z137" s="67"/>
      <c r="AA137" s="52">
        <f>IF(F137&lt;Settings!$H$3,"",ROUND((J137*Settings!$C$3+K137*Settings!$C$4+N137*Settings!$C$5+P137*Settings!$C$6+R137*Settings!$C$7+S137*Settings!$C$8+U137*Settings!$C$9+L137*Settings!$C$10+V137*Settings!$C$11*0.5)/F137*16,0))</f>
        <v>156</v>
      </c>
      <c r="AB137" s="53">
        <f>IF(F137&lt;Settings!$H$3,"",AA137*Settings!$F$3)</f>
        <v>789.75</v>
      </c>
      <c r="AC137" s="67"/>
      <c r="AD137" s="67"/>
      <c r="AE137" s="67"/>
      <c r="AF137" s="40">
        <f>IF(F137&lt;Settings!$H$3,"",RANK(AA137,$AA$128:$AA$162,0)+COUNTIF($AA$128:AA137,AA137)-1)</f>
        <v>11</v>
      </c>
      <c r="AG137" s="68"/>
    </row>
    <row r="138" spans="1:33" ht="15" thickBot="1" x14ac:dyDescent="0.4">
      <c r="A138" s="66"/>
      <c r="B138" s="2" t="s">
        <v>953</v>
      </c>
      <c r="C138" s="2" t="s">
        <v>51</v>
      </c>
      <c r="D138" s="67" t="s">
        <v>2</v>
      </c>
      <c r="E138" s="67">
        <v>24</v>
      </c>
      <c r="F138" s="67">
        <v>16</v>
      </c>
      <c r="G138" s="67">
        <v>5</v>
      </c>
      <c r="H138" s="67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0</v>
      </c>
      <c r="N138" s="67">
        <v>0</v>
      </c>
      <c r="O138" s="67"/>
      <c r="P138" s="67">
        <v>0</v>
      </c>
      <c r="Q138" s="67">
        <v>89</v>
      </c>
      <c r="R138" s="67">
        <v>51</v>
      </c>
      <c r="S138" s="67">
        <v>570</v>
      </c>
      <c r="T138" s="67">
        <v>11.18</v>
      </c>
      <c r="U138" s="67">
        <v>5</v>
      </c>
      <c r="V138" s="67">
        <v>1</v>
      </c>
      <c r="W138" s="67">
        <v>1</v>
      </c>
      <c r="X138" s="67">
        <v>5</v>
      </c>
      <c r="Y138" s="67"/>
      <c r="Z138" s="67"/>
      <c r="AA138" s="52">
        <f>IF(F138&lt;Settings!$H$3,"",ROUND((J138*Settings!$C$3+K138*Settings!$C$4+N138*Settings!$C$5+P138*Settings!$C$6+R138*Settings!$C$7+S138*Settings!$C$8+U138*Settings!$C$9+L138*Settings!$C$10+V138*Settings!$C$11*0.5)/F138*16,0))</f>
        <v>137</v>
      </c>
      <c r="AB138" s="53">
        <f>IF(F138&lt;Settings!$H$3,"",AA138*Settings!$F$3)</f>
        <v>693.5625</v>
      </c>
      <c r="AC138" s="67"/>
      <c r="AD138" s="67"/>
      <c r="AE138" s="67"/>
      <c r="AF138" s="40">
        <f>IF(F138&lt;Settings!$H$3,"",RANK(AA138,$AA$128:$AA$162,0)+COUNTIF($AA$128:AA138,AA138)-1)</f>
        <v>14</v>
      </c>
      <c r="AG138" s="68"/>
    </row>
    <row r="139" spans="1:33" ht="15" thickBot="1" x14ac:dyDescent="0.4">
      <c r="A139" s="66"/>
      <c r="B139" s="2" t="s">
        <v>23</v>
      </c>
      <c r="C139" s="2" t="s">
        <v>24</v>
      </c>
      <c r="D139" s="67" t="s">
        <v>2</v>
      </c>
      <c r="E139" s="67">
        <v>37</v>
      </c>
      <c r="F139" s="67">
        <v>16</v>
      </c>
      <c r="G139" s="67">
        <v>16</v>
      </c>
      <c r="H139" s="67">
        <v>0</v>
      </c>
      <c r="I139" s="67">
        <v>0</v>
      </c>
      <c r="J139" s="67">
        <v>0</v>
      </c>
      <c r="K139" s="67">
        <v>0</v>
      </c>
      <c r="L139" s="67">
        <v>0</v>
      </c>
      <c r="M139" s="67">
        <v>0</v>
      </c>
      <c r="N139" s="67">
        <v>0</v>
      </c>
      <c r="O139" s="67"/>
      <c r="P139" s="67">
        <v>0</v>
      </c>
      <c r="Q139" s="67">
        <v>83</v>
      </c>
      <c r="R139" s="67">
        <v>63</v>
      </c>
      <c r="S139" s="67">
        <v>529</v>
      </c>
      <c r="T139" s="67">
        <v>8.4</v>
      </c>
      <c r="U139" s="67">
        <v>4</v>
      </c>
      <c r="V139" s="67">
        <v>1</v>
      </c>
      <c r="W139" s="67">
        <v>1</v>
      </c>
      <c r="X139" s="67">
        <v>4</v>
      </c>
      <c r="Y139" s="67">
        <v>1</v>
      </c>
      <c r="Z139" s="67"/>
      <c r="AA139" s="52">
        <f>IF(F139&lt;Settings!$H$3,"",ROUND((J139*Settings!$C$3+K139*Settings!$C$4+N139*Settings!$C$5+P139*Settings!$C$6+R139*Settings!$C$7+S139*Settings!$C$8+U139*Settings!$C$9+L139*Settings!$C$10+V139*Settings!$C$11*0.5)/F139*16,0))</f>
        <v>139</v>
      </c>
      <c r="AB139" s="53">
        <f>IF(F139&lt;Settings!$H$3,"",AA139*Settings!$F$3)</f>
        <v>703.6875</v>
      </c>
      <c r="AC139" s="67"/>
      <c r="AD139" s="67"/>
      <c r="AE139" s="67"/>
      <c r="AF139" s="40">
        <f>IF(F139&lt;Settings!$H$3,"",RANK(AA139,$AA$128:$AA$162,0)+COUNTIF($AA$128:AA139,AA139)-1)</f>
        <v>13</v>
      </c>
      <c r="AG139" s="68"/>
    </row>
    <row r="140" spans="1:33" ht="15" thickBot="1" x14ac:dyDescent="0.4">
      <c r="A140" s="66"/>
      <c r="B140" s="2" t="s">
        <v>55</v>
      </c>
      <c r="C140" s="2" t="s">
        <v>97</v>
      </c>
      <c r="D140" s="67" t="s">
        <v>2</v>
      </c>
      <c r="E140" s="67">
        <v>33</v>
      </c>
      <c r="F140" s="67">
        <v>16</v>
      </c>
      <c r="G140" s="67">
        <v>14</v>
      </c>
      <c r="H140" s="67">
        <v>0</v>
      </c>
      <c r="I140" s="67">
        <v>0</v>
      </c>
      <c r="J140" s="67">
        <v>0</v>
      </c>
      <c r="K140" s="67">
        <v>0</v>
      </c>
      <c r="L140" s="67">
        <v>0</v>
      </c>
      <c r="M140" s="67">
        <v>0</v>
      </c>
      <c r="N140" s="67">
        <v>0</v>
      </c>
      <c r="O140" s="67"/>
      <c r="P140" s="67">
        <v>0</v>
      </c>
      <c r="Q140" s="67">
        <v>48</v>
      </c>
      <c r="R140" s="67">
        <v>34</v>
      </c>
      <c r="S140" s="67">
        <v>341</v>
      </c>
      <c r="T140" s="67">
        <v>10.029999999999999</v>
      </c>
      <c r="U140" s="67">
        <v>7</v>
      </c>
      <c r="V140" s="67">
        <v>0</v>
      </c>
      <c r="W140" s="67">
        <v>0</v>
      </c>
      <c r="X140" s="67">
        <v>7</v>
      </c>
      <c r="Y140" s="67"/>
      <c r="Z140" s="67"/>
      <c r="AA140" s="52">
        <f>IF(F140&lt;Settings!$H$3,"",ROUND((J140*Settings!$C$3+K140*Settings!$C$4+N140*Settings!$C$5+P140*Settings!$C$6+R140*Settings!$C$7+S140*Settings!$C$8+U140*Settings!$C$9+L140*Settings!$C$10+V140*Settings!$C$11*0.5)/F140*16,0))</f>
        <v>110</v>
      </c>
      <c r="AB140" s="53">
        <f>IF(F140&lt;Settings!$H$3,"",AA140*Settings!$F$3)</f>
        <v>556.875</v>
      </c>
      <c r="AC140" s="67"/>
      <c r="AD140" s="67"/>
      <c r="AE140" s="67"/>
      <c r="AF140" s="40">
        <f>IF(F140&lt;Settings!$H$3,"",RANK(AA140,$AA$128:$AA$162,0)+COUNTIF($AA$128:AA140,AA140)-1)</f>
        <v>22</v>
      </c>
      <c r="AG140" s="68"/>
    </row>
    <row r="141" spans="1:33" ht="15" thickBot="1" x14ac:dyDescent="0.4">
      <c r="A141" s="66"/>
      <c r="B141" s="2" t="s">
        <v>27</v>
      </c>
      <c r="C141" s="2" t="s">
        <v>28</v>
      </c>
      <c r="D141" s="67" t="s">
        <v>2</v>
      </c>
      <c r="E141" s="67">
        <v>30</v>
      </c>
      <c r="F141" s="67">
        <v>16</v>
      </c>
      <c r="G141" s="67">
        <v>16</v>
      </c>
      <c r="H141" s="67">
        <v>0</v>
      </c>
      <c r="I141" s="67">
        <v>0</v>
      </c>
      <c r="J141" s="67">
        <v>0</v>
      </c>
      <c r="K141" s="67">
        <v>0</v>
      </c>
      <c r="L141" s="67">
        <v>0</v>
      </c>
      <c r="M141" s="67">
        <v>0</v>
      </c>
      <c r="N141" s="67">
        <v>0</v>
      </c>
      <c r="O141" s="67"/>
      <c r="P141" s="67">
        <v>0</v>
      </c>
      <c r="Q141" s="67">
        <v>48</v>
      </c>
      <c r="R141" s="67">
        <v>39</v>
      </c>
      <c r="S141" s="67">
        <v>367</v>
      </c>
      <c r="T141" s="67">
        <v>9.41</v>
      </c>
      <c r="U141" s="67">
        <v>6</v>
      </c>
      <c r="V141" s="67">
        <v>0</v>
      </c>
      <c r="W141" s="67">
        <v>0</v>
      </c>
      <c r="X141" s="67">
        <v>6</v>
      </c>
      <c r="Y141" s="67">
        <v>1</v>
      </c>
      <c r="Z141" s="67"/>
      <c r="AA141" s="52">
        <f>IF(F141&lt;Settings!$H$3,"",ROUND((J141*Settings!$C$3+K141*Settings!$C$4+N141*Settings!$C$5+P141*Settings!$C$6+R141*Settings!$C$7+S141*Settings!$C$8+U141*Settings!$C$9+L141*Settings!$C$10+V141*Settings!$C$11*0.5)/F141*16,0))</f>
        <v>112</v>
      </c>
      <c r="AB141" s="53">
        <f>IF(F141&lt;Settings!$H$3,"",AA141*Settings!$F$3)</f>
        <v>567</v>
      </c>
      <c r="AC141" s="67"/>
      <c r="AD141" s="67"/>
      <c r="AE141" s="67"/>
      <c r="AF141" s="40">
        <f>IF(F141&lt;Settings!$H$3,"",RANK(AA141,$AA$128:$AA$162,0)+COUNTIF($AA$128:AA141,AA141)-1)</f>
        <v>18</v>
      </c>
      <c r="AG141" s="68"/>
    </row>
    <row r="142" spans="1:33" ht="15" thickBot="1" x14ac:dyDescent="0.4">
      <c r="A142" s="66"/>
      <c r="B142" s="2" t="s">
        <v>137</v>
      </c>
      <c r="C142" s="2" t="s">
        <v>8</v>
      </c>
      <c r="D142" s="67" t="s">
        <v>2</v>
      </c>
      <c r="E142" s="67">
        <v>34</v>
      </c>
      <c r="F142" s="67">
        <v>14</v>
      </c>
      <c r="G142" s="67">
        <v>14</v>
      </c>
      <c r="H142" s="67">
        <v>0</v>
      </c>
      <c r="I142" s="67">
        <v>0</v>
      </c>
      <c r="J142" s="67">
        <v>0</v>
      </c>
      <c r="K142" s="67">
        <v>0</v>
      </c>
      <c r="L142" s="67">
        <v>0</v>
      </c>
      <c r="M142" s="67">
        <v>0</v>
      </c>
      <c r="N142" s="67">
        <v>0</v>
      </c>
      <c r="O142" s="67"/>
      <c r="P142" s="67">
        <v>0</v>
      </c>
      <c r="Q142" s="67">
        <v>82</v>
      </c>
      <c r="R142" s="67">
        <v>52</v>
      </c>
      <c r="S142" s="67">
        <v>597</v>
      </c>
      <c r="T142" s="67">
        <v>11.48</v>
      </c>
      <c r="U142" s="67">
        <v>2</v>
      </c>
      <c r="V142" s="67">
        <v>0</v>
      </c>
      <c r="W142" s="67">
        <v>0</v>
      </c>
      <c r="X142" s="67">
        <v>2</v>
      </c>
      <c r="Y142" s="67"/>
      <c r="Z142" s="67"/>
      <c r="AA142" s="52">
        <f>IF(F142&lt;Settings!$H$3,"",ROUND((J142*Settings!$C$3+K142*Settings!$C$4+N142*Settings!$C$5+P142*Settings!$C$6+R142*Settings!$C$7+S142*Settings!$C$8+U142*Settings!$C$9+L142*Settings!$C$10+V142*Settings!$C$11*0.5)/F142*16,0))</f>
        <v>141</v>
      </c>
      <c r="AB142" s="53">
        <f>IF(F142&lt;Settings!$H$3,"",AA142*Settings!$F$3)</f>
        <v>713.8125</v>
      </c>
      <c r="AC142" s="67"/>
      <c r="AD142" s="67"/>
      <c r="AE142" s="67"/>
      <c r="AF142" s="40">
        <f>IF(F142&lt;Settings!$H$3,"",RANK(AA142,$AA$128:$AA$162,0)+COUNTIF($AA$128:AA142,AA142)-1)</f>
        <v>12</v>
      </c>
      <c r="AG142" s="68"/>
    </row>
    <row r="143" spans="1:33" ht="15" thickBot="1" x14ac:dyDescent="0.4">
      <c r="A143" s="66"/>
      <c r="B143" s="2" t="s">
        <v>954</v>
      </c>
      <c r="C143" s="2" t="s">
        <v>41</v>
      </c>
      <c r="D143" s="67" t="s">
        <v>2</v>
      </c>
      <c r="E143" s="67">
        <v>22</v>
      </c>
      <c r="F143" s="67">
        <v>16</v>
      </c>
      <c r="G143" s="67">
        <v>11</v>
      </c>
      <c r="H143" s="67">
        <v>0</v>
      </c>
      <c r="I143" s="67">
        <v>0</v>
      </c>
      <c r="J143" s="67">
        <v>0</v>
      </c>
      <c r="K143" s="67">
        <v>0</v>
      </c>
      <c r="L143" s="67">
        <v>0</v>
      </c>
      <c r="M143" s="67">
        <v>3</v>
      </c>
      <c r="N143" s="67">
        <v>-12</v>
      </c>
      <c r="O143" s="67">
        <v>-4</v>
      </c>
      <c r="P143" s="67">
        <v>0</v>
      </c>
      <c r="Q143" s="67">
        <v>66</v>
      </c>
      <c r="R143" s="67">
        <v>40</v>
      </c>
      <c r="S143" s="67">
        <v>562</v>
      </c>
      <c r="T143" s="67">
        <v>14.05</v>
      </c>
      <c r="U143" s="67">
        <v>3</v>
      </c>
      <c r="V143" s="67">
        <v>1</v>
      </c>
      <c r="W143" s="67">
        <v>1</v>
      </c>
      <c r="X143" s="67">
        <v>3</v>
      </c>
      <c r="Y143" s="67"/>
      <c r="Z143" s="67"/>
      <c r="AA143" s="52">
        <f>IF(F143&lt;Settings!$H$3,"",ROUND((J143*Settings!$C$3+K143*Settings!$C$4+N143*Settings!$C$5+P143*Settings!$C$6+R143*Settings!$C$7+S143*Settings!$C$8+U143*Settings!$C$9+L143*Settings!$C$10+V143*Settings!$C$11*0.5)/F143*16,0))</f>
        <v>112</v>
      </c>
      <c r="AB143" s="53">
        <f>IF(F143&lt;Settings!$H$3,"",AA143*Settings!$F$3)</f>
        <v>567</v>
      </c>
      <c r="AC143" s="67"/>
      <c r="AD143" s="67"/>
      <c r="AE143" s="67"/>
      <c r="AF143" s="40">
        <f>IF(F143&lt;Settings!$H$3,"",RANK(AA143,$AA$128:$AA$162,0)+COUNTIF($AA$128:AA143,AA143)-1)</f>
        <v>19</v>
      </c>
      <c r="AG143" s="68"/>
    </row>
    <row r="144" spans="1:33" ht="15" thickBot="1" x14ac:dyDescent="0.4">
      <c r="A144" s="66"/>
      <c r="B144" s="2" t="s">
        <v>955</v>
      </c>
      <c r="C144" s="2" t="s">
        <v>10</v>
      </c>
      <c r="D144" s="67" t="s">
        <v>2</v>
      </c>
      <c r="E144" s="67">
        <v>24</v>
      </c>
      <c r="F144" s="67">
        <v>16</v>
      </c>
      <c r="G144" s="67">
        <v>14</v>
      </c>
      <c r="H144" s="67">
        <v>0</v>
      </c>
      <c r="I144" s="67">
        <v>0</v>
      </c>
      <c r="J144" s="67">
        <v>0</v>
      </c>
      <c r="K144" s="67">
        <v>0</v>
      </c>
      <c r="L144" s="67">
        <v>0</v>
      </c>
      <c r="M144" s="67">
        <v>4</v>
      </c>
      <c r="N144" s="67">
        <v>78</v>
      </c>
      <c r="O144" s="67">
        <v>19.5</v>
      </c>
      <c r="P144" s="67">
        <v>0</v>
      </c>
      <c r="Q144" s="67">
        <v>44</v>
      </c>
      <c r="R144" s="67">
        <v>35</v>
      </c>
      <c r="S144" s="67">
        <v>439</v>
      </c>
      <c r="T144" s="67">
        <v>12.54</v>
      </c>
      <c r="U144" s="67">
        <v>3</v>
      </c>
      <c r="V144" s="67">
        <v>0</v>
      </c>
      <c r="W144" s="67">
        <v>0</v>
      </c>
      <c r="X144" s="67">
        <v>3</v>
      </c>
      <c r="Y144" s="67"/>
      <c r="Z144" s="67"/>
      <c r="AA144" s="52">
        <f>IF(F144&lt;Settings!$H$3,"",ROUND((J144*Settings!$C$3+K144*Settings!$C$4+N144*Settings!$C$5+P144*Settings!$C$6+R144*Settings!$C$7+S144*Settings!$C$8+U144*Settings!$C$9+L144*Settings!$C$10+V144*Settings!$C$11*0.5)/F144*16,0))</f>
        <v>105</v>
      </c>
      <c r="AB144" s="53">
        <f>IF(F144&lt;Settings!$H$3,"",AA144*Settings!$F$3)</f>
        <v>531.5625</v>
      </c>
      <c r="AC144" s="67"/>
      <c r="AD144" s="67"/>
      <c r="AE144" s="67"/>
      <c r="AF144" s="40">
        <f>IF(F144&lt;Settings!$H$3,"",RANK(AA144,$AA$128:$AA$162,0)+COUNTIF($AA$128:AA144,AA144)-1)</f>
        <v>24</v>
      </c>
      <c r="AG144" s="68"/>
    </row>
    <row r="145" spans="1:33" ht="15" thickBot="1" x14ac:dyDescent="0.4">
      <c r="A145" s="66"/>
      <c r="B145" s="2" t="s">
        <v>93</v>
      </c>
      <c r="C145" s="2" t="s">
        <v>94</v>
      </c>
      <c r="D145" s="67" t="s">
        <v>2</v>
      </c>
      <c r="E145" s="67">
        <v>29</v>
      </c>
      <c r="F145" s="67">
        <v>16</v>
      </c>
      <c r="G145" s="67">
        <v>16</v>
      </c>
      <c r="H145" s="67">
        <v>0</v>
      </c>
      <c r="I145" s="67">
        <v>0</v>
      </c>
      <c r="J145" s="67">
        <v>0</v>
      </c>
      <c r="K145" s="67">
        <v>0</v>
      </c>
      <c r="L145" s="67">
        <v>0</v>
      </c>
      <c r="M145" s="67">
        <v>0</v>
      </c>
      <c r="N145" s="67">
        <v>0</v>
      </c>
      <c r="O145" s="67"/>
      <c r="P145" s="67">
        <v>0</v>
      </c>
      <c r="Q145" s="67">
        <v>72</v>
      </c>
      <c r="R145" s="67">
        <v>43</v>
      </c>
      <c r="S145" s="67">
        <v>448</v>
      </c>
      <c r="T145" s="67">
        <v>10.42</v>
      </c>
      <c r="U145" s="67">
        <v>4</v>
      </c>
      <c r="V145" s="67">
        <v>1</v>
      </c>
      <c r="W145" s="67">
        <v>0</v>
      </c>
      <c r="X145" s="67">
        <v>4</v>
      </c>
      <c r="Y145" s="67"/>
      <c r="Z145" s="67"/>
      <c r="AA145" s="52">
        <f>IF(F145&lt;Settings!$H$3,"",ROUND((J145*Settings!$C$3+K145*Settings!$C$4+N145*Settings!$C$5+P145*Settings!$C$6+R145*Settings!$C$7+S145*Settings!$C$8+U145*Settings!$C$9+L145*Settings!$C$10+V145*Settings!$C$11*0.5)/F145*16,0))</f>
        <v>111</v>
      </c>
      <c r="AB145" s="53">
        <f>IF(F145&lt;Settings!$H$3,"",AA145*Settings!$F$3)</f>
        <v>561.9375</v>
      </c>
      <c r="AC145" s="67"/>
      <c r="AD145" s="67"/>
      <c r="AE145" s="67"/>
      <c r="AF145" s="40">
        <f>IF(F145&lt;Settings!$H$3,"",RANK(AA145,$AA$128:$AA$162,0)+COUNTIF($AA$128:AA145,AA145)-1)</f>
        <v>20</v>
      </c>
      <c r="AG145" s="68"/>
    </row>
    <row r="146" spans="1:33" ht="15" thickBot="1" x14ac:dyDescent="0.4">
      <c r="A146" s="66"/>
      <c r="B146" s="2" t="s">
        <v>110</v>
      </c>
      <c r="C146" s="2" t="s">
        <v>111</v>
      </c>
      <c r="D146" s="67" t="s">
        <v>2</v>
      </c>
      <c r="E146" s="67">
        <v>25</v>
      </c>
      <c r="F146" s="67">
        <v>8</v>
      </c>
      <c r="G146" s="67">
        <v>6</v>
      </c>
      <c r="H146" s="67">
        <v>0</v>
      </c>
      <c r="I146" s="67">
        <v>0</v>
      </c>
      <c r="J146" s="67">
        <v>0</v>
      </c>
      <c r="K146" s="67">
        <v>0</v>
      </c>
      <c r="L146" s="67">
        <v>0</v>
      </c>
      <c r="M146" s="67">
        <v>3</v>
      </c>
      <c r="N146" s="67">
        <v>7</v>
      </c>
      <c r="O146" s="67">
        <v>2.33</v>
      </c>
      <c r="P146" s="67">
        <v>0</v>
      </c>
      <c r="Q146" s="67">
        <v>68</v>
      </c>
      <c r="R146" s="67">
        <v>44</v>
      </c>
      <c r="S146" s="67">
        <v>467</v>
      </c>
      <c r="T146" s="67">
        <v>10.61</v>
      </c>
      <c r="U146" s="67">
        <v>3</v>
      </c>
      <c r="V146" s="67">
        <v>0</v>
      </c>
      <c r="W146" s="67">
        <v>0</v>
      </c>
      <c r="X146" s="67">
        <v>3</v>
      </c>
      <c r="Y146" s="67"/>
      <c r="Z146" s="67"/>
      <c r="AA146" s="52">
        <f>IF(F146&lt;Settings!$H$3,"",ROUND((J146*Settings!$C$3+K146*Settings!$C$4+N146*Settings!$C$5+P146*Settings!$C$6+R146*Settings!$C$7+S146*Settings!$C$8+U146*Settings!$C$9+L146*Settings!$C$10+V146*Settings!$C$11*0.5)/F146*16,0))</f>
        <v>219</v>
      </c>
      <c r="AB146" s="53">
        <f>IF(F146&lt;Settings!$H$3,"",AA146*Settings!$F$3)</f>
        <v>1108.6875</v>
      </c>
      <c r="AC146" s="67"/>
      <c r="AD146" s="67"/>
      <c r="AE146" s="67"/>
      <c r="AF146" s="40">
        <f>IF(F146&lt;Settings!$H$3,"",RANK(AA146,$AA$128:$AA$162,0)+COUNTIF($AA$128:AA146,AA146)-1)</f>
        <v>7</v>
      </c>
      <c r="AG146" s="68"/>
    </row>
    <row r="147" spans="1:33" ht="15" thickBot="1" x14ac:dyDescent="0.4">
      <c r="A147" s="66"/>
      <c r="B147" s="2" t="s">
        <v>101</v>
      </c>
      <c r="C147" s="2" t="s">
        <v>12</v>
      </c>
      <c r="D147" s="67" t="s">
        <v>2</v>
      </c>
      <c r="E147" s="67">
        <v>29</v>
      </c>
      <c r="F147" s="67">
        <v>16</v>
      </c>
      <c r="G147" s="67">
        <v>4</v>
      </c>
      <c r="H147" s="67">
        <v>0</v>
      </c>
      <c r="I147" s="67">
        <v>0</v>
      </c>
      <c r="J147" s="67">
        <v>0</v>
      </c>
      <c r="K147" s="67">
        <v>0</v>
      </c>
      <c r="L147" s="67">
        <v>0</v>
      </c>
      <c r="M147" s="67">
        <v>0</v>
      </c>
      <c r="N147" s="67">
        <v>0</v>
      </c>
      <c r="O147" s="67"/>
      <c r="P147" s="67">
        <v>0</v>
      </c>
      <c r="Q147" s="67">
        <v>63</v>
      </c>
      <c r="R147" s="67">
        <v>43</v>
      </c>
      <c r="S147" s="67">
        <v>436</v>
      </c>
      <c r="T147" s="67">
        <v>10.14</v>
      </c>
      <c r="U147" s="67">
        <v>3</v>
      </c>
      <c r="V147" s="67">
        <v>0</v>
      </c>
      <c r="W147" s="67">
        <v>0</v>
      </c>
      <c r="X147" s="67">
        <v>3</v>
      </c>
      <c r="Y147" s="67">
        <v>1</v>
      </c>
      <c r="Z147" s="67"/>
      <c r="AA147" s="52">
        <f>IF(F147&lt;Settings!$H$3,"",ROUND((J147*Settings!$C$3+K147*Settings!$C$4+N147*Settings!$C$5+P147*Settings!$C$6+R147*Settings!$C$7+S147*Settings!$C$8+U147*Settings!$C$9+L147*Settings!$C$10+V147*Settings!$C$11*0.5)/F147*16,0))</f>
        <v>105</v>
      </c>
      <c r="AB147" s="53">
        <f>IF(F147&lt;Settings!$H$3,"",AA147*Settings!$F$3)</f>
        <v>531.5625</v>
      </c>
      <c r="AC147" s="67"/>
      <c r="AD147" s="67"/>
      <c r="AE147" s="67"/>
      <c r="AF147" s="40">
        <f>IF(F147&lt;Settings!$H$3,"",RANK(AA147,$AA$128:$AA$162,0)+COUNTIF($AA$128:AA147,AA147)-1)</f>
        <v>25</v>
      </c>
      <c r="AG147" s="68"/>
    </row>
    <row r="148" spans="1:33" ht="15" thickBot="1" x14ac:dyDescent="0.4">
      <c r="A148" s="66"/>
      <c r="B148" s="2" t="s">
        <v>107</v>
      </c>
      <c r="C148" s="2" t="s">
        <v>125</v>
      </c>
      <c r="D148" s="67" t="s">
        <v>2</v>
      </c>
      <c r="E148" s="67">
        <v>29</v>
      </c>
      <c r="F148" s="67">
        <v>13</v>
      </c>
      <c r="G148" s="67">
        <v>13</v>
      </c>
      <c r="H148" s="67">
        <v>0</v>
      </c>
      <c r="I148" s="67">
        <v>0</v>
      </c>
      <c r="J148" s="67">
        <v>0</v>
      </c>
      <c r="K148" s="67">
        <v>0</v>
      </c>
      <c r="L148" s="67">
        <v>0</v>
      </c>
      <c r="M148" s="67">
        <v>0</v>
      </c>
      <c r="N148" s="67">
        <v>0</v>
      </c>
      <c r="O148" s="67"/>
      <c r="P148" s="67">
        <v>0</v>
      </c>
      <c r="Q148" s="67">
        <v>41</v>
      </c>
      <c r="R148" s="67">
        <v>34</v>
      </c>
      <c r="S148" s="67">
        <v>320</v>
      </c>
      <c r="T148" s="67">
        <v>9.41</v>
      </c>
      <c r="U148" s="67">
        <v>5</v>
      </c>
      <c r="V148" s="67">
        <v>0</v>
      </c>
      <c r="W148" s="67">
        <v>0</v>
      </c>
      <c r="X148" s="67">
        <v>5</v>
      </c>
      <c r="Y148" s="67">
        <v>1</v>
      </c>
      <c r="Z148" s="67"/>
      <c r="AA148" s="52">
        <f>IF(F148&lt;Settings!$H$3,"",ROUND((J148*Settings!$C$3+K148*Settings!$C$4+N148*Settings!$C$5+P148*Settings!$C$6+R148*Settings!$C$7+S148*Settings!$C$8+U148*Settings!$C$9+L148*Settings!$C$10+V148*Settings!$C$11*0.5)/F148*16,0))</f>
        <v>118</v>
      </c>
      <c r="AB148" s="53">
        <f>IF(F148&lt;Settings!$H$3,"",AA148*Settings!$F$3)</f>
        <v>597.375</v>
      </c>
      <c r="AC148" s="67"/>
      <c r="AD148" s="67"/>
      <c r="AE148" s="67"/>
      <c r="AF148" s="40">
        <f>IF(F148&lt;Settings!$H$3,"",RANK(AA148,$AA$128:$AA$162,0)+COUNTIF($AA$128:AA148,AA148)-1)</f>
        <v>17</v>
      </c>
      <c r="AG148" s="68"/>
    </row>
    <row r="149" spans="1:33" ht="15" thickBot="1" x14ac:dyDescent="0.4">
      <c r="A149" s="66"/>
      <c r="B149" s="2" t="s">
        <v>31</v>
      </c>
      <c r="C149" s="2" t="s">
        <v>18</v>
      </c>
      <c r="D149" s="67" t="s">
        <v>2</v>
      </c>
      <c r="E149" s="67">
        <v>33</v>
      </c>
      <c r="F149" s="67">
        <v>16</v>
      </c>
      <c r="G149" s="67">
        <v>10</v>
      </c>
      <c r="H149" s="67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0</v>
      </c>
      <c r="N149" s="67">
        <v>0</v>
      </c>
      <c r="O149" s="67"/>
      <c r="P149" s="67">
        <v>0</v>
      </c>
      <c r="Q149" s="67">
        <v>60</v>
      </c>
      <c r="R149" s="67">
        <v>38</v>
      </c>
      <c r="S149" s="67">
        <v>447</v>
      </c>
      <c r="T149" s="67">
        <v>11.76</v>
      </c>
      <c r="U149" s="67">
        <v>3</v>
      </c>
      <c r="V149" s="67">
        <v>1</v>
      </c>
      <c r="W149" s="67">
        <v>0</v>
      </c>
      <c r="X149" s="67">
        <v>3</v>
      </c>
      <c r="Y149" s="67"/>
      <c r="Z149" s="67"/>
      <c r="AA149" s="52">
        <f>IF(F149&lt;Settings!$H$3,"",ROUND((J149*Settings!$C$3+K149*Settings!$C$4+N149*Settings!$C$5+P149*Settings!$C$6+R149*Settings!$C$7+S149*Settings!$C$8+U149*Settings!$C$9+L149*Settings!$C$10+V149*Settings!$C$11*0.5)/F149*16,0))</f>
        <v>100</v>
      </c>
      <c r="AB149" s="53">
        <f>IF(F149&lt;Settings!$H$3,"",AA149*Settings!$F$3)</f>
        <v>506.25</v>
      </c>
      <c r="AC149" s="67"/>
      <c r="AD149" s="67"/>
      <c r="AE149" s="67"/>
      <c r="AF149" s="40">
        <f>IF(F149&lt;Settings!$H$3,"",RANK(AA149,$AA$128:$AA$162,0)+COUNTIF($AA$128:AA149,AA149)-1)</f>
        <v>26</v>
      </c>
      <c r="AG149" s="68"/>
    </row>
    <row r="150" spans="1:33" ht="15" thickBot="1" x14ac:dyDescent="0.4">
      <c r="A150" s="66"/>
      <c r="B150" s="2" t="s">
        <v>25</v>
      </c>
      <c r="C150" s="2" t="s">
        <v>94</v>
      </c>
      <c r="D150" s="67" t="s">
        <v>2</v>
      </c>
      <c r="E150" s="67">
        <v>26</v>
      </c>
      <c r="F150" s="67">
        <v>11</v>
      </c>
      <c r="G150" s="67">
        <v>2</v>
      </c>
      <c r="H150" s="67">
        <v>0</v>
      </c>
      <c r="I150" s="67">
        <v>0</v>
      </c>
      <c r="J150" s="67">
        <v>0</v>
      </c>
      <c r="K150" s="67">
        <v>0</v>
      </c>
      <c r="L150" s="67">
        <v>0</v>
      </c>
      <c r="M150" s="67">
        <v>0</v>
      </c>
      <c r="N150" s="67">
        <v>0</v>
      </c>
      <c r="O150" s="67"/>
      <c r="P150" s="67">
        <v>0</v>
      </c>
      <c r="Q150" s="67">
        <v>52</v>
      </c>
      <c r="R150" s="67">
        <v>31</v>
      </c>
      <c r="S150" s="67">
        <v>375</v>
      </c>
      <c r="T150" s="67">
        <v>12.1</v>
      </c>
      <c r="U150" s="67">
        <v>3</v>
      </c>
      <c r="V150" s="67">
        <v>0</v>
      </c>
      <c r="W150" s="67">
        <v>0</v>
      </c>
      <c r="X150" s="67">
        <v>3</v>
      </c>
      <c r="Y150" s="67"/>
      <c r="Z150" s="67"/>
      <c r="AA150" s="52">
        <f>IF(F150&lt;Settings!$H$3,"",ROUND((J150*Settings!$C$3+K150*Settings!$C$4+N150*Settings!$C$5+P150*Settings!$C$6+R150*Settings!$C$7+S150*Settings!$C$8+U150*Settings!$C$9+L150*Settings!$C$10+V150*Settings!$C$11*0.5)/F150*16,0))</f>
        <v>126</v>
      </c>
      <c r="AB150" s="53">
        <f>IF(F150&lt;Settings!$H$3,"",AA150*Settings!$F$3)</f>
        <v>637.875</v>
      </c>
      <c r="AC150" s="67"/>
      <c r="AD150" s="67"/>
      <c r="AE150" s="67"/>
      <c r="AF150" s="40">
        <f>IF(F150&lt;Settings!$H$3,"",RANK(AA150,$AA$128:$AA$162,0)+COUNTIF($AA$128:AA150,AA150)-1)</f>
        <v>16</v>
      </c>
      <c r="AG150" s="68"/>
    </row>
    <row r="151" spans="1:33" ht="15" thickBot="1" x14ac:dyDescent="0.4">
      <c r="A151" s="66"/>
      <c r="B151" s="2" t="s">
        <v>89</v>
      </c>
      <c r="C151" s="2" t="s">
        <v>49</v>
      </c>
      <c r="D151" s="67" t="s">
        <v>2</v>
      </c>
      <c r="E151" s="67">
        <v>28</v>
      </c>
      <c r="F151" s="67">
        <v>16</v>
      </c>
      <c r="G151" s="67">
        <v>6</v>
      </c>
      <c r="H151" s="67">
        <v>0</v>
      </c>
      <c r="I151" s="67">
        <v>0</v>
      </c>
      <c r="J151" s="67">
        <v>0</v>
      </c>
      <c r="K151" s="67">
        <v>0</v>
      </c>
      <c r="L151" s="67">
        <v>0</v>
      </c>
      <c r="M151" s="67">
        <v>0</v>
      </c>
      <c r="N151" s="67">
        <v>0</v>
      </c>
      <c r="O151" s="67"/>
      <c r="P151" s="67">
        <v>0</v>
      </c>
      <c r="Q151" s="67">
        <v>55</v>
      </c>
      <c r="R151" s="67">
        <v>36</v>
      </c>
      <c r="S151" s="67">
        <v>311</v>
      </c>
      <c r="T151" s="67">
        <v>8.64</v>
      </c>
      <c r="U151" s="67">
        <v>4</v>
      </c>
      <c r="V151" s="67">
        <v>0</v>
      </c>
      <c r="W151" s="67">
        <v>0</v>
      </c>
      <c r="X151" s="67">
        <v>4</v>
      </c>
      <c r="Y151" s="67"/>
      <c r="Z151" s="67"/>
      <c r="AA151" s="52">
        <f>IF(F151&lt;Settings!$H$3,"",ROUND((J151*Settings!$C$3+K151*Settings!$C$4+N151*Settings!$C$5+P151*Settings!$C$6+R151*Settings!$C$7+S151*Settings!$C$8+U151*Settings!$C$9+L151*Settings!$C$10+V151*Settings!$C$11*0.5)/F151*16,0))</f>
        <v>91</v>
      </c>
      <c r="AB151" s="53">
        <f>IF(F151&lt;Settings!$H$3,"",AA151*Settings!$F$3)</f>
        <v>460.6875</v>
      </c>
      <c r="AC151" s="67"/>
      <c r="AD151" s="67"/>
      <c r="AE151" s="67"/>
      <c r="AF151" s="40">
        <f>IF(F151&lt;Settings!$H$3,"",RANK(AA151,$AA$128:$AA$162,0)+COUNTIF($AA$128:AA151,AA151)-1)</f>
        <v>29</v>
      </c>
      <c r="AG151" s="68"/>
    </row>
    <row r="152" spans="1:33" ht="15" thickBot="1" x14ac:dyDescent="0.4">
      <c r="A152" s="66"/>
      <c r="B152" s="2" t="s">
        <v>138</v>
      </c>
      <c r="C152" s="2" t="s">
        <v>24</v>
      </c>
      <c r="D152" s="67" t="s">
        <v>2</v>
      </c>
      <c r="E152" s="67">
        <v>25</v>
      </c>
      <c r="F152" s="67">
        <v>16</v>
      </c>
      <c r="G152" s="67">
        <v>7</v>
      </c>
      <c r="H152" s="67">
        <v>0</v>
      </c>
      <c r="I152" s="67">
        <v>0</v>
      </c>
      <c r="J152" s="67">
        <v>0</v>
      </c>
      <c r="K152" s="67">
        <v>0</v>
      </c>
      <c r="L152" s="67">
        <v>0</v>
      </c>
      <c r="M152" s="67">
        <v>0</v>
      </c>
      <c r="N152" s="67">
        <v>0</v>
      </c>
      <c r="O152" s="67"/>
      <c r="P152" s="67">
        <v>0</v>
      </c>
      <c r="Q152" s="67">
        <v>41</v>
      </c>
      <c r="R152" s="67">
        <v>31</v>
      </c>
      <c r="S152" s="67">
        <v>365</v>
      </c>
      <c r="T152" s="67">
        <v>11.77</v>
      </c>
      <c r="U152" s="67">
        <v>3</v>
      </c>
      <c r="V152" s="67">
        <v>1</v>
      </c>
      <c r="W152" s="67">
        <v>0</v>
      </c>
      <c r="X152" s="67">
        <v>3</v>
      </c>
      <c r="Y152" s="67"/>
      <c r="Z152" s="67"/>
      <c r="AA152" s="52">
        <f>IF(F152&lt;Settings!$H$3,"",ROUND((J152*Settings!$C$3+K152*Settings!$C$4+N152*Settings!$C$5+P152*Settings!$C$6+R152*Settings!$C$7+S152*Settings!$C$8+U152*Settings!$C$9+L152*Settings!$C$10+V152*Settings!$C$11*0.5)/F152*16,0))</f>
        <v>85</v>
      </c>
      <c r="AB152" s="53">
        <f>IF(F152&lt;Settings!$H$3,"",AA152*Settings!$F$3)</f>
        <v>430.3125</v>
      </c>
      <c r="AC152" s="67"/>
      <c r="AD152" s="67"/>
      <c r="AE152" s="67"/>
      <c r="AF152" s="40">
        <f>IF(F152&lt;Settings!$H$3,"",RANK(AA152,$AA$128:$AA$162,0)+COUNTIF($AA$128:AA152,AA152)-1)</f>
        <v>31</v>
      </c>
      <c r="AG152" s="68"/>
    </row>
    <row r="153" spans="1:33" ht="15" thickBot="1" x14ac:dyDescent="0.4">
      <c r="A153" s="66"/>
      <c r="B153" s="2" t="s">
        <v>956</v>
      </c>
      <c r="C153" s="2" t="s">
        <v>97</v>
      </c>
      <c r="D153" s="67" t="s">
        <v>2</v>
      </c>
      <c r="E153" s="67">
        <v>27</v>
      </c>
      <c r="F153" s="67">
        <v>16</v>
      </c>
      <c r="G153" s="67">
        <v>9</v>
      </c>
      <c r="H153" s="67">
        <v>0</v>
      </c>
      <c r="I153" s="67">
        <v>0</v>
      </c>
      <c r="J153" s="67">
        <v>0</v>
      </c>
      <c r="K153" s="67">
        <v>0</v>
      </c>
      <c r="L153" s="67">
        <v>0</v>
      </c>
      <c r="M153" s="67">
        <v>0</v>
      </c>
      <c r="N153" s="67">
        <v>0</v>
      </c>
      <c r="O153" s="67"/>
      <c r="P153" s="67">
        <v>0</v>
      </c>
      <c r="Q153" s="67">
        <v>55</v>
      </c>
      <c r="R153" s="67">
        <v>36</v>
      </c>
      <c r="S153" s="67">
        <v>418</v>
      </c>
      <c r="T153" s="67">
        <v>11.61</v>
      </c>
      <c r="U153" s="67">
        <v>2</v>
      </c>
      <c r="V153" s="67">
        <v>0</v>
      </c>
      <c r="W153" s="67">
        <v>0</v>
      </c>
      <c r="X153" s="67">
        <v>2</v>
      </c>
      <c r="Y153" s="67"/>
      <c r="Z153" s="67"/>
      <c r="AA153" s="52">
        <f>IF(F153&lt;Settings!$H$3,"",ROUND((J153*Settings!$C$3+K153*Settings!$C$4+N153*Settings!$C$5+P153*Settings!$C$6+R153*Settings!$C$7+S153*Settings!$C$8+U153*Settings!$C$9+L153*Settings!$C$10+V153*Settings!$C$11*0.5)/F153*16,0))</f>
        <v>90</v>
      </c>
      <c r="AB153" s="53">
        <f>IF(F153&lt;Settings!$H$3,"",AA153*Settings!$F$3)</f>
        <v>455.625</v>
      </c>
      <c r="AC153" s="67"/>
      <c r="AD153" s="67"/>
      <c r="AE153" s="67"/>
      <c r="AF153" s="40">
        <f>IF(F153&lt;Settings!$H$3,"",RANK(AA153,$AA$128:$AA$162,0)+COUNTIF($AA$128:AA153,AA153)-1)</f>
        <v>30</v>
      </c>
      <c r="AG153" s="68"/>
    </row>
    <row r="154" spans="1:33" ht="15" thickBot="1" x14ac:dyDescent="0.4">
      <c r="A154" s="66"/>
      <c r="B154" s="2" t="s">
        <v>136</v>
      </c>
      <c r="C154" s="2" t="s">
        <v>105</v>
      </c>
      <c r="D154" s="67" t="s">
        <v>2</v>
      </c>
      <c r="E154" s="67">
        <v>25</v>
      </c>
      <c r="F154" s="67">
        <v>13</v>
      </c>
      <c r="G154" s="67">
        <v>2</v>
      </c>
      <c r="H154" s="67">
        <v>0</v>
      </c>
      <c r="I154" s="67">
        <v>0</v>
      </c>
      <c r="J154" s="67">
        <v>0</v>
      </c>
      <c r="K154" s="67">
        <v>0</v>
      </c>
      <c r="L154" s="67">
        <v>0</v>
      </c>
      <c r="M154" s="67">
        <v>1</v>
      </c>
      <c r="N154" s="67">
        <v>0</v>
      </c>
      <c r="O154" s="67">
        <v>0</v>
      </c>
      <c r="P154" s="67">
        <v>0</v>
      </c>
      <c r="Q154" s="67">
        <v>60</v>
      </c>
      <c r="R154" s="67">
        <v>37</v>
      </c>
      <c r="S154" s="67">
        <v>408</v>
      </c>
      <c r="T154" s="67">
        <v>11.03</v>
      </c>
      <c r="U154" s="67">
        <v>2</v>
      </c>
      <c r="V154" s="67">
        <v>0</v>
      </c>
      <c r="W154" s="67">
        <v>0</v>
      </c>
      <c r="X154" s="67">
        <v>2</v>
      </c>
      <c r="Y154" s="67"/>
      <c r="Z154" s="67"/>
      <c r="AA154" s="52">
        <f>IF(F154&lt;Settings!$H$3,"",ROUND((J154*Settings!$C$3+K154*Settings!$C$4+N154*Settings!$C$5+P154*Settings!$C$6+R154*Settings!$C$7+S154*Settings!$C$8+U154*Settings!$C$9+L154*Settings!$C$10+V154*Settings!$C$11*0.5)/F154*16,0))</f>
        <v>111</v>
      </c>
      <c r="AB154" s="53">
        <f>IF(F154&lt;Settings!$H$3,"",AA154*Settings!$F$3)</f>
        <v>561.9375</v>
      </c>
      <c r="AC154" s="67"/>
      <c r="AD154" s="67"/>
      <c r="AE154" s="67"/>
      <c r="AF154" s="40">
        <f>IF(F154&lt;Settings!$H$3,"",RANK(AA154,$AA$128:$AA$162,0)+COUNTIF($AA$128:AA154,AA154)-1)</f>
        <v>21</v>
      </c>
      <c r="AG154" s="68"/>
    </row>
    <row r="155" spans="1:33" ht="15" thickBot="1" x14ac:dyDescent="0.4">
      <c r="A155" s="66"/>
      <c r="B155" s="2" t="s">
        <v>957</v>
      </c>
      <c r="C155" s="2" t="s">
        <v>32</v>
      </c>
      <c r="D155" s="67" t="s">
        <v>2</v>
      </c>
      <c r="E155" s="67">
        <v>26</v>
      </c>
      <c r="F155" s="67">
        <v>11</v>
      </c>
      <c r="G155" s="67">
        <v>3</v>
      </c>
      <c r="H155" s="67">
        <v>0</v>
      </c>
      <c r="I155" s="67">
        <v>0</v>
      </c>
      <c r="J155" s="67">
        <v>0</v>
      </c>
      <c r="K155" s="67">
        <v>0</v>
      </c>
      <c r="L155" s="67">
        <v>0</v>
      </c>
      <c r="M155" s="67">
        <v>0</v>
      </c>
      <c r="N155" s="67">
        <v>0</v>
      </c>
      <c r="O155" s="67"/>
      <c r="P155" s="67">
        <v>0</v>
      </c>
      <c r="Q155" s="67">
        <v>59</v>
      </c>
      <c r="R155" s="67">
        <v>41</v>
      </c>
      <c r="S155" s="67">
        <v>349</v>
      </c>
      <c r="T155" s="67">
        <v>8.51</v>
      </c>
      <c r="U155" s="67">
        <v>3</v>
      </c>
      <c r="V155" s="67">
        <v>0</v>
      </c>
      <c r="W155" s="67">
        <v>0</v>
      </c>
      <c r="X155" s="67">
        <v>3</v>
      </c>
      <c r="Y155" s="67"/>
      <c r="Z155" s="67"/>
      <c r="AA155" s="52">
        <f>IF(F155&lt;Settings!$H$3,"",ROUND((J155*Settings!$C$3+K155*Settings!$C$4+N155*Settings!$C$5+P155*Settings!$C$6+R155*Settings!$C$7+S155*Settings!$C$8+U155*Settings!$C$9+L155*Settings!$C$10+V155*Settings!$C$11*0.5)/F155*16,0))</f>
        <v>137</v>
      </c>
      <c r="AB155" s="53">
        <f>IF(F155&lt;Settings!$H$3,"",AA155*Settings!$F$3)</f>
        <v>693.5625</v>
      </c>
      <c r="AC155" s="67"/>
      <c r="AD155" s="67"/>
      <c r="AE155" s="67"/>
      <c r="AF155" s="40">
        <f>IF(F155&lt;Settings!$H$3,"",RANK(AA155,$AA$128:$AA$162,0)+COUNTIF($AA$128:AA155,AA155)-1)</f>
        <v>15</v>
      </c>
      <c r="AG155" s="68"/>
    </row>
    <row r="156" spans="1:33" ht="15" thickBot="1" x14ac:dyDescent="0.4">
      <c r="A156" s="66"/>
      <c r="B156" s="2" t="s">
        <v>958</v>
      </c>
      <c r="C156" s="2" t="s">
        <v>38</v>
      </c>
      <c r="D156" s="67" t="s">
        <v>2</v>
      </c>
      <c r="E156" s="67">
        <v>23</v>
      </c>
      <c r="F156" s="67">
        <v>15</v>
      </c>
      <c r="G156" s="67">
        <v>11</v>
      </c>
      <c r="H156" s="67">
        <v>0</v>
      </c>
      <c r="I156" s="67">
        <v>0</v>
      </c>
      <c r="J156" s="67">
        <v>0</v>
      </c>
      <c r="K156" s="67">
        <v>0</v>
      </c>
      <c r="L156" s="67">
        <v>0</v>
      </c>
      <c r="M156" s="67">
        <v>1</v>
      </c>
      <c r="N156" s="67">
        <v>9</v>
      </c>
      <c r="O156" s="67">
        <v>9</v>
      </c>
      <c r="P156" s="67">
        <v>0</v>
      </c>
      <c r="Q156" s="67">
        <v>50</v>
      </c>
      <c r="R156" s="67">
        <v>28</v>
      </c>
      <c r="S156" s="67">
        <v>388</v>
      </c>
      <c r="T156" s="67">
        <v>13.86</v>
      </c>
      <c r="U156" s="67">
        <v>2</v>
      </c>
      <c r="V156" s="67">
        <v>0</v>
      </c>
      <c r="W156" s="67">
        <v>0</v>
      </c>
      <c r="X156" s="67">
        <v>2</v>
      </c>
      <c r="Y156" s="67"/>
      <c r="Z156" s="67"/>
      <c r="AA156" s="52">
        <f>IF(F156&lt;Settings!$H$3,"",ROUND((J156*Settings!$C$3+K156*Settings!$C$4+N156*Settings!$C$5+P156*Settings!$C$6+R156*Settings!$C$7+S156*Settings!$C$8+U156*Settings!$C$9+L156*Settings!$C$10+V156*Settings!$C$11*0.5)/F156*16,0))</f>
        <v>85</v>
      </c>
      <c r="AB156" s="53">
        <f>IF(F156&lt;Settings!$H$3,"",AA156*Settings!$F$3)</f>
        <v>430.3125</v>
      </c>
      <c r="AC156" s="67"/>
      <c r="AD156" s="67"/>
      <c r="AE156" s="67"/>
      <c r="AF156" s="40">
        <f>IF(F156&lt;Settings!$H$3,"",RANK(AA156,$AA$128:$AA$162,0)+COUNTIF($AA$128:AA156,AA156)-1)</f>
        <v>32</v>
      </c>
      <c r="AG156" s="68"/>
    </row>
    <row r="157" spans="1:33" ht="15" thickBot="1" x14ac:dyDescent="0.4">
      <c r="A157" s="66"/>
      <c r="B157" s="2" t="s">
        <v>959</v>
      </c>
      <c r="C157" s="2" t="s">
        <v>32</v>
      </c>
      <c r="D157" s="67" t="s">
        <v>2</v>
      </c>
      <c r="E157" s="67">
        <v>23</v>
      </c>
      <c r="F157" s="67">
        <v>6</v>
      </c>
      <c r="G157" s="67">
        <v>6</v>
      </c>
      <c r="H157" s="67">
        <v>0</v>
      </c>
      <c r="I157" s="67">
        <v>0</v>
      </c>
      <c r="J157" s="67">
        <v>0</v>
      </c>
      <c r="K157" s="67">
        <v>0</v>
      </c>
      <c r="L157" s="67">
        <v>0</v>
      </c>
      <c r="M157" s="67">
        <v>1</v>
      </c>
      <c r="N157" s="67">
        <v>7</v>
      </c>
      <c r="O157" s="67">
        <v>7</v>
      </c>
      <c r="P157" s="67">
        <v>0</v>
      </c>
      <c r="Q157" s="67">
        <v>27</v>
      </c>
      <c r="R157" s="67">
        <v>23</v>
      </c>
      <c r="S157" s="67">
        <v>262</v>
      </c>
      <c r="T157" s="67">
        <v>11.39</v>
      </c>
      <c r="U157" s="67">
        <v>4</v>
      </c>
      <c r="V157" s="67">
        <v>1</v>
      </c>
      <c r="W157" s="67">
        <v>0</v>
      </c>
      <c r="X157" s="67">
        <v>4</v>
      </c>
      <c r="Y157" s="67"/>
      <c r="Z157" s="67"/>
      <c r="AA157" s="52" t="str">
        <f>IF(F157&lt;Settings!$H$3,"",ROUND((J157*Settings!$C$3+K157*Settings!$C$4+N157*Settings!$C$5+P157*Settings!$C$6+R157*Settings!$C$7+S157*Settings!$C$8+U157*Settings!$C$9+L157*Settings!$C$10+V157*Settings!$C$11*0.5)/F157*16,0))</f>
        <v/>
      </c>
      <c r="AB157" s="53" t="str">
        <f>IF(F157&lt;Settings!$H$3,"",AA157*Settings!$F$3)</f>
        <v/>
      </c>
      <c r="AC157" s="67"/>
      <c r="AD157" s="67"/>
      <c r="AE157" s="67"/>
      <c r="AF157" s="40" t="str">
        <f>IF(F157&lt;Settings!$H$3,"",RANK(AA157,$AA$128:$AA$162,0)+COUNTIF($AA$128:AA157,AA157)-1)</f>
        <v/>
      </c>
      <c r="AG157" s="68"/>
    </row>
    <row r="158" spans="1:33" ht="15" thickBot="1" x14ac:dyDescent="0.4">
      <c r="A158" s="66"/>
      <c r="B158" s="2" t="s">
        <v>119</v>
      </c>
      <c r="C158" s="2" t="s">
        <v>49</v>
      </c>
      <c r="D158" s="67" t="s">
        <v>2</v>
      </c>
      <c r="E158" s="67">
        <v>25</v>
      </c>
      <c r="F158" s="67">
        <v>14</v>
      </c>
      <c r="G158" s="67">
        <v>14</v>
      </c>
      <c r="H158" s="67">
        <v>0</v>
      </c>
      <c r="I158" s="67">
        <v>0</v>
      </c>
      <c r="J158" s="67">
        <v>0</v>
      </c>
      <c r="K158" s="67">
        <v>0</v>
      </c>
      <c r="L158" s="67">
        <v>0</v>
      </c>
      <c r="M158" s="67">
        <v>0</v>
      </c>
      <c r="N158" s="67">
        <v>0</v>
      </c>
      <c r="O158" s="67"/>
      <c r="P158" s="67">
        <v>0</v>
      </c>
      <c r="Q158" s="67">
        <v>53</v>
      </c>
      <c r="R158" s="67">
        <v>34</v>
      </c>
      <c r="S158" s="67">
        <v>459</v>
      </c>
      <c r="T158" s="67">
        <v>13.5</v>
      </c>
      <c r="U158" s="67">
        <v>1</v>
      </c>
      <c r="V158" s="67">
        <v>1</v>
      </c>
      <c r="W158" s="67">
        <v>1</v>
      </c>
      <c r="X158" s="67">
        <v>1</v>
      </c>
      <c r="Y158" s="67"/>
      <c r="Z158" s="67"/>
      <c r="AA158" s="52">
        <f>IF(F158&lt;Settings!$H$3,"",ROUND((J158*Settings!$C$3+K158*Settings!$C$4+N158*Settings!$C$5+P158*Settings!$C$6+R158*Settings!$C$7+S158*Settings!$C$8+U158*Settings!$C$9+L158*Settings!$C$10+V158*Settings!$C$11*0.5)/F158*16,0))</f>
        <v>97</v>
      </c>
      <c r="AB158" s="53">
        <f>IF(F158&lt;Settings!$H$3,"",AA158*Settings!$F$3)</f>
        <v>491.0625</v>
      </c>
      <c r="AC158" s="67"/>
      <c r="AD158" s="67"/>
      <c r="AE158" s="67"/>
      <c r="AF158" s="40">
        <f>IF(F158&lt;Settings!$H$3,"",RANK(AA158,$AA$128:$AA$162,0)+COUNTIF($AA$128:AA158,AA158)-1)</f>
        <v>27</v>
      </c>
      <c r="AG158" s="68"/>
    </row>
    <row r="159" spans="1:33" ht="15" thickBot="1" x14ac:dyDescent="0.4">
      <c r="A159" s="66"/>
      <c r="B159" s="2" t="s">
        <v>960</v>
      </c>
      <c r="C159" s="2" t="s">
        <v>26</v>
      </c>
      <c r="D159" s="67" t="s">
        <v>2</v>
      </c>
      <c r="E159" s="67">
        <v>22</v>
      </c>
      <c r="F159" s="67">
        <v>12</v>
      </c>
      <c r="G159" s="67">
        <v>7</v>
      </c>
      <c r="H159" s="67">
        <v>0</v>
      </c>
      <c r="I159" s="67">
        <v>0</v>
      </c>
      <c r="J159" s="67">
        <v>0</v>
      </c>
      <c r="K159" s="67">
        <v>0</v>
      </c>
      <c r="L159" s="67">
        <v>0</v>
      </c>
      <c r="M159" s="67">
        <v>0</v>
      </c>
      <c r="N159" s="67">
        <v>0</v>
      </c>
      <c r="O159" s="67"/>
      <c r="P159" s="67">
        <v>0</v>
      </c>
      <c r="Q159" s="67">
        <v>59</v>
      </c>
      <c r="R159" s="67">
        <v>32</v>
      </c>
      <c r="S159" s="67">
        <v>367</v>
      </c>
      <c r="T159" s="67">
        <v>11.47</v>
      </c>
      <c r="U159" s="67">
        <v>2</v>
      </c>
      <c r="V159" s="67">
        <v>0</v>
      </c>
      <c r="W159" s="67">
        <v>0</v>
      </c>
      <c r="X159" s="67">
        <v>2</v>
      </c>
      <c r="Y159" s="67"/>
      <c r="Z159" s="67"/>
      <c r="AA159" s="52">
        <f>IF(F159&lt;Settings!$H$3,"",ROUND((J159*Settings!$C$3+K159*Settings!$C$4+N159*Settings!$C$5+P159*Settings!$C$6+R159*Settings!$C$7+S159*Settings!$C$8+U159*Settings!$C$9+L159*Settings!$C$10+V159*Settings!$C$11*0.5)/F159*16,0))</f>
        <v>108</v>
      </c>
      <c r="AB159" s="53">
        <f>IF(F159&lt;Settings!$H$3,"",AA159*Settings!$F$3)</f>
        <v>546.75</v>
      </c>
      <c r="AC159" s="67"/>
      <c r="AD159" s="67"/>
      <c r="AE159" s="67"/>
      <c r="AF159" s="40">
        <f>IF(F159&lt;Settings!$H$3,"",RANK(AA159,$AA$128:$AA$162,0)+COUNTIF($AA$128:AA159,AA159)-1)</f>
        <v>23</v>
      </c>
      <c r="AG159" s="68"/>
    </row>
    <row r="160" spans="1:33" ht="15" thickBot="1" x14ac:dyDescent="0.4">
      <c r="A160" s="66"/>
      <c r="B160" s="2" t="s">
        <v>961</v>
      </c>
      <c r="C160" s="2" t="s">
        <v>45</v>
      </c>
      <c r="D160" s="67" t="s">
        <v>2</v>
      </c>
      <c r="E160" s="67">
        <v>26</v>
      </c>
      <c r="F160" s="67">
        <v>16</v>
      </c>
      <c r="G160" s="67">
        <v>4</v>
      </c>
      <c r="H160" s="67">
        <v>0</v>
      </c>
      <c r="I160" s="67">
        <v>0</v>
      </c>
      <c r="J160" s="67">
        <v>0</v>
      </c>
      <c r="K160" s="67">
        <v>0</v>
      </c>
      <c r="L160" s="67">
        <v>0</v>
      </c>
      <c r="M160" s="67">
        <v>0</v>
      </c>
      <c r="N160" s="67">
        <v>0</v>
      </c>
      <c r="O160" s="67"/>
      <c r="P160" s="67">
        <v>0</v>
      </c>
      <c r="Q160" s="67">
        <v>39</v>
      </c>
      <c r="R160" s="67">
        <v>30</v>
      </c>
      <c r="S160" s="67">
        <v>349</v>
      </c>
      <c r="T160" s="67">
        <v>11.63</v>
      </c>
      <c r="U160" s="67">
        <v>2</v>
      </c>
      <c r="V160" s="67">
        <v>0</v>
      </c>
      <c r="W160" s="67">
        <v>0</v>
      </c>
      <c r="X160" s="67">
        <v>2</v>
      </c>
      <c r="Y160" s="67"/>
      <c r="Z160" s="67"/>
      <c r="AA160" s="52">
        <f>IF(F160&lt;Settings!$H$3,"",ROUND((J160*Settings!$C$3+K160*Settings!$C$4+N160*Settings!$C$5+P160*Settings!$C$6+R160*Settings!$C$7+S160*Settings!$C$8+U160*Settings!$C$9+L160*Settings!$C$10+V160*Settings!$C$11*0.5)/F160*16,0))</f>
        <v>77</v>
      </c>
      <c r="AB160" s="53">
        <f>IF(F160&lt;Settings!$H$3,"",AA160*Settings!$F$3)</f>
        <v>389.8125</v>
      </c>
      <c r="AC160" s="67"/>
      <c r="AD160" s="67"/>
      <c r="AE160" s="67"/>
      <c r="AF160" s="40">
        <f>IF(F160&lt;Settings!$H$3,"",RANK(AA160,$AA$128:$AA$162,0)+COUNTIF($AA$128:AA160,AA160)-1)</f>
        <v>34</v>
      </c>
      <c r="AG160" s="68"/>
    </row>
    <row r="161" spans="1:33" ht="15" thickBot="1" x14ac:dyDescent="0.4">
      <c r="A161" s="66"/>
      <c r="B161" s="2" t="s">
        <v>962</v>
      </c>
      <c r="C161" s="2" t="s">
        <v>53</v>
      </c>
      <c r="D161" s="67" t="s">
        <v>2</v>
      </c>
      <c r="E161" s="67">
        <v>22</v>
      </c>
      <c r="F161" s="67">
        <v>13</v>
      </c>
      <c r="G161" s="67">
        <v>7</v>
      </c>
      <c r="H161" s="67">
        <v>0</v>
      </c>
      <c r="I161" s="67">
        <v>0</v>
      </c>
      <c r="J161" s="67">
        <v>0</v>
      </c>
      <c r="K161" s="67">
        <v>0</v>
      </c>
      <c r="L161" s="67">
        <v>0</v>
      </c>
      <c r="M161" s="67">
        <v>0</v>
      </c>
      <c r="N161" s="67">
        <v>0</v>
      </c>
      <c r="O161" s="67"/>
      <c r="P161" s="67">
        <v>0</v>
      </c>
      <c r="Q161" s="67">
        <v>25</v>
      </c>
      <c r="R161" s="67">
        <v>21</v>
      </c>
      <c r="S161" s="67">
        <v>174</v>
      </c>
      <c r="T161" s="67">
        <v>8.2899999999999991</v>
      </c>
      <c r="U161" s="67">
        <v>5</v>
      </c>
      <c r="V161" s="67">
        <v>0</v>
      </c>
      <c r="W161" s="67">
        <v>0</v>
      </c>
      <c r="X161" s="67">
        <v>5</v>
      </c>
      <c r="Y161" s="67"/>
      <c r="Z161" s="67"/>
      <c r="AA161" s="52">
        <f>IF(F161&lt;Settings!$H$3,"",ROUND((J161*Settings!$C$3+K161*Settings!$C$4+N161*Settings!$C$5+P161*Settings!$C$6+R161*Settings!$C$7+S161*Settings!$C$8+U161*Settings!$C$9+L161*Settings!$C$10+V161*Settings!$C$11*0.5)/F161*16,0))</f>
        <v>84</v>
      </c>
      <c r="AB161" s="53">
        <f>IF(F161&lt;Settings!$H$3,"",AA161*Settings!$F$3)</f>
        <v>425.25</v>
      </c>
      <c r="AC161" s="67"/>
      <c r="AD161" s="67"/>
      <c r="AE161" s="67"/>
      <c r="AF161" s="40">
        <f>IF(F161&lt;Settings!$H$3,"",RANK(AA161,$AA$128:$AA$162,0)+COUNTIF($AA$128:AA161,AA161)-1)</f>
        <v>33</v>
      </c>
      <c r="AG161" s="68"/>
    </row>
    <row r="162" spans="1:33" s="20" customFormat="1" ht="15" thickBot="1" x14ac:dyDescent="0.4">
      <c r="A162" s="16"/>
      <c r="B162" s="17" t="s">
        <v>102</v>
      </c>
      <c r="C162" s="17" t="s">
        <v>43</v>
      </c>
      <c r="D162" s="18" t="s">
        <v>2</v>
      </c>
      <c r="E162" s="18">
        <v>29</v>
      </c>
      <c r="F162" s="18">
        <v>14</v>
      </c>
      <c r="G162" s="18">
        <v>14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1</v>
      </c>
      <c r="N162" s="18">
        <v>2</v>
      </c>
      <c r="O162" s="18">
        <v>2</v>
      </c>
      <c r="P162" s="18">
        <v>0</v>
      </c>
      <c r="Q162" s="18">
        <v>55</v>
      </c>
      <c r="R162" s="18">
        <v>38</v>
      </c>
      <c r="S162" s="18">
        <v>273</v>
      </c>
      <c r="T162" s="18">
        <v>7.18</v>
      </c>
      <c r="U162" s="18">
        <v>3</v>
      </c>
      <c r="V162" s="18">
        <v>1</v>
      </c>
      <c r="W162" s="18">
        <v>0</v>
      </c>
      <c r="X162" s="18">
        <v>3</v>
      </c>
      <c r="Y162" s="18"/>
      <c r="Z162" s="18"/>
      <c r="AA162" s="52">
        <f>IF(F162&lt;Settings!$H$3,"",ROUND((J162*Settings!$C$3+K162*Settings!$C$4+N162*Settings!$C$5+P162*Settings!$C$6+R162*Settings!$C$7+S162*Settings!$C$8+U162*Settings!$C$9+L162*Settings!$C$10+V162*Settings!$C$11*0.5)/F162*16,0))</f>
        <v>94</v>
      </c>
      <c r="AB162" s="53">
        <f>IF(F162&lt;Settings!$H$3,"",AA162*Settings!$F$3)</f>
        <v>475.875</v>
      </c>
      <c r="AC162" s="18"/>
      <c r="AD162" s="18"/>
      <c r="AE162" s="18"/>
      <c r="AF162" s="40">
        <f>IF(F162&lt;Settings!$H$3,"",RANK(AA162,$AA$128:$AA$162,0)+COUNTIF($AA$128:AA162,AA162)-1)</f>
        <v>28</v>
      </c>
      <c r="AG162" s="19"/>
    </row>
  </sheetData>
  <mergeCells count="47">
    <mergeCell ref="V1:W1"/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  <mergeCell ref="Q1:U1"/>
    <mergeCell ref="J2:J3"/>
    <mergeCell ref="K2:K3"/>
    <mergeCell ref="L2:L3"/>
    <mergeCell ref="M2:M3"/>
    <mergeCell ref="N2:N3"/>
    <mergeCell ref="Y2:Y3"/>
    <mergeCell ref="Z2:Z3"/>
    <mergeCell ref="AA2:AA3"/>
    <mergeCell ref="P2:P3"/>
    <mergeCell ref="Q2:Q3"/>
    <mergeCell ref="R2:R3"/>
    <mergeCell ref="S2:S3"/>
    <mergeCell ref="T2:T3"/>
    <mergeCell ref="U2:U3"/>
    <mergeCell ref="A127:C127"/>
    <mergeCell ref="AL2:AQ2"/>
    <mergeCell ref="A34:C34"/>
    <mergeCell ref="A65:C65"/>
    <mergeCell ref="A96:C96"/>
    <mergeCell ref="AI2:AI3"/>
    <mergeCell ref="AJ2:AJ3"/>
    <mergeCell ref="AB2:AB3"/>
    <mergeCell ref="AC2:AC3"/>
    <mergeCell ref="AD2:AD3"/>
    <mergeCell ref="AE2:AE3"/>
    <mergeCell ref="AF2:AF3"/>
    <mergeCell ref="AG2:AG3"/>
    <mergeCell ref="V2:V3"/>
    <mergeCell ref="W2:W3"/>
    <mergeCell ref="X2:X3"/>
  </mergeCells>
  <hyperlinks>
    <hyperlink ref="B4" r:id="rId1" display="https://www.pro-football-reference.com/players/G/GronRo00.htm" xr:uid="{9B2668A3-CABE-402C-8761-912981069B99}"/>
    <hyperlink ref="C4" r:id="rId2" tooltip="New England Patriots" display="https://www.pro-football-reference.com/teams/nwe/2015.htm" xr:uid="{896C44F2-7028-4EB4-BE6D-65887A79E685}"/>
    <hyperlink ref="B5" r:id="rId3" display="https://www.pro-football-reference.com/players/B/BarnGa01.htm" xr:uid="{506CEEF4-21C5-4665-9F18-B326749550CA}"/>
    <hyperlink ref="C5" r:id="rId4" tooltip="Cleveland Browns" display="https://www.pro-football-reference.com/teams/cle/2015.htm" xr:uid="{201AE837-B74A-4321-89F4-74D439E2B436}"/>
    <hyperlink ref="B6" r:id="rId5" display="https://www.pro-football-reference.com/players/R/ReedJo02.htm" xr:uid="{5935E563-EBA6-4F0A-A5BD-76B98D97D926}"/>
    <hyperlink ref="C6" r:id="rId6" tooltip="Washington Redskins" display="https://www.pro-football-reference.com/teams/was/2015.htm" xr:uid="{F5B9319C-01BA-4791-AC53-1034FB5047B1}"/>
    <hyperlink ref="B7" r:id="rId7" display="https://www.pro-football-reference.com/players/O/OlseGr00.htm" xr:uid="{98602A5E-710B-4855-B670-4ABCC2AC8B7B}"/>
    <hyperlink ref="C7" r:id="rId8" tooltip="Carolina Panthers" display="https://www.pro-football-reference.com/teams/car/2015.htm" xr:uid="{FC09A5CE-226A-4556-953C-845D50266D8A}"/>
    <hyperlink ref="B8" r:id="rId9" display="https://www.pro-football-reference.com/players/W/WalkHu00.htm" xr:uid="{EC562717-BC4A-4DAD-B087-3EA0975548D9}"/>
    <hyperlink ref="C8" r:id="rId10" tooltip="Tennessee Titans" display="https://www.pro-football-reference.com/teams/oti/2015.htm" xr:uid="{C0312886-AA36-4F1E-B521-2204DBA20BF7}"/>
    <hyperlink ref="B9" r:id="rId11" display="https://www.pro-football-reference.com/players/E/EifeTy00.htm" xr:uid="{133EE852-B513-4FB5-AB6B-87FE969C8ECC}"/>
    <hyperlink ref="C9" r:id="rId12" tooltip="Cincinnati Bengals" display="https://www.pro-football-reference.com/teams/cin/2015.htm" xr:uid="{0DEA78B8-3F25-4988-9C74-9D00CF3D5130}"/>
    <hyperlink ref="B10" r:id="rId13" display="https://www.pro-football-reference.com/players/K/KelcTr00.htm" xr:uid="{9C67C967-81F3-459D-ADC6-1B82E9769D8F}"/>
    <hyperlink ref="C10" r:id="rId14" tooltip="Kansas City Chiefs" display="https://www.pro-football-reference.com/teams/kan/2015.htm" xr:uid="{194D4D4B-602B-413E-9741-3E6EC60489CF}"/>
    <hyperlink ref="B11" r:id="rId15" display="https://www.pro-football-reference.com/players/W/WatsBe00.htm" xr:uid="{F802BEA3-50B3-4E8B-B893-0FA072E2E9CD}"/>
    <hyperlink ref="C11" r:id="rId16" tooltip="New Orleans Saints" display="https://www.pro-football-reference.com/teams/nor/2015.htm" xr:uid="{FF367AB4-CA6F-4F37-825B-2B99EAC37643}"/>
    <hyperlink ref="B12" r:id="rId17" display="https://www.pro-football-reference.com/players/R/RodgRi00.htm" xr:uid="{C0F614DE-EEBB-4AC8-8C8A-C48FACA0448C}"/>
    <hyperlink ref="C12" r:id="rId18" tooltip="Green Bay Packers" display="https://www.pro-football-reference.com/teams/gnb/2015.htm" xr:uid="{FAA8268B-B305-42D3-B74C-D23738251E02}"/>
    <hyperlink ref="B13" r:id="rId19" display="https://www.pro-football-reference.com/players/E/ErtzZa00.htm" xr:uid="{60D432D5-0955-40DF-8B0C-EC4AD2BCD0A5}"/>
    <hyperlink ref="C13" r:id="rId20" tooltip="Philadelphia Eagles" display="https://www.pro-football-reference.com/teams/phi/2015.htm" xr:uid="{860A4BD1-E0FA-4437-95C6-B3E909CA996D}"/>
    <hyperlink ref="B14" r:id="rId21" display="https://www.pro-football-reference.com/players/G/GateAn00.htm" xr:uid="{A3A00E0A-813B-4D9B-BB2C-1FB1014E8B51}"/>
    <hyperlink ref="C14" r:id="rId22" tooltip="San Diego Chargers" display="https://www.pro-football-reference.com/teams/sdg/2015.htm" xr:uid="{BC7E2C71-C599-4E67-8436-6EFE588B8F44}"/>
    <hyperlink ref="B15" r:id="rId23" display="https://www.pro-football-reference.com/players/W/WittJa00.htm" xr:uid="{AEC71A09-5484-4B32-AECF-10977AED8FA1}"/>
    <hyperlink ref="C15" r:id="rId24" tooltip="Dallas Cowboys" display="https://www.pro-football-reference.com/teams/dal/2015.htm" xr:uid="{DE20A54F-D467-4A7D-A047-6A703F6783E7}"/>
    <hyperlink ref="B16" r:id="rId25" display="https://www.pro-football-reference.com/players/E/EbroEr00.htm" xr:uid="{7BE10366-E097-453F-A5B8-63AFD88AFAC1}"/>
    <hyperlink ref="C16" r:id="rId26" tooltip="Detroit Lions" display="https://www.pro-football-reference.com/teams/det/2015.htm" xr:uid="{B91A6543-753B-44DC-98DF-0965FC7D90CA}"/>
    <hyperlink ref="B17" r:id="rId27" display="https://www.pro-football-reference.com/players/R/RudoKy00.htm" xr:uid="{A91005DA-B9C7-4FFB-9BA8-B26C23D7B213}"/>
    <hyperlink ref="C17" r:id="rId28" tooltip="Minnesota Vikings" display="https://www.pro-football-reference.com/teams/min/2015.htm" xr:uid="{46C271A5-B701-422E-B9ED-16228E878AC6}"/>
    <hyperlink ref="B18" r:id="rId29" display="https://www.pro-football-reference.com/players/T/ThomJu00.htm" xr:uid="{E7D1098D-007C-4032-92DF-64AF1412916A}"/>
    <hyperlink ref="C18" r:id="rId30" tooltip="Jacksonville Jaguars" display="https://www.pro-football-reference.com/teams/jax/2015.htm" xr:uid="{344BA7A1-967E-4906-8364-11433670A769}"/>
    <hyperlink ref="B19" r:id="rId31" display="https://www.pro-football-reference.com/players/G/GrahJi00.htm" xr:uid="{307D6A4B-53FE-4FD6-9820-08670D64B378}"/>
    <hyperlink ref="C19" r:id="rId32" tooltip="Seattle Seahawks" display="https://www.pro-football-reference.com/teams/sea/2015.htm" xr:uid="{FDCEEE0F-F1B1-4F0B-A301-119D66A8B998}"/>
    <hyperlink ref="B20" r:id="rId33" display="https://www.pro-football-reference.com/players/M/MillZa02.htm" xr:uid="{C9675122-A7B4-4AC3-A925-0B5CE7FF088E}"/>
    <hyperlink ref="C20" r:id="rId34" tooltip="Chicago Bears" display="https://www.pro-football-reference.com/teams/chi/2015.htm" xr:uid="{A26D06C9-A236-40F9-84A6-1E8809C6A8F1}"/>
    <hyperlink ref="B21" r:id="rId35" display="https://www.pro-football-reference.com/players/T/TammJa00.htm" xr:uid="{186AAACC-61EE-4F41-943D-BAE64AE1BC5E}"/>
    <hyperlink ref="C21" r:id="rId36" tooltip="Atlanta Falcons" display="https://www.pro-football-reference.com/teams/atl/2015.htm" xr:uid="{DD8A12DE-7A49-4FDB-BE04-E0EBE108C814}"/>
    <hyperlink ref="B22" r:id="rId37" display="https://www.pro-football-reference.com/players/C/ClayCh00.htm" xr:uid="{1854C18C-FEC4-459D-AFFB-4759E1A42052}"/>
    <hyperlink ref="C22" r:id="rId38" tooltip="Buffalo Bills" display="https://www.pro-football-reference.com/teams/buf/2015.htm" xr:uid="{CB3DFD0C-79C3-4705-8829-B3F3F19843A1}"/>
    <hyperlink ref="B23" r:id="rId39" display="https://www.pro-football-reference.com/players/G/GreeLa00.htm" xr:uid="{0662609A-7E03-41A5-9331-CB143ADBDCEA}"/>
    <hyperlink ref="C23" r:id="rId40" tooltip="San Diego Chargers" display="https://www.pro-football-reference.com/teams/sdg/2015.htm" xr:uid="{9448A545-A43B-48FC-A781-377968F41B5A}"/>
    <hyperlink ref="B24" r:id="rId41" display="https://www.pro-football-reference.com/players/D/DaniOw00.htm" xr:uid="{1ECCDA33-31D1-4B20-9171-5FBAC8913023}"/>
    <hyperlink ref="C24" r:id="rId42" tooltip="Denver Broncos" display="https://www.pro-football-reference.com/teams/den/2015.htm" xr:uid="{FC56BC80-C7B7-4AB6-9BDE-DD52105F4D47}"/>
    <hyperlink ref="B25" r:id="rId43" display="https://www.pro-football-reference.com/players/M/MillHe00.htm" xr:uid="{8F8B8188-273C-482D-89A5-90C82404FE8E}"/>
    <hyperlink ref="C25" r:id="rId44" tooltip="Pittsburgh Steelers" display="https://www.pro-football-reference.com/teams/pit/2015.htm" xr:uid="{15913CE8-EC51-42C7-B4CC-13EFFBBA603C}"/>
    <hyperlink ref="B26" r:id="rId45" display="https://www.pro-football-reference.com/players/G/GillCr00.htm" xr:uid="{738D7F2A-A167-48FD-A3EF-A17F7B2F6249}"/>
    <hyperlink ref="C26" r:id="rId46" tooltip="Baltimore Ravens" display="https://www.pro-football-reference.com/teams/rav/2015.htm" xr:uid="{5EA3605A-F1DF-44DC-9337-AE576948EC78}"/>
    <hyperlink ref="B27" r:id="rId47" display="https://www.pro-football-reference.com/players/B/BennMa00.htm" xr:uid="{B054A947-57FB-41CE-BBB3-55ABD8E2DC39}"/>
    <hyperlink ref="C27" r:id="rId48" tooltip="Chicago Bears" display="https://www.pro-football-reference.com/teams/chi/2015.htm" xr:uid="{BAB358C7-995B-435A-98A6-830AD6A6FCDF}"/>
    <hyperlink ref="B28" r:id="rId49" display="https://www.pro-football-reference.com/players/C/CeleBr00.htm" xr:uid="{785CAB04-D52C-444C-8691-442304ACF486}"/>
    <hyperlink ref="C28" r:id="rId50" tooltip="Philadelphia Eagles" display="https://www.pro-football-reference.com/teams/phi/2015.htm" xr:uid="{B7AE9956-B753-45D1-8782-CA9CEC1075CD}"/>
    <hyperlink ref="B29" r:id="rId51" display="https://www.pro-football-reference.com/players/S/SefeAu00.htm" xr:uid="{059DB5C8-716A-4399-998D-9C2E816848B0}"/>
    <hyperlink ref="C29" r:id="rId52" tooltip="Tampa Bay Buccaneers" display="https://www.pro-football-reference.com/teams/tam/2015.htm" xr:uid="{46BAF4B0-C744-4F83-ADB8-B38A0E05E800}"/>
    <hyperlink ref="B30" r:id="rId53" display="https://www.pro-football-reference.com/players/C/CameJo00.htm" xr:uid="{97389EAE-BC58-4F6E-B01C-D7FC6E4FD875}"/>
    <hyperlink ref="C30" r:id="rId54" tooltip="Miami Dolphins" display="https://www.pro-football-reference.com/teams/mia/2015.htm" xr:uid="{9C72E68B-2D01-43BF-8118-93C5E262E3E0}"/>
    <hyperlink ref="B31" r:id="rId55" display="https://www.pro-football-reference.com/players/W/WalfCl00.htm" xr:uid="{8BBBB80A-24E9-4D90-8B24-F4BAAE9DE398}"/>
    <hyperlink ref="C31" r:id="rId56" tooltip="Oakland Raiders" display="https://www.pro-football-reference.com/teams/rai/2015.htm" xr:uid="{EE5495A3-D760-4792-B82D-E1E317AA3354}"/>
    <hyperlink ref="B32" r:id="rId57" display="https://www.pro-football-reference.com/players/C/ChanSc00.htm" xr:uid="{24B70AB6-D1B4-424B-8E9D-4FCB7E852E1E}"/>
    <hyperlink ref="C32" r:id="rId58" tooltip="New England Patriots" display="https://www.pro-football-reference.com/teams/nwe/2015.htm" xr:uid="{33E15E53-2B9C-4C08-B451-140976B4C608}"/>
    <hyperlink ref="B33" r:id="rId59" display="https://www.pro-football-reference.com/players/F/FellDa01.htm" xr:uid="{50DF9D2A-676E-4E93-9A0D-17B27FF72811}"/>
    <hyperlink ref="C33" r:id="rId60" tooltip="Arizona Cardinals" display="https://www.pro-football-reference.com/teams/crd/2015.htm" xr:uid="{84B12D7E-173F-4E84-BA53-024A29E6C345}"/>
    <hyperlink ref="B35" r:id="rId61" display="https://www.pro-football-reference.com/players/K/KelcTr00.htm" xr:uid="{707432DA-03F3-4464-B7BE-B7FF6DA19420}"/>
    <hyperlink ref="C35" r:id="rId62" tooltip="Kansas City Chiefs" display="https://www.pro-football-reference.com/teams/kan/2016.htm" xr:uid="{02B3EF95-BB29-41C6-A8D5-0E62D1F33F41}"/>
    <hyperlink ref="B36" r:id="rId63" display="https://www.pro-football-reference.com/players/O/OlseGr00.htm" xr:uid="{88C11BF5-E07E-4258-A589-3E3A3351BCD0}"/>
    <hyperlink ref="C36" r:id="rId64" tooltip="Carolina Panthers" display="https://www.pro-football-reference.com/teams/car/2016.htm" xr:uid="{D554A316-9CF1-43E2-9269-91CB062A5884}"/>
    <hyperlink ref="B37" r:id="rId65" display="https://www.pro-football-reference.com/players/R/RudoKy00.htm" xr:uid="{53E2D71A-8965-4A60-B6E9-B855A606BFEA}"/>
    <hyperlink ref="C37" r:id="rId66" tooltip="Minnesota Vikings" display="https://www.pro-football-reference.com/teams/min/2016.htm" xr:uid="{2F3256E0-F0D8-4998-B511-1997DCE1E90A}"/>
    <hyperlink ref="B38" r:id="rId67" display="https://www.pro-football-reference.com/players/G/GrahJi00.htm" xr:uid="{8AACF46E-486F-4836-9D44-010514C92B8B}"/>
    <hyperlink ref="C38" r:id="rId68" tooltip="Seattle Seahawks" display="https://www.pro-football-reference.com/teams/sea/2016.htm" xr:uid="{98FE0144-E3BF-4B10-85FC-62ABED571813}"/>
    <hyperlink ref="B39" r:id="rId69" display="https://www.pro-football-reference.com/players/W/WalkHu00.htm" xr:uid="{8B0D3215-3DB8-4997-BA87-1399D1F3CE5A}"/>
    <hyperlink ref="C39" r:id="rId70" tooltip="Tennessee Titans" display="https://www.pro-football-reference.com/teams/oti/2016.htm" xr:uid="{D34E4EC7-07C6-4778-ADE1-DA2A932D9BE1}"/>
    <hyperlink ref="B40" r:id="rId71" display="https://www.pro-football-reference.com/players/B/BratCa00.htm" xr:uid="{DB1C9FFA-7ABD-4F9C-A16F-FE5A12704FB2}"/>
    <hyperlink ref="C40" r:id="rId72" tooltip="Tampa Bay Buccaneers" display="https://www.pro-football-reference.com/teams/tam/2016.htm" xr:uid="{33C52C9C-6BCE-4D80-97F1-89B06990F5CD}"/>
    <hyperlink ref="B41" r:id="rId73" display="https://www.pro-football-reference.com/players/B/BennMa00.htm" xr:uid="{064049DF-5DE1-446B-89F3-EEB3CCE03C70}"/>
    <hyperlink ref="C41" r:id="rId74" tooltip="New England Patriots" display="https://www.pro-football-reference.com/teams/nwe/2016.htm" xr:uid="{EC312A65-1463-445E-978B-78898178C7FB}"/>
    <hyperlink ref="B42" r:id="rId75" display="https://www.pro-football-reference.com/players/E/ErtzZa00.htm" xr:uid="{7CDBA6B0-A32B-4208-8ED7-ED248B0D4FC3}"/>
    <hyperlink ref="C42" r:id="rId76" tooltip="Philadelphia Eagles" display="https://www.pro-football-reference.com/teams/phi/2016.htm" xr:uid="{C79392FA-6578-4E87-9242-AD833050F43F}"/>
    <hyperlink ref="B43" r:id="rId77" display="https://www.pro-football-reference.com/players/R/ReedJo02.htm" xr:uid="{FEE57D88-2B04-4289-905F-2DF57D842F4D}"/>
    <hyperlink ref="C43" r:id="rId78" tooltip="Washington Redskins" display="https://www.pro-football-reference.com/teams/was/2016.htm" xr:uid="{655DBAAA-AC29-417F-A69E-80FB1E6B733A}"/>
    <hyperlink ref="B44" r:id="rId79" display="https://www.pro-football-reference.com/players/H/HenrHu00.htm" xr:uid="{A5B1F0F9-D295-4ADE-8B72-5084A9DF9A02}"/>
    <hyperlink ref="C44" r:id="rId80" tooltip="San Diego Chargers" display="https://www.pro-football-reference.com/teams/sdg/2016.htm" xr:uid="{A1F45B88-4364-4A2A-AEEF-3A3ECCC510A8}"/>
    <hyperlink ref="B45" r:id="rId81" display="https://www.pro-football-reference.com/players/G/GateAn00.htm" xr:uid="{3E8676D7-F83A-4158-898D-8D9EF8908BA6}"/>
    <hyperlink ref="C45" r:id="rId82" tooltip="San Diego Chargers" display="https://www.pro-football-reference.com/teams/sdg/2016.htm" xr:uid="{D716113D-7733-4AAE-9F2D-DDAB900BECDC}"/>
    <hyperlink ref="B46" r:id="rId83" display="https://www.pro-football-reference.com/players/F/FleeCo00.htm" xr:uid="{A64216AF-20A2-4697-8F43-40659FC6A2D9}"/>
    <hyperlink ref="C46" r:id="rId84" tooltip="New Orleans Saints" display="https://www.pro-football-reference.com/teams/nor/2016.htm" xr:uid="{CAE81001-4D42-4FA8-B006-D9EA6FB7F00B}"/>
    <hyperlink ref="B47" r:id="rId85" display="https://www.pro-football-reference.com/players/D/DoylJa00.htm" xr:uid="{C19DEC3D-23A0-4C9F-A478-1A0C01CD0BC1}"/>
    <hyperlink ref="C47" r:id="rId86" tooltip="Indianapolis Colts" display="https://www.pro-football-reference.com/teams/clt/2016.htm" xr:uid="{1A5CAD8D-1774-43FD-AF3C-DEF640279555}"/>
    <hyperlink ref="B48" r:id="rId87" display="https://www.pro-football-reference.com/players/E/EbroEr00.htm" xr:uid="{41A0F2BE-8764-4090-8137-F36CEAED2CB1}"/>
    <hyperlink ref="C48" r:id="rId88" tooltip="Detroit Lions" display="https://www.pro-football-reference.com/teams/det/2016.htm" xr:uid="{1C8FCD7C-30A4-4A29-9C53-771EBE620674}"/>
    <hyperlink ref="B49" r:id="rId89" display="https://www.pro-football-reference.com/players/P/PittDe00.htm" xr:uid="{098CA871-A6D5-4B47-9014-E31859B68E04}"/>
    <hyperlink ref="C49" r:id="rId90" tooltip="Baltimore Ravens" display="https://www.pro-football-reference.com/teams/rav/2016.htm" xr:uid="{87963018-42C2-41D3-AF67-151892CD4BF5}"/>
    <hyperlink ref="B50" r:id="rId91" display="https://www.pro-football-reference.com/players/W/WittJa00.htm" xr:uid="{BF7ED863-BA0A-4AE6-B8EC-4BCC778021DC}"/>
    <hyperlink ref="C50" r:id="rId92" tooltip="Dallas Cowboys" display="https://www.pro-football-reference.com/teams/dal/2016.htm" xr:uid="{B5259750-0123-4900-AD59-4BB15A48E0FB}"/>
    <hyperlink ref="B51" r:id="rId93" display="https://www.pro-football-reference.com/players/F/FiedC.00.htm" xr:uid="{808588E8-55F3-4B53-84E6-F03ED47CEA8F}"/>
    <hyperlink ref="C51" r:id="rId94" tooltip="Houston Texans" display="https://www.pro-football-reference.com/teams/htx/2016.htm" xr:uid="{DF6A30A3-26B2-42F1-84F1-A1F6F36D6956}"/>
    <hyperlink ref="B52" r:id="rId95" display="https://www.pro-football-reference.com/players/A/AlleDw00.htm" xr:uid="{5B1D1110-29B8-4553-AA78-FFA89E013635}"/>
    <hyperlink ref="C52" r:id="rId96" tooltip="Indianapolis Colts" display="https://www.pro-football-reference.com/teams/clt/2016.htm" xr:uid="{96969020-8C73-4C77-A9A2-D1C3B4DAED7B}"/>
    <hyperlink ref="B53" r:id="rId97" display="https://www.pro-football-reference.com/players/C/ClayCh00.htm" xr:uid="{F3EE7794-EA01-474B-B30B-1959CE2D1B43}"/>
    <hyperlink ref="C53" r:id="rId98" tooltip="Buffalo Bills" display="https://www.pro-football-reference.com/teams/buf/2016.htm" xr:uid="{8674CF28-18F3-4539-94BE-2C0C3B58D2EC}"/>
    <hyperlink ref="B54" r:id="rId99" display="https://www.pro-football-reference.com/players/B/BarnGa01.htm" xr:uid="{BED2C635-EDC2-4A2E-99BB-E9DA600CCA79}"/>
    <hyperlink ref="C54" r:id="rId100" tooltip="Cleveland Browns" display="https://www.pro-football-reference.com/teams/cle/2016.htm" xr:uid="{1D6E5587-0736-4310-A0BD-6D960399ECA7}"/>
    <hyperlink ref="B55" r:id="rId101" display="https://www.pro-football-reference.com/players/M/MillZa02.htm" xr:uid="{1219B8DF-910B-40ED-8300-4AD0D98A5BC1}"/>
    <hyperlink ref="C55" r:id="rId102" tooltip="Chicago Bears" display="https://www.pro-football-reference.com/teams/chi/2016.htm" xr:uid="{62974353-F693-4987-BDCB-56BE47AF0771}"/>
    <hyperlink ref="B56" r:id="rId103" display="https://www.pro-football-reference.com/players/G/GronRo00.htm" xr:uid="{32BEC4BC-A6EF-41AC-9358-D9E678DE3917}"/>
    <hyperlink ref="C56" r:id="rId104" tooltip="New England Patriots" display="https://www.pro-football-reference.com/teams/nwe/2016.htm" xr:uid="{0CED5AA9-56DB-4BAC-9884-2132F74A29A5}"/>
    <hyperlink ref="B57" r:id="rId105" display="https://www.pro-football-reference.com/players/E/EifeTy00.htm" xr:uid="{7C055260-DD28-498C-98CF-23B79C6B0170}"/>
    <hyperlink ref="C57" r:id="rId106" tooltip="Cincinnati Bengals" display="https://www.pro-football-reference.com/teams/cin/2016.htm" xr:uid="{54862A2A-6230-4C99-BBBC-121362365547}"/>
    <hyperlink ref="B58" r:id="rId107" display="https://www.pro-football-reference.com/players/M/McDoVa00.htm" xr:uid="{F4DE15A6-A86C-4878-8489-5D855C333A46}"/>
    <hyperlink ref="C58" r:id="rId108" tooltip="San Francisco 49ers" display="https://www.pro-football-reference.com/teams/sfo/2016.htm" xr:uid="{52CB8CA7-0AD9-4AA6-A44C-FF568560C065}"/>
    <hyperlink ref="B59" r:id="rId109" display="https://www.pro-football-reference.com/players/K/KendLa00.htm" xr:uid="{1F3DDAE1-6CC6-44A3-B8D7-063620624EB4}"/>
    <hyperlink ref="C59" r:id="rId110" tooltip="Los Angeles Rams" display="https://www.pro-football-reference.com/teams/ram/2016.htm" xr:uid="{B5403CF7-9986-4CDA-A6CF-6769B78574DC}"/>
    <hyperlink ref="B60" r:id="rId111" display="https://www.pro-football-reference.com/players/J/JameJe00.htm" xr:uid="{4FE50596-EC42-4FD0-B7E8-E45AC6C48BFE}"/>
    <hyperlink ref="C60" r:id="rId112" tooltip="Pittsburgh Steelers" display="https://www.pro-football-reference.com/teams/pit/2016.htm" xr:uid="{2F98FB8D-0742-42A2-9D98-141862D84911}"/>
    <hyperlink ref="B61" r:id="rId113" display="https://www.pro-football-reference.com/players/G/GrifRy00.htm" xr:uid="{95F13B23-E900-4FFB-AA9B-56D94C08A4CF}"/>
    <hyperlink ref="C61" r:id="rId114" tooltip="Houston Texans" display="https://www.pro-football-reference.com/teams/htx/2016.htm" xr:uid="{49FFB5AC-2CCA-415E-843D-102234CBCBE6}"/>
    <hyperlink ref="B62" r:id="rId115" display="https://www.pro-football-reference.com/players/W/WalfCl00.htm" xr:uid="{FD889918-3DD0-4DBB-8CE4-A8CE6F369EF3}"/>
    <hyperlink ref="C62" r:id="rId116" tooltip="Oakland Raiders" display="https://www.pro-football-reference.com/teams/rai/2016.htm" xr:uid="{43E9257B-8995-43CB-9628-CA1AEE8ED503}"/>
    <hyperlink ref="B63" r:id="rId117" display="https://www.pro-football-reference.com/players/T/ThomJu00.htm" xr:uid="{8BE9ADD9-930F-4EFA-8ACD-9B47537B3E26}"/>
    <hyperlink ref="C63" r:id="rId118" tooltip="Jacksonville Jaguars" display="https://www.pro-football-reference.com/teams/jax/2016.htm" xr:uid="{3A8ACE87-4413-4F3A-8977-9CB2CF9A321E}"/>
    <hyperlink ref="B64" r:id="rId119" display="https://www.pro-football-reference.com/players/C/CeleGa00.htm" xr:uid="{68BBB0B1-D97A-49D4-A429-C971892B0F23}"/>
    <hyperlink ref="C64" r:id="rId120" tooltip="San Francisco 49ers" display="https://www.pro-football-reference.com/teams/sfo/2016.htm" xr:uid="{CF629389-4290-4D37-AD90-D4BAC6D98C3A}"/>
    <hyperlink ref="B66" r:id="rId121" display="https://www.pro-football-reference.com/players/G/GronRo00.htm" xr:uid="{2AB820AA-0334-4950-A07F-444FA8583714}"/>
    <hyperlink ref="C66" r:id="rId122" tooltip="New England Patriots" display="https://www.pro-football-reference.com/teams/nwe/2017.htm" xr:uid="{8C56D73A-F34E-4535-854B-180A4BCCDBF1}"/>
    <hyperlink ref="B67" r:id="rId123" display="https://www.pro-football-reference.com/players/K/KelcTr00.htm" xr:uid="{9CBFD461-B3AD-446E-93C2-3C1C4A34B83D}"/>
    <hyperlink ref="C67" r:id="rId124" tooltip="Kansas City Chiefs" display="https://www.pro-football-reference.com/teams/kan/2017.htm" xr:uid="{52CC06DC-37E8-4E77-BF4F-BF226061508C}"/>
    <hyperlink ref="B68" r:id="rId125" display="https://www.pro-football-reference.com/players/E/ErtzZa00.htm" xr:uid="{A76424F4-2297-4926-9170-63379D01005E}"/>
    <hyperlink ref="C68" r:id="rId126" tooltip="Philadelphia Eagles" display="https://www.pro-football-reference.com/teams/phi/2017.htm" xr:uid="{E8DA2188-435A-4A83-80DD-8E90265A7BCB}"/>
    <hyperlink ref="B69" r:id="rId127" display="https://www.pro-football-reference.com/players/G/GrahJi00.htm" xr:uid="{D162A31C-CEEC-4255-9D17-EC77AD51CE1F}"/>
    <hyperlink ref="C69" r:id="rId128" tooltip="Seattle Seahawks" display="https://www.pro-football-reference.com/teams/sea/2017.htm" xr:uid="{AE35D883-82B5-436C-97FC-126D43EB0937}"/>
    <hyperlink ref="B70" r:id="rId129" display="https://www.pro-football-reference.com/players/E/EngrEv00.htm" xr:uid="{125564CA-54DA-46A7-ADB8-767DFE2E74DB}"/>
    <hyperlink ref="C70" r:id="rId130" tooltip="New York Giants" display="https://www.pro-football-reference.com/teams/nyg/2017.htm" xr:uid="{44404F30-991A-4036-A868-31E03DCEEC31}"/>
    <hyperlink ref="B71" r:id="rId131" display="https://www.pro-football-reference.com/players/R/RudoKy00.htm" xr:uid="{55E223E3-F64E-49A4-9D90-55B4B3F66721}"/>
    <hyperlink ref="C71" r:id="rId132" tooltip="Minnesota Vikings" display="https://www.pro-football-reference.com/teams/min/2017.htm" xr:uid="{F05B94DA-BA7E-4F60-838B-1F43D33B2FE9}"/>
    <hyperlink ref="B72" r:id="rId133" display="https://www.pro-football-reference.com/players/W/WalkHu00.htm" xr:uid="{DC603825-FBFA-4FDF-A29F-FED3A17344E9}"/>
    <hyperlink ref="C72" r:id="rId134" tooltip="Tennessee Titans" display="https://www.pro-football-reference.com/teams/oti/2017.htm" xr:uid="{F65B6BDF-77DC-476E-A1BB-0C861DDCF39E}"/>
    <hyperlink ref="B73" r:id="rId135" display="https://www.pro-football-reference.com/players/B/BratCa00.htm" xr:uid="{EA9B8EC3-7D46-429E-BD5E-4331B324C15A}"/>
    <hyperlink ref="C73" r:id="rId136" tooltip="Tampa Bay Buccaneers" display="https://www.pro-football-reference.com/teams/tam/2017.htm" xr:uid="{3DD4014A-0A7C-451D-AB39-D1D1CF35FED0}"/>
    <hyperlink ref="B74" r:id="rId137" display="https://www.pro-football-reference.com/players/D/DoylJa00.htm" xr:uid="{48BA22B9-C32B-4F15-BCDA-CC8AD096EB23}"/>
    <hyperlink ref="C74" r:id="rId138" tooltip="Indianapolis Colts" display="https://www.pro-football-reference.com/teams/clt/2017.htm" xr:uid="{8099042B-93B3-47D5-9A86-FC8E3416711F}"/>
    <hyperlink ref="B75" r:id="rId139" display="https://www.pro-football-reference.com/players/W/WittJa00.htm" xr:uid="{308285EB-A019-45DC-B762-958722783602}"/>
    <hyperlink ref="C75" r:id="rId140" tooltip="Dallas Cowboys" display="https://www.pro-football-reference.com/teams/dal/2017.htm" xr:uid="{F1844FC2-EE0E-4EAD-9089-4B549E88C7DF}"/>
    <hyperlink ref="B76" r:id="rId141" display="https://www.pro-football-reference.com/players/K/KrofTy00.htm" xr:uid="{61D0467F-4884-4D74-BEC4-F488EFB10F9E}"/>
    <hyperlink ref="C76" r:id="rId142" tooltip="Cincinnati Bengals" display="https://www.pro-football-reference.com/teams/cin/2017.htm" xr:uid="{690FAC91-5D91-42AC-B0F9-28ED3B8FAAFB}"/>
    <hyperlink ref="B77" r:id="rId143" display="https://www.pro-football-reference.com/players/H/HenrHu00.htm" xr:uid="{6B02AC4E-1B36-44BE-9EF4-BADA51AF15CF}"/>
    <hyperlink ref="C77" r:id="rId144" tooltip="Los Angeles Chargers" display="https://www.pro-football-reference.com/teams/sdg/2017.htm" xr:uid="{CE0163AA-2EF1-4C9D-B0C5-CCB20E60F728}"/>
    <hyperlink ref="B78" r:id="rId145" display="https://www.pro-football-reference.com/players/C/CookJa02.htm" xr:uid="{96D35023-A13A-44EF-BADD-EAC3D6E9593B}"/>
    <hyperlink ref="C78" r:id="rId146" tooltip="Oakland Raiders" display="https://www.pro-football-reference.com/teams/rai/2017.htm" xr:uid="{89FEF98B-5C3A-418C-8548-01C5DDED9E2C}"/>
    <hyperlink ref="B79" r:id="rId147" display="https://www.pro-football-reference.com/players/D/DaviVe00.htm" xr:uid="{542F2B04-43E0-4AC4-A5F4-78F232782383}"/>
    <hyperlink ref="C79" r:id="rId148" tooltip="Washington Redskins" display="https://www.pro-football-reference.com/teams/was/2017.htm" xr:uid="{6C5A8398-D428-45BB-A3C2-4F6A29C2F10D}"/>
    <hyperlink ref="B80" r:id="rId149" display="https://www.pro-football-reference.com/players/E/EbroEr00.htm" xr:uid="{10A97EB4-AD52-4D6B-BC9D-DFEC6CA30345}"/>
    <hyperlink ref="C80" r:id="rId150" tooltip="Detroit Lions" display="https://www.pro-football-reference.com/teams/det/2017.htm" xr:uid="{E501C54C-7E2D-4314-9E8D-AF3B9CEFEA6B}"/>
    <hyperlink ref="B81" r:id="rId151" display="https://www.pro-football-reference.com/players/W/WatsBe00.htm" xr:uid="{CDCAD84D-ECE7-45DE-9D81-CA0CE1343C50}"/>
    <hyperlink ref="C81" r:id="rId152" tooltip="Baltimore Ravens" display="https://www.pro-football-reference.com/teams/rav/2017.htm" xr:uid="{98D20AA5-1354-40DB-982E-E50B116C4382}"/>
    <hyperlink ref="B82" r:id="rId153" display="https://www.pro-football-reference.com/players/H/HowaO.00.htm" xr:uid="{6B16F06A-A74F-408B-8B89-D65530E50E9D}"/>
    <hyperlink ref="C82" r:id="rId154" tooltip="Tampa Bay Buccaneers" display="https://www.pro-football-reference.com/teams/tam/2017.htm" xr:uid="{5A387FED-9CB7-4CEE-9DA5-27EF685EA798}"/>
    <hyperlink ref="B83" r:id="rId155" display="https://www.pro-football-reference.com/players/H/HoopAu00.htm" xr:uid="{97424DA7-6A5F-47D4-8240-EE65C874C40C}"/>
    <hyperlink ref="C83" r:id="rId156" tooltip="Atlanta Falcons" display="https://www.pro-football-reference.com/teams/atl/2017.htm" xr:uid="{EE4CB1AC-75B0-44BA-95ED-C56143C15CAE}"/>
    <hyperlink ref="B84" r:id="rId157" display="https://www.pro-football-reference.com/players/C/ClayCh00.htm" xr:uid="{49424110-C257-42D0-895D-B195A14D6A46}"/>
    <hyperlink ref="C84" r:id="rId158" tooltip="Buffalo Bills" display="https://www.pro-football-reference.com/teams/buf/2017.htm" xr:uid="{0F5A5FA3-311E-41BE-ACA2-DBE96A1265FF}"/>
    <hyperlink ref="B85" r:id="rId159" display="https://www.pro-football-reference.com/players/K/KittGe00.htm" xr:uid="{883F491F-1A2D-47A3-9B67-62F564A9DF74}"/>
    <hyperlink ref="C85" r:id="rId160" tooltip="San Francisco 49ers" display="https://www.pro-football-reference.com/teams/sfo/2017.htm" xr:uid="{8D667379-142E-4A76-B694-A2DFEBF2E60C}"/>
    <hyperlink ref="B86" r:id="rId161" display="https://www.pro-football-reference.com/players/L/LewiMa00.htm" xr:uid="{A20C5F39-784A-4C2B-B9FA-99F279493F86}"/>
    <hyperlink ref="C86" r:id="rId162" tooltip="Jacksonville Jaguars" display="https://www.pro-football-reference.com/teams/jax/2017.htm" xr:uid="{0639BD64-E4F9-4AC4-8F41-F3A6F3BFE667}"/>
    <hyperlink ref="B87" r:id="rId163" display="https://www.pro-football-reference.com/players/N/NjokDa00.htm" xr:uid="{ADA45B6C-5C7B-4584-80AF-45B684A464E5}"/>
    <hyperlink ref="C87" r:id="rId164" tooltip="Cleveland Browns" display="https://www.pro-football-reference.com/teams/cle/2017.htm" xr:uid="{BFB8A509-0380-47F9-86F8-E838044A47DA}"/>
    <hyperlink ref="B88" r:id="rId165" display="https://www.pro-football-reference.com/players/C/CeleGa00.htm" xr:uid="{2E27BC8B-BACF-4833-9CD0-33554EFA22A0}"/>
    <hyperlink ref="C88" r:id="rId166" tooltip="San Francisco 49ers" display="https://www.pro-football-reference.com/teams/sfo/2017.htm" xr:uid="{F35F0350-6052-4C24-94E4-6CBDDD429131}"/>
    <hyperlink ref="B89" r:id="rId167" display="https://www.pro-football-reference.com/players/B/BurtTr01.htm" xr:uid="{1FEDAC95-0FE9-4F0F-8824-A051B10C5471}"/>
    <hyperlink ref="C89" r:id="rId168" tooltip="Philadelphia Eagles" display="https://www.pro-football-reference.com/teams/phi/2017.htm" xr:uid="{57665E6A-2383-4D2C-AAF7-E645EAE471BC}"/>
    <hyperlink ref="B90" r:id="rId169" display="https://www.pro-football-reference.com/players/T/ThomJu00.htm" xr:uid="{31C305E1-A70B-434E-A7D6-CF889BB4FA85}"/>
    <hyperlink ref="C90" r:id="rId170" tooltip="Miami Dolphins" display="https://www.pro-football-reference.com/teams/mia/2017.htm" xr:uid="{3F8D6267-3B0F-40CA-9386-2EE7659A9673}"/>
    <hyperlink ref="B91" r:id="rId171" display="https://www.pro-football-reference.com/players/J/JameJe00.htm" xr:uid="{A7E146B1-D5A1-4548-B809-E5CA2254144E}"/>
    <hyperlink ref="C91" r:id="rId172" tooltip="Pittsburgh Steelers" display="https://www.pro-football-reference.com/teams/pit/2017.htm" xr:uid="{7E0F9272-2B3B-4939-B663-9CEE4E56C578}"/>
    <hyperlink ref="B92" r:id="rId173" display="https://www.pro-football-reference.com/players/S/SefeAu00.htm" xr:uid="{7CFEBD32-C389-4AAD-9D9B-7F3503C102FC}"/>
    <hyperlink ref="C92" r:id="rId174" tooltip="New York Jets" display="https://www.pro-football-reference.com/teams/nyj/2017.htm" xr:uid="{BD67AF92-4752-4008-9C86-6204110EF0BF}"/>
    <hyperlink ref="B93" r:id="rId175" display="https://www.pro-football-reference.com/players/D/DickEd00.htm" xr:uid="{12B62D51-C312-4DEB-B452-B029467F1CFE}"/>
    <hyperlink ref="C93" r:id="rId176" tooltip="Carolina Panthers" display="https://www.pro-football-reference.com/teams/car/2017.htm" xr:uid="{4F94BFA6-D0C0-470C-B696-C338420AD753}"/>
    <hyperlink ref="B94" r:id="rId177" display="https://www.pro-football-reference.com/players/G/GateAn00.htm" xr:uid="{401E2834-C83B-45C4-8FB3-CAA3E9DA80C4}"/>
    <hyperlink ref="C94" r:id="rId178" tooltip="Los Angeles Chargers" display="https://www.pro-football-reference.com/teams/sdg/2017.htm" xr:uid="{5AD8B8C4-28FB-4D6B-8AB5-9404100C8413}"/>
    <hyperlink ref="B95" r:id="rId179" display="https://www.pro-football-reference.com/players/D/DevaSe00.htm" xr:uid="{5764F074-8530-444A-A54D-FAECD340261D}"/>
    <hyperlink ref="C95" r:id="rId180" tooltip="Cleveland Browns" display="https://www.pro-football-reference.com/teams/cle/2017.htm" xr:uid="{30D6532E-65C5-42BE-9A1F-DAA3A1889869}"/>
    <hyperlink ref="B97" r:id="rId181" display="https://www.pro-football-reference.com/players/K/KelcTr00.htm" xr:uid="{60341155-C70A-4E7D-9BE4-D3CA3BCA6DFD}"/>
    <hyperlink ref="C97" r:id="rId182" tooltip="Kansas City Chiefs" display="https://www.pro-football-reference.com/teams/kan/2018.htm" xr:uid="{D0F7CD81-2662-4227-A09F-07C88F1EFDA9}"/>
    <hyperlink ref="B98" r:id="rId183" display="https://www.pro-football-reference.com/players/K/KittGe00.htm" xr:uid="{972E7612-AD07-4016-B4CF-7E39B7796D27}"/>
    <hyperlink ref="C98" r:id="rId184" tooltip="San Francisco 49ers" display="https://www.pro-football-reference.com/teams/sfo/2018.htm" xr:uid="{47D70493-87ED-42E1-B8C5-F26D4842C07F}"/>
    <hyperlink ref="B99" r:id="rId185" display="https://www.pro-football-reference.com/players/E/ErtzZa00.htm" xr:uid="{F2CC8264-BF91-42B1-BFF5-4720DBBFAF0A}"/>
    <hyperlink ref="C99" r:id="rId186" tooltip="Philadelphia Eagles" display="https://www.pro-football-reference.com/teams/phi/2018.htm" xr:uid="{F9B72822-37B2-4842-AEFE-2353A920E6D9}"/>
    <hyperlink ref="B100" r:id="rId187" display="https://www.pro-football-reference.com/players/E/EbroEr00.htm" xr:uid="{41D80BF6-D2AA-4894-BFC0-F4A613A57404}"/>
    <hyperlink ref="C100" r:id="rId188" tooltip="Indianapolis Colts" display="https://www.pro-football-reference.com/teams/clt/2018.htm" xr:uid="{D31756E0-CA8D-4E74-ABBB-F4089D5953C3}"/>
    <hyperlink ref="B101" r:id="rId189" display="https://www.pro-football-reference.com/players/C/CookJa02.htm" xr:uid="{37B7CF3B-C0E8-4121-8A70-1F50894749D1}"/>
    <hyperlink ref="C101" r:id="rId190" tooltip="Oakland Raiders" display="https://www.pro-football-reference.com/teams/rai/2018.htm" xr:uid="{9C0BDC08-0A78-4E03-918D-1131CEB69657}"/>
    <hyperlink ref="B102" r:id="rId191" display="https://www.pro-football-reference.com/players/B/BurtTr01.htm" xr:uid="{C9A0CFC7-B37A-4208-8FDE-14741C0558A1}"/>
    <hyperlink ref="C102" r:id="rId192" tooltip="Chicago Bears" display="https://www.pro-football-reference.com/teams/chi/2018.htm" xr:uid="{4062BF5E-FEEC-4346-B162-BC2F3FEA5E1E}"/>
    <hyperlink ref="B103" r:id="rId193" display="https://www.pro-football-reference.com/players/H/HoopAu00.htm" xr:uid="{83506EC9-7F13-45CC-8D48-0DCE30E0FFE2}"/>
    <hyperlink ref="C103" r:id="rId194" tooltip="Atlanta Falcons" display="https://www.pro-football-reference.com/teams/atl/2018.htm" xr:uid="{67114A65-1F73-4685-A795-B76D9461492C}"/>
    <hyperlink ref="B104" r:id="rId195" display="https://www.pro-football-reference.com/players/N/NjokDa00.htm" xr:uid="{DA0323A9-2035-4B88-93E6-FB1D8E856B8F}"/>
    <hyperlink ref="C104" r:id="rId196" tooltip="Cleveland Browns" display="https://www.pro-football-reference.com/teams/cle/2018.htm" xr:uid="{E9D8D94E-C9EA-4B7A-ABC9-ABE865D2BA55}"/>
    <hyperlink ref="B105" r:id="rId197" display="https://www.pro-football-reference.com/players/R/RudoKy00.htm" xr:uid="{F11AAC66-1069-4647-9F64-44A0D3B2ADBE}"/>
    <hyperlink ref="C105" r:id="rId198" tooltip="Minnesota Vikings" display="https://www.pro-football-reference.com/teams/min/2018.htm" xr:uid="{F8CF9A36-3C97-4041-9130-7BC0029CBF35}"/>
    <hyperlink ref="B106" r:id="rId199" display="https://www.pro-football-reference.com/players/H/HowaO.00.htm" xr:uid="{E912AE36-50C3-44DE-9C38-5410484DEB1F}"/>
    <hyperlink ref="C106" r:id="rId200" tooltip="Tampa Bay Buccaneers" display="https://www.pro-football-reference.com/teams/tam/2018.htm" xr:uid="{59BC5CC9-EE36-4CEE-88E3-B82548ABDFE7}"/>
    <hyperlink ref="B107" r:id="rId201" display="https://www.pro-football-reference.com/players/G/GronRo00.htm" xr:uid="{0913C50A-E621-4C1F-B728-693C3CFACD78}"/>
    <hyperlink ref="C107" r:id="rId202" tooltip="New England Patriots" display="https://www.pro-football-reference.com/teams/nwe/2018.htm" xr:uid="{2B92EC73-A82B-4E0D-8384-A2C95C2487E6}"/>
    <hyperlink ref="B108" r:id="rId203" display="https://www.pro-football-reference.com/players/M/McDoVa00.htm" xr:uid="{C49307CE-A9B7-4ED1-9FF6-2081507698AA}"/>
    <hyperlink ref="C108" r:id="rId204" tooltip="Pittsburgh Steelers" display="https://www.pro-football-reference.com/teams/pit/2018.htm" xr:uid="{27AA6D4E-3FF2-4D12-B659-034BCA841225}"/>
    <hyperlink ref="B109" r:id="rId205" display="https://www.pro-football-reference.com/players/E/EngrEv00.htm" xr:uid="{95D35AB6-A34F-4DC0-A253-D78CBF210C76}"/>
    <hyperlink ref="C109" r:id="rId206" tooltip="New York Giants" display="https://www.pro-football-reference.com/teams/nyg/2018.htm" xr:uid="{C6E3A9E6-D5A6-4CA3-9B24-5FA51B18BD46}"/>
    <hyperlink ref="B110" r:id="rId207" display="https://www.pro-football-reference.com/players/G/GrahJi00.htm" xr:uid="{74ADEF68-2686-4949-AD25-271BE5135C31}"/>
    <hyperlink ref="C110" r:id="rId208" tooltip="Green Bay Packers" display="https://www.pro-football-reference.com/teams/gnb/2018.htm" xr:uid="{6B0358CB-A25C-454D-B868-337933ACDA04}"/>
    <hyperlink ref="B111" r:id="rId209" display="https://www.pro-football-reference.com/players/H/HernCh00.htm" xr:uid="{9E3E143F-1690-4772-9C48-6A64B8A13405}"/>
    <hyperlink ref="C111" r:id="rId210" tooltip="New York Jets" display="https://www.pro-football-reference.com/teams/nyj/2018.htm" xr:uid="{F31DD38B-F8A2-4D24-BAC1-F6E4CE18B2E5}"/>
    <hyperlink ref="B112" r:id="rId211" display="https://www.pro-football-reference.com/players/A/AndrMa00.htm" xr:uid="{0F1B7E9C-8D63-4C1D-AA91-8D95D76CF44E}"/>
    <hyperlink ref="C112" r:id="rId212" tooltip="Baltimore Ravens" display="https://www.pro-football-reference.com/teams/rav/2018.htm" xr:uid="{3741EF95-9FDC-4AC3-A5F8-66DCC8372E82}"/>
    <hyperlink ref="B113" r:id="rId213" display="https://www.pro-football-reference.com/players/R/ReedJo02.htm" xr:uid="{30643B81-2C74-46A7-99D2-18F8EFE305AE}"/>
    <hyperlink ref="C113" r:id="rId214" tooltip="Washington Redskins" display="https://www.pro-football-reference.com/teams/was/2018.htm" xr:uid="{B16D3D79-1446-4485-AF7A-0BC4BA94C392}"/>
    <hyperlink ref="B114" r:id="rId215" display="https://www.pro-football-reference.com/players/B/BratCa00.htm" xr:uid="{9D940C2F-0EB9-4AC5-BDB5-D6876A55CB2F}"/>
    <hyperlink ref="C114" r:id="rId216" tooltip="Tampa Bay Buccaneers" display="https://www.pro-football-reference.com/teams/tam/2018.htm" xr:uid="{D6F0F50E-372F-4663-9E94-4645743E48CD}"/>
    <hyperlink ref="B115" r:id="rId217" display="https://www.pro-football-reference.com/players/U/UzomC.00.htm" xr:uid="{E8416866-67F3-48B2-AD19-E3231E0A6FD2}"/>
    <hyperlink ref="C115" r:id="rId218" tooltip="Cincinnati Bengals" display="https://www.pro-football-reference.com/teams/cin/2018.htm" xr:uid="{66FE9DFB-0B18-4BB5-AFFA-39CC1CCA8B9C}"/>
    <hyperlink ref="B116" r:id="rId219" display="https://www.pro-football-reference.com/players/G/GoedDa00.htm" xr:uid="{39E504DE-F8C9-458A-880C-48B20FB580F9}"/>
    <hyperlink ref="C116" r:id="rId220" tooltip="Philadelphia Eagles" display="https://www.pro-football-reference.com/teams/phi/2018.htm" xr:uid="{396AE001-6496-4782-AE9E-9CF79F268C40}"/>
    <hyperlink ref="B117" r:id="rId221" display="https://www.pro-football-reference.com/players/E/EverGe00.htm" xr:uid="{7B279E56-BCFA-4159-B919-02CEFF80D49B}"/>
    <hyperlink ref="C117" r:id="rId222" tooltip="Los Angeles Rams" display="https://www.pro-football-reference.com/teams/ram/2018.htm" xr:uid="{D90BC9D1-011B-4848-AAED-7F0E97A77263}"/>
    <hyperlink ref="B118" r:id="rId223" display="https://www.pro-football-reference.com/players/J/JameJe00.htm" xr:uid="{48EA81AA-8F31-49FA-90B9-513D8637445D}"/>
    <hyperlink ref="C118" r:id="rId224" tooltip="Pittsburgh Steelers" display="https://www.pro-football-reference.com/teams/pit/2018.htm" xr:uid="{B29B49AF-FC41-4496-8517-DC98265F0728}"/>
    <hyperlink ref="B119" r:id="rId225" display="https://www.pro-football-reference.com/players/O/OlseGr00.htm" xr:uid="{3F2DFADA-B2ED-43F8-91F7-2C7D396E14F4}"/>
    <hyperlink ref="C119" r:id="rId226" tooltip="Carolina Panthers" display="https://www.pro-football-reference.com/teams/car/2018.htm" xr:uid="{97FB6E45-64C7-4F4F-B831-272D7FEDBB6A}"/>
    <hyperlink ref="B120" r:id="rId227" display="https://www.pro-football-reference.com/players/W/WatsBe00.htm" xr:uid="{0BCB7FE3-CC8D-41E6-B9C3-6DF01DBB3B65}"/>
    <hyperlink ref="C120" r:id="rId228" tooltip="New Orleans Saints" display="https://www.pro-football-reference.com/teams/nor/2018.htm" xr:uid="{3725743C-6483-4751-BD68-E84110BF7F27}"/>
    <hyperlink ref="B121" r:id="rId229" display="https://www.pro-football-reference.com/players/D/DaviVe00.htm" xr:uid="{4A5BC0AA-FE7E-452A-9CBA-11FC1F4BE24F}"/>
    <hyperlink ref="C121" r:id="rId230" tooltip="Washington Redskins" display="https://www.pro-football-reference.com/teams/was/2018.htm" xr:uid="{543DF362-DD53-4B7A-B0CD-CB2D9C9176EE}"/>
    <hyperlink ref="B122" r:id="rId231" display="https://www.pro-football-reference.com/players/J/JarwBl00.htm" xr:uid="{32A89394-FA07-4B7A-9A62-E1032F7DF416}"/>
    <hyperlink ref="C122" r:id="rId232" tooltip="Dallas Cowboys" display="https://www.pro-football-reference.com/teams/dal/2018.htm" xr:uid="{B8DE5A36-FAA4-4DF6-A944-9F5F55C420EE}"/>
    <hyperlink ref="B123" r:id="rId233" display="https://www.pro-football-reference.com/players/G/GateAn00.htm" xr:uid="{1615E8CC-B82A-474F-B7BE-91AF66274E27}"/>
    <hyperlink ref="C123" r:id="rId234" tooltip="Los Angeles Chargers" display="https://www.pro-football-reference.com/teams/sdg/2018.htm" xr:uid="{227907BB-72FE-47AA-8253-65A0252449AF}"/>
    <hyperlink ref="B124" r:id="rId235" display="https://www.pro-football-reference.com/players/T/ThomJo05.htm" xr:uid="{3B92AA58-5F95-4210-B413-DAFF46305302}"/>
    <hyperlink ref="C124" r:id="rId236" tooltip="Houston Texans" display="https://www.pro-football-reference.com/teams/htx/2018.htm" xr:uid="{7295E4A0-DA7E-4F6B-8DC3-C1015D060109}"/>
    <hyperlink ref="B125" r:id="rId237" display="https://www.pro-football-reference.com/players/T/ThomIa00.htm" xr:uid="{71486177-85CB-4430-8B76-BFDD88FB829D}"/>
    <hyperlink ref="C125" r:id="rId238" tooltip="Carolina Panthers" display="https://www.pro-football-reference.com/teams/car/2018.htm" xr:uid="{C0ED56BC-84BD-4F00-878C-DA71249F3423}"/>
    <hyperlink ref="B126" r:id="rId239" display="https://www.pro-football-reference.com/players/V/VannNi00.htm" xr:uid="{0D3F8A54-EFC6-4301-9C80-3590B6E1BD60}"/>
    <hyperlink ref="C126" r:id="rId240" tooltip="Seattle Seahawks" display="https://www.pro-football-reference.com/teams/sea/2018.htm" xr:uid="{1FB5668F-470A-4F0E-B503-5EB18A939898}"/>
    <hyperlink ref="B128" r:id="rId241" display="https://www.pro-football-reference.com/players/K/KelcTr00.htm" xr:uid="{1BCEC00B-C5ED-4022-8935-B3F411DF38A1}"/>
    <hyperlink ref="C128" r:id="rId242" tooltip="Kansas City Chiefs" display="https://www.pro-football-reference.com/teams/kan/2019.htm" xr:uid="{0327EA88-705F-4671-822E-B0D010711F1D}"/>
    <hyperlink ref="B129" r:id="rId243" display="https://www.pro-football-reference.com/players/A/AndrMa00.htm" xr:uid="{43563C76-01DB-4575-B937-E2D411289DEC}"/>
    <hyperlink ref="C129" r:id="rId244" tooltip="Baltimore Ravens" display="https://www.pro-football-reference.com/teams/rav/2019.htm" xr:uid="{176AEF1B-A2BB-4467-BBDE-3C2A0CADD611}"/>
    <hyperlink ref="B130" r:id="rId245" display="https://www.pro-football-reference.com/players/K/KittGe00.htm" xr:uid="{ED83C185-946F-4275-8CA8-321DF0009B93}"/>
    <hyperlink ref="C130" r:id="rId246" tooltip="San Francisco 49ers" display="https://www.pro-football-reference.com/teams/sfo/2019.htm" xr:uid="{B901844A-0E0D-4571-9AFA-0E7246584574}"/>
    <hyperlink ref="B131" r:id="rId247" display="https://www.pro-football-reference.com/players/W/WallDa01.htm" xr:uid="{A91887E9-974E-4B06-8DF4-38EF39B78EE0}"/>
    <hyperlink ref="C131" r:id="rId248" tooltip="Oakland Raiders" display="https://www.pro-football-reference.com/teams/rai/2019.htm" xr:uid="{8AC5E4CE-596E-442D-85FA-8AFEBAE6433D}"/>
    <hyperlink ref="B132" r:id="rId249" display="https://www.pro-football-reference.com/players/E/ErtzZa00.htm" xr:uid="{5EE5D578-CCB6-470B-9CE1-C651DE4C6D19}"/>
    <hyperlink ref="C132" r:id="rId250" tooltip="Philadelphia Eagles" display="https://www.pro-football-reference.com/teams/phi/2019.htm" xr:uid="{06D5ED1E-1FD8-4F4D-BE20-2E024CA9F8E4}"/>
    <hyperlink ref="B133" r:id="rId251" display="https://www.pro-football-reference.com/players/C/CookJa02.htm" xr:uid="{C8A96C28-BA6F-41DD-ADD1-59E4A197ECD8}"/>
    <hyperlink ref="C133" r:id="rId252" tooltip="New Orleans Saints" display="https://www.pro-football-reference.com/teams/nor/2019.htm" xr:uid="{CCA8E8B8-E964-475A-9B8A-5FE6285BE0D7}"/>
    <hyperlink ref="B134" r:id="rId253" display="https://www.pro-football-reference.com/players/H/HoopAu00.htm" xr:uid="{040A3464-DA4E-4EC5-B34B-9D0E40FF8AB0}"/>
    <hyperlink ref="C134" r:id="rId254" tooltip="Atlanta Falcons" display="https://www.pro-football-reference.com/teams/atl/2019.htm" xr:uid="{68DBB5AE-6BF5-4465-A581-644D751C3BE2}"/>
    <hyperlink ref="B135" r:id="rId255" display="https://www.pro-football-reference.com/players/H/HenrHu00.htm" xr:uid="{E73FCBD7-9B21-496F-A730-D2320851FDA4}"/>
    <hyperlink ref="C135" r:id="rId256" tooltip="Los Angeles Chargers" display="https://www.pro-football-reference.com/teams/sdg/2019.htm" xr:uid="{C8C20E43-4436-4205-B5C0-F1DD3EDE77BA}"/>
    <hyperlink ref="B136" r:id="rId257" display="https://www.pro-football-reference.com/players/H/HigbTy00.htm" xr:uid="{EBC82B34-36C7-471E-B9DC-753B7250C5EE}"/>
    <hyperlink ref="C136" r:id="rId258" tooltip="Los Angeles Rams" display="https://www.pro-football-reference.com/teams/ram/2019.htm" xr:uid="{FE51486B-A791-44C0-A52F-66C3131DF31C}"/>
    <hyperlink ref="B137" r:id="rId259" display="https://www.pro-football-reference.com/players/G/GoedDa00.htm" xr:uid="{C930DE09-6043-498C-B08A-583B7C5FBC66}"/>
    <hyperlink ref="C137" r:id="rId260" tooltip="Philadelphia Eagles" display="https://www.pro-football-reference.com/teams/phi/2019.htm" xr:uid="{4C320A91-647B-48AC-9AAE-CB46974A5FE4}"/>
    <hyperlink ref="B138" r:id="rId261" display="https://www.pro-football-reference.com/players/G/GesiMi00.htm" xr:uid="{BA01499D-BA42-435A-8232-0C06F402CDBD}"/>
    <hyperlink ref="C138" r:id="rId262" tooltip="Miami Dolphins" display="https://www.pro-football-reference.com/teams/mia/2019.htm" xr:uid="{8A579C6E-B79E-4795-A14A-10CED35A8DFA}"/>
    <hyperlink ref="B139" r:id="rId263" display="https://www.pro-football-reference.com/players/W/WittJa00.htm" xr:uid="{8D6009DA-AA0D-4D50-BD91-E54A16143D0E}"/>
    <hyperlink ref="C139" r:id="rId264" tooltip="Dallas Cowboys" display="https://www.pro-football-reference.com/teams/dal/2019.htm" xr:uid="{1DBB6E56-3BFF-41E5-9B65-733681E01ED5}"/>
    <hyperlink ref="B140" r:id="rId265" display="https://www.pro-football-reference.com/players/F/FellDa01.htm" xr:uid="{127053C4-0375-4A6D-A874-04BBC153DA2F}"/>
    <hyperlink ref="C140" r:id="rId266" tooltip="Houston Texans" display="https://www.pro-football-reference.com/teams/htx/2019.htm" xr:uid="{22708E15-BA05-46E1-A873-349AC74FFE54}"/>
    <hyperlink ref="B141" r:id="rId267" display="https://www.pro-football-reference.com/players/R/RudoKy00.htm" xr:uid="{366FE5C7-A401-44A0-988A-83725DBAFCC7}"/>
    <hyperlink ref="C141" r:id="rId268" tooltip="Minnesota Vikings" display="https://www.pro-football-reference.com/teams/min/2019.htm" xr:uid="{9150917D-80F7-4D54-BB3F-87AE6806BD92}"/>
    <hyperlink ref="B142" r:id="rId269" display="https://www.pro-football-reference.com/players/O/OlseGr00.htm" xr:uid="{3DD421D8-7D62-4ECA-AC45-E1503F2EACE9}"/>
    <hyperlink ref="C142" r:id="rId270" tooltip="Carolina Panthers" display="https://www.pro-football-reference.com/teams/car/2019.htm" xr:uid="{74DF439E-DEE2-46E2-9EC5-508FF9B05C3B}"/>
    <hyperlink ref="B143" r:id="rId271" display="https://www.pro-football-reference.com/players/F/FantNo00.htm" xr:uid="{F089F351-8BE7-46AB-8385-457AAEB1C58E}"/>
    <hyperlink ref="C143" r:id="rId272" tooltip="Denver Broncos" display="https://www.pro-football-reference.com/teams/den/2019.htm" xr:uid="{AFDB1B5E-5DFF-451A-895C-DAF6D7AB0812}"/>
    <hyperlink ref="B144" r:id="rId273" display="https://www.pro-football-reference.com/players/S/SmitJo01.htm" xr:uid="{0030665D-32E9-4394-9017-EFFA292216EE}"/>
    <hyperlink ref="C144" r:id="rId274" tooltip="Tennessee Titans" display="https://www.pro-football-reference.com/teams/oti/2019.htm" xr:uid="{21ADF3B7-7790-4070-8E39-0F365F17D4D4}"/>
    <hyperlink ref="B145" r:id="rId275" display="https://www.pro-football-reference.com/players/D/DoylJa00.htm" xr:uid="{335C2572-A712-455E-9E84-A890213F9491}"/>
    <hyperlink ref="C145" r:id="rId276" tooltip="Indianapolis Colts" display="https://www.pro-football-reference.com/teams/clt/2019.htm" xr:uid="{4DAA1D71-E861-45EA-957A-936B4AA7DC27}"/>
    <hyperlink ref="B146" r:id="rId277" display="https://www.pro-football-reference.com/players/E/EngrEv00.htm" xr:uid="{A9768356-5F89-41FA-B991-FEDDCA895AE4}"/>
    <hyperlink ref="C146" r:id="rId278" tooltip="New York Giants" display="https://www.pro-football-reference.com/teams/nyg/2019.htm" xr:uid="{2BD05310-BFD7-4C1E-9E9E-F602740D5274}"/>
    <hyperlink ref="B147" r:id="rId279" display="https://www.pro-football-reference.com/players/E/EifeTy00.htm" xr:uid="{F3AA1F82-E7E1-4F5F-86F7-32924AC8D902}"/>
    <hyperlink ref="C147" r:id="rId280" tooltip="Cincinnati Bengals" display="https://www.pro-football-reference.com/teams/cin/2019.htm" xr:uid="{BDA19FB7-D5F0-4AAB-8E75-4FF6CEE20CD6}"/>
    <hyperlink ref="B148" r:id="rId281" display="https://www.pro-football-reference.com/players/G/GrifRy00.htm" xr:uid="{66AF72DD-E42E-4E2A-A348-0C29B73C87C4}"/>
    <hyperlink ref="C148" r:id="rId282" tooltip="New York Jets" display="https://www.pro-football-reference.com/teams/nyj/2019.htm" xr:uid="{F3C06CA4-7336-41AC-B59D-2626B9752D63}"/>
    <hyperlink ref="B149" r:id="rId283" display="https://www.pro-football-reference.com/players/G/GrahJi00.htm" xr:uid="{B1059C5F-D494-43F7-8601-D80475ECACE0}"/>
    <hyperlink ref="C149" r:id="rId284" tooltip="Green Bay Packers" display="https://www.pro-football-reference.com/teams/gnb/2019.htm" xr:uid="{4AD4F621-A1B1-4334-901C-D88556056C91}"/>
    <hyperlink ref="B150" r:id="rId285" display="https://www.pro-football-reference.com/players/E/EbroEr00.htm" xr:uid="{95B2A69E-35F1-4E7C-909B-F060FBF6EBDF}"/>
    <hyperlink ref="C150" r:id="rId286" tooltip="Indianapolis Colts" display="https://www.pro-football-reference.com/teams/clt/2019.htm" xr:uid="{F182CD59-32D5-48C5-8785-2A2449476A60}"/>
    <hyperlink ref="B151" r:id="rId287" display="https://www.pro-football-reference.com/players/B/BratCa00.htm" xr:uid="{95D2BFE4-3BBB-4251-8022-B359DB233925}"/>
    <hyperlink ref="C151" r:id="rId288" tooltip="Tampa Bay Buccaneers" display="https://www.pro-football-reference.com/teams/tam/2019.htm" xr:uid="{1B31A9C3-74F3-47A8-9DA7-0683C388C10D}"/>
    <hyperlink ref="B152" r:id="rId289" display="https://www.pro-football-reference.com/players/J/JarwBl00.htm" xr:uid="{CFBAF6E1-C51D-4405-B995-26CF33662362}"/>
    <hyperlink ref="C152" r:id="rId290" tooltip="Dallas Cowboys" display="https://www.pro-football-reference.com/teams/dal/2019.htm" xr:uid="{14BF089D-764F-4B55-90EB-B3EB5103D779}"/>
    <hyperlink ref="B153" r:id="rId291" display="https://www.pro-football-reference.com/players/A/AkinJo00.htm" xr:uid="{BAFA01BA-AEF0-498B-AF07-743F20BD188D}"/>
    <hyperlink ref="C153" r:id="rId292" tooltip="Houston Texans" display="https://www.pro-football-reference.com/teams/htx/2019.htm" xr:uid="{EF2BC78C-44AF-424D-A165-814BCCFD6DB7}"/>
    <hyperlink ref="B154" r:id="rId293" display="https://www.pro-football-reference.com/players/E/EverGe00.htm" xr:uid="{117DE7A5-089B-4F1B-A4FE-1F58DBF5828B}"/>
    <hyperlink ref="C154" r:id="rId294" tooltip="Los Angeles Rams" display="https://www.pro-football-reference.com/teams/ram/2019.htm" xr:uid="{D40858C3-5228-40B4-BAEB-67D7D298A546}"/>
    <hyperlink ref="B155" r:id="rId295" display="https://www.pro-football-reference.com/players/H/HollJa03.htm" xr:uid="{BE5035EF-B6B3-49D8-9137-8EBF810B60B5}"/>
    <hyperlink ref="C155" r:id="rId296" tooltip="Seattle Seahawks" display="https://www.pro-football-reference.com/teams/sea/2019.htm" xr:uid="{05ED0147-CFAD-4352-A8D4-D969869C2494}"/>
    <hyperlink ref="B156" r:id="rId297" display="https://www.pro-football-reference.com/players/K/KnoxDa00.htm" xr:uid="{8F93BF81-502C-4D6C-8486-3CC3FE227C4C}"/>
    <hyperlink ref="C156" r:id="rId298" tooltip="Buffalo Bills" display="https://www.pro-football-reference.com/teams/buf/2019.htm" xr:uid="{EEFC0C92-54CC-4288-99C6-4899778FF508}"/>
    <hyperlink ref="B157" r:id="rId299" display="https://www.pro-football-reference.com/players/D/DissWi00.htm" xr:uid="{26D71B98-70C4-4720-883E-554FC6A7351E}"/>
    <hyperlink ref="C157" r:id="rId300" tooltip="Seattle Seahawks" display="https://www.pro-football-reference.com/teams/sea/2019.htm" xr:uid="{C4E71CE8-5770-4C90-A73E-4110BB6947ED}"/>
    <hyperlink ref="B158" r:id="rId301" display="https://www.pro-football-reference.com/players/H/HowaO.00.htm" xr:uid="{6CBC01CC-DDC2-4450-8185-64BCC6E315BA}"/>
    <hyperlink ref="C158" r:id="rId302" tooltip="Tampa Bay Buccaneers" display="https://www.pro-football-reference.com/teams/tam/2019.htm" xr:uid="{38ECA244-E26C-47EB-9A93-72C2471D84C0}"/>
    <hyperlink ref="B159" r:id="rId303" display="https://www.pro-football-reference.com/players/H/HockTJ00.htm" xr:uid="{4DF0C6F9-95C0-41B5-92EF-8815F49A46EF}"/>
    <hyperlink ref="C159" r:id="rId304" tooltip="Detroit Lions" display="https://www.pro-football-reference.com/teams/det/2019.htm" xr:uid="{DD6824BD-322E-45C0-8133-7FC96EE581A5}"/>
    <hyperlink ref="B160" r:id="rId305" display="https://www.pro-football-reference.com/players/H/HursHa00.htm" xr:uid="{FA321E19-6362-4284-B5D5-A4A04D0A4D9D}"/>
    <hyperlink ref="C160" r:id="rId306" tooltip="Baltimore Ravens" display="https://www.pro-football-reference.com/teams/rav/2019.htm" xr:uid="{CD865347-B198-42CA-B716-46476A7BD8C1}"/>
    <hyperlink ref="B161" r:id="rId307" display="https://www.pro-football-reference.com/players/M/MoreFo00.htm" xr:uid="{E7761F86-5EF9-41E7-AA90-5EB90FB309AB}"/>
    <hyperlink ref="C161" r:id="rId308" tooltip="Oakland Raiders" display="https://www.pro-football-reference.com/teams/rai/2019.htm" xr:uid="{A6FCC9DE-834E-4E07-8333-B280F5798A2B}"/>
    <hyperlink ref="B162" r:id="rId309" display="https://www.pro-football-reference.com/players/M/McDoVa00.htm" xr:uid="{1F844BC9-86D2-404C-A8D8-D121B77A63F7}"/>
    <hyperlink ref="C162" r:id="rId310" tooltip="Pittsburgh Steelers" display="https://www.pro-football-reference.com/teams/pit/2019.htm" xr:uid="{71AD8224-5D59-4838-8A8B-32BC48BC56B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8F9C-4775-4FE9-8362-9E4A61823A49}">
  <dimension ref="A1:W168"/>
  <sheetViews>
    <sheetView topLeftCell="D1" workbookViewId="0">
      <selection activeCell="R10" sqref="R10"/>
    </sheetView>
  </sheetViews>
  <sheetFormatPr defaultRowHeight="14.5" x14ac:dyDescent="0.35"/>
  <cols>
    <col min="1" max="1" width="26.453125" customWidth="1"/>
    <col min="14" max="14" width="1.453125" bestFit="1" customWidth="1"/>
    <col min="17" max="17" width="1.453125" bestFit="1" customWidth="1"/>
    <col min="18" max="18" width="12.453125" bestFit="1" customWidth="1"/>
    <col min="19" max="23" width="8.81640625" bestFit="1" customWidth="1"/>
  </cols>
  <sheetData>
    <row r="1" spans="1:23" s="1" customFormat="1" ht="14.5" customHeight="1" thickBot="1" x14ac:dyDescent="0.4">
      <c r="A1" s="97">
        <v>2015</v>
      </c>
    </row>
    <row r="2" spans="1:23" s="1" customFormat="1" ht="14.5" customHeight="1" x14ac:dyDescent="0.35">
      <c r="A2" s="145" t="s">
        <v>760</v>
      </c>
      <c r="B2" s="145" t="s">
        <v>70</v>
      </c>
      <c r="C2" s="145" t="s">
        <v>761</v>
      </c>
      <c r="D2" s="145" t="s">
        <v>762</v>
      </c>
      <c r="E2" s="145" t="s">
        <v>763</v>
      </c>
      <c r="F2" s="145" t="s">
        <v>764</v>
      </c>
      <c r="G2" s="145" t="s">
        <v>765</v>
      </c>
      <c r="H2" s="145" t="s">
        <v>766</v>
      </c>
      <c r="I2" s="145" t="s">
        <v>767</v>
      </c>
      <c r="J2" s="145" t="s">
        <v>768</v>
      </c>
      <c r="K2" s="145" t="s">
        <v>769</v>
      </c>
      <c r="L2" s="145" t="s">
        <v>770</v>
      </c>
      <c r="M2" s="146" t="s">
        <v>866</v>
      </c>
      <c r="O2" s="92" t="s">
        <v>86</v>
      </c>
      <c r="P2" s="93" t="s">
        <v>337</v>
      </c>
      <c r="R2" s="128" t="s">
        <v>631</v>
      </c>
      <c r="S2" s="129"/>
      <c r="T2" s="129"/>
      <c r="U2" s="129"/>
      <c r="V2" s="129"/>
      <c r="W2" s="130"/>
    </row>
    <row r="3" spans="1:23" s="1" customFormat="1" ht="14.5" customHeight="1" x14ac:dyDescent="0.35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6"/>
      <c r="O3" s="94">
        <v>1</v>
      </c>
      <c r="P3" s="95">
        <f>(M5+M38+M71+M104+M137)/SUM(Settings!$F$3:$F$7)</f>
        <v>159.57345971563981</v>
      </c>
      <c r="R3" s="56" t="s">
        <v>486</v>
      </c>
      <c r="S3" s="57" t="s">
        <v>487</v>
      </c>
      <c r="T3" s="57" t="s">
        <v>338</v>
      </c>
      <c r="U3" s="57" t="s">
        <v>339</v>
      </c>
      <c r="V3" s="57" t="s">
        <v>340</v>
      </c>
      <c r="W3" s="58" t="s">
        <v>341</v>
      </c>
    </row>
    <row r="4" spans="1:23" s="1" customFormat="1" ht="14.5" customHeight="1" thickBot="1" x14ac:dyDescent="0.4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6"/>
      <c r="O4" s="94">
        <f>O3+1</f>
        <v>2</v>
      </c>
      <c r="P4" s="95">
        <f>(M6+M39+M72+M105+M138)/SUM(Settings!$F$3:$F$7)</f>
        <v>149.40758293838863</v>
      </c>
      <c r="R4" s="59">
        <f t="array" ref="R4:W4">LINEST(P3:P34,O3:O34^{1,2,3,4,5},TRUE,FALSE)</f>
        <v>-3.2734097753992708E-5</v>
      </c>
      <c r="S4" s="60">
        <v>2.7085562002739324E-3</v>
      </c>
      <c r="T4" s="60">
        <v>-8.6249734799912881E-2</v>
      </c>
      <c r="U4" s="60">
        <v>1.3732020242026304</v>
      </c>
      <c r="V4" s="60">
        <v>-13.527492360006702</v>
      </c>
      <c r="W4" s="61">
        <v>170.87372708310292</v>
      </c>
    </row>
    <row r="5" spans="1:23" s="1" customFormat="1" ht="14.5" customHeight="1" x14ac:dyDescent="0.35">
      <c r="A5" s="98" t="s">
        <v>775</v>
      </c>
      <c r="B5" s="100">
        <v>16</v>
      </c>
      <c r="C5" s="100">
        <v>36</v>
      </c>
      <c r="D5" s="100">
        <v>14</v>
      </c>
      <c r="E5" s="100">
        <v>19</v>
      </c>
      <c r="F5" s="100">
        <v>6</v>
      </c>
      <c r="G5" s="100">
        <v>313</v>
      </c>
      <c r="H5" s="100">
        <v>247.3</v>
      </c>
      <c r="I5" s="100">
        <v>91.3</v>
      </c>
      <c r="J5" s="100">
        <v>2</v>
      </c>
      <c r="K5" s="100">
        <v>1</v>
      </c>
      <c r="L5" s="101">
        <v>148</v>
      </c>
      <c r="M5" s="100">
        <f>L5*Settings!$F$7</f>
        <v>148</v>
      </c>
      <c r="O5" s="94">
        <f t="shared" ref="O5:O33" si="0">O4+1</f>
        <v>3</v>
      </c>
      <c r="P5" s="95">
        <f>(M7+M40+M73+M106+M139)/SUM(Settings!$F$3:$F$7)</f>
        <v>138.67772511848341</v>
      </c>
    </row>
    <row r="6" spans="1:23" s="1" customFormat="1" ht="14.5" customHeight="1" x14ac:dyDescent="0.35">
      <c r="A6" s="99" t="s">
        <v>776</v>
      </c>
      <c r="B6" s="102">
        <v>16</v>
      </c>
      <c r="C6" s="102">
        <v>44</v>
      </c>
      <c r="D6" s="102">
        <v>15</v>
      </c>
      <c r="E6" s="102">
        <v>24</v>
      </c>
      <c r="F6" s="102">
        <v>4</v>
      </c>
      <c r="G6" s="102">
        <v>308</v>
      </c>
      <c r="H6" s="102">
        <v>253.3</v>
      </c>
      <c r="I6" s="102">
        <v>88.4</v>
      </c>
      <c r="J6" s="102">
        <v>1</v>
      </c>
      <c r="K6" s="102">
        <v>0</v>
      </c>
      <c r="L6" s="101">
        <v>148</v>
      </c>
      <c r="M6" s="100">
        <f>L6*Settings!$F$7</f>
        <v>148</v>
      </c>
      <c r="O6" s="94">
        <f t="shared" si="0"/>
        <v>4</v>
      </c>
      <c r="P6" s="95">
        <f>(M8+M41+M74+M107+M140)/SUM(Settings!$F$3:$F$7)</f>
        <v>132.15165876777252</v>
      </c>
    </row>
    <row r="7" spans="1:23" s="1" customFormat="1" ht="14.5" customHeight="1" x14ac:dyDescent="0.35">
      <c r="A7" s="98" t="s">
        <v>777</v>
      </c>
      <c r="B7" s="100">
        <v>16</v>
      </c>
      <c r="C7" s="100">
        <v>47</v>
      </c>
      <c r="D7" s="100">
        <v>7</v>
      </c>
      <c r="E7" s="100">
        <v>22</v>
      </c>
      <c r="F7" s="100">
        <v>6</v>
      </c>
      <c r="G7" s="100">
        <v>287</v>
      </c>
      <c r="H7" s="100">
        <v>249.3</v>
      </c>
      <c r="I7" s="100">
        <v>98.2</v>
      </c>
      <c r="J7" s="100">
        <v>1</v>
      </c>
      <c r="K7" s="100">
        <v>0</v>
      </c>
      <c r="L7" s="101">
        <v>143</v>
      </c>
      <c r="M7" s="100">
        <f>L7*Settings!$F$7</f>
        <v>143</v>
      </c>
      <c r="O7" s="94">
        <f t="shared" si="0"/>
        <v>5</v>
      </c>
      <c r="P7" s="95">
        <f>(M9+M42+M75+M108+M141)/SUM(Settings!$F$3:$F$7)</f>
        <v>127.78199052132702</v>
      </c>
    </row>
    <row r="8" spans="1:23" s="1" customFormat="1" ht="14.5" customHeight="1" x14ac:dyDescent="0.35">
      <c r="A8" s="99" t="s">
        <v>778</v>
      </c>
      <c r="B8" s="102">
        <v>16</v>
      </c>
      <c r="C8" s="102">
        <v>51</v>
      </c>
      <c r="D8" s="102">
        <v>13</v>
      </c>
      <c r="E8" s="102">
        <v>14</v>
      </c>
      <c r="F8" s="102">
        <v>5</v>
      </c>
      <c r="G8" s="102">
        <v>296</v>
      </c>
      <c r="H8" s="102">
        <v>221.5</v>
      </c>
      <c r="I8" s="102">
        <v>83.4</v>
      </c>
      <c r="J8" s="102">
        <v>1</v>
      </c>
      <c r="K8" s="102">
        <v>1</v>
      </c>
      <c r="L8" s="101">
        <v>143</v>
      </c>
      <c r="M8" s="100">
        <f>L8*Settings!$F$7</f>
        <v>143</v>
      </c>
      <c r="O8" s="94">
        <f t="shared" si="0"/>
        <v>6</v>
      </c>
      <c r="P8" s="95">
        <f>(M10+M43+M76+M109+M142)/SUM(Settings!$F$3:$F$7)</f>
        <v>123.49763033175356</v>
      </c>
    </row>
    <row r="9" spans="1:23" s="1" customFormat="1" ht="14.5" customHeight="1" x14ac:dyDescent="0.35">
      <c r="A9" s="98" t="s">
        <v>779</v>
      </c>
      <c r="B9" s="100">
        <v>16</v>
      </c>
      <c r="C9" s="100">
        <v>37</v>
      </c>
      <c r="D9" s="100">
        <v>11</v>
      </c>
      <c r="E9" s="100">
        <v>15</v>
      </c>
      <c r="F9" s="100">
        <v>4</v>
      </c>
      <c r="G9" s="100">
        <v>430</v>
      </c>
      <c r="H9" s="100">
        <v>282.3</v>
      </c>
      <c r="I9" s="100">
        <v>134.80000000000001</v>
      </c>
      <c r="J9" s="100">
        <v>1</v>
      </c>
      <c r="K9" s="100">
        <v>3</v>
      </c>
      <c r="L9" s="101">
        <v>133</v>
      </c>
      <c r="M9" s="100">
        <f>L9*Settings!$F$7</f>
        <v>133</v>
      </c>
      <c r="O9" s="94">
        <f t="shared" si="0"/>
        <v>7</v>
      </c>
      <c r="P9" s="95">
        <f>(M11+M44+M77+M110+M143)/SUM(Settings!$F$3:$F$7)</f>
        <v>122.03317535545024</v>
      </c>
    </row>
    <row r="10" spans="1:23" s="1" customFormat="1" ht="14.5" customHeight="1" x14ac:dyDescent="0.35">
      <c r="A10" s="99" t="s">
        <v>780</v>
      </c>
      <c r="B10" s="102">
        <v>16</v>
      </c>
      <c r="C10" s="102">
        <v>48</v>
      </c>
      <c r="D10" s="102">
        <v>13</v>
      </c>
      <c r="E10" s="102">
        <v>17</v>
      </c>
      <c r="F10" s="102">
        <v>2</v>
      </c>
      <c r="G10" s="102">
        <v>319</v>
      </c>
      <c r="H10" s="102">
        <v>291.3</v>
      </c>
      <c r="I10" s="102">
        <v>91.2</v>
      </c>
      <c r="J10" s="102">
        <v>0</v>
      </c>
      <c r="K10" s="102">
        <v>1</v>
      </c>
      <c r="L10" s="101">
        <v>126</v>
      </c>
      <c r="M10" s="100">
        <f>L10*Settings!$F$7</f>
        <v>126</v>
      </c>
      <c r="O10" s="94">
        <f t="shared" si="0"/>
        <v>8</v>
      </c>
      <c r="P10" s="95">
        <f>(M12+M45+M78+M111+M144)/SUM(Settings!$F$3:$F$7)</f>
        <v>118.75829383886256</v>
      </c>
    </row>
    <row r="11" spans="1:23" s="1" customFormat="1" ht="14.5" customHeight="1" x14ac:dyDescent="0.35">
      <c r="A11" s="98" t="s">
        <v>781</v>
      </c>
      <c r="B11" s="100">
        <v>16</v>
      </c>
      <c r="C11" s="100">
        <v>43</v>
      </c>
      <c r="D11" s="100">
        <v>9</v>
      </c>
      <c r="E11" s="100">
        <v>13</v>
      </c>
      <c r="F11" s="100">
        <v>3</v>
      </c>
      <c r="G11" s="100">
        <v>302</v>
      </c>
      <c r="H11" s="100">
        <v>252.6</v>
      </c>
      <c r="I11" s="100">
        <v>109.3</v>
      </c>
      <c r="J11" s="100">
        <v>0</v>
      </c>
      <c r="K11" s="100">
        <v>3</v>
      </c>
      <c r="L11" s="101">
        <v>123</v>
      </c>
      <c r="M11" s="100">
        <f>L11*Settings!$F$7</f>
        <v>123</v>
      </c>
      <c r="O11" s="94">
        <f t="shared" si="0"/>
        <v>9</v>
      </c>
      <c r="P11" s="95">
        <f>(M13+M46+M79+M112+M145)/SUM(Settings!$F$3:$F$7)</f>
        <v>113.26540284360189</v>
      </c>
    </row>
    <row r="12" spans="1:23" s="1" customFormat="1" ht="14.5" customHeight="1" x14ac:dyDescent="0.35">
      <c r="A12" s="99" t="s">
        <v>782</v>
      </c>
      <c r="B12" s="102">
        <v>16</v>
      </c>
      <c r="C12" s="102">
        <v>41</v>
      </c>
      <c r="D12" s="102">
        <v>13</v>
      </c>
      <c r="E12" s="102">
        <v>13</v>
      </c>
      <c r="F12" s="102">
        <v>3</v>
      </c>
      <c r="G12" s="102">
        <v>330</v>
      </c>
      <c r="H12" s="102">
        <v>268.8</v>
      </c>
      <c r="I12" s="102">
        <v>113.8</v>
      </c>
      <c r="J12" s="102">
        <v>1</v>
      </c>
      <c r="K12" s="102">
        <v>1</v>
      </c>
      <c r="L12" s="101">
        <v>119</v>
      </c>
      <c r="M12" s="100">
        <f>L12*Settings!$F$7</f>
        <v>119</v>
      </c>
      <c r="O12" s="94">
        <f t="shared" si="0"/>
        <v>10</v>
      </c>
      <c r="P12" s="95">
        <f>(M14+M47+M80+M113+M146)/SUM(Settings!$F$3:$F$7)</f>
        <v>109.73459715639811</v>
      </c>
    </row>
    <row r="13" spans="1:23" s="1" customFormat="1" ht="14.5" customHeight="1" x14ac:dyDescent="0.35">
      <c r="A13" s="98" t="s">
        <v>783</v>
      </c>
      <c r="B13" s="100">
        <v>16</v>
      </c>
      <c r="C13" s="100">
        <v>38</v>
      </c>
      <c r="D13" s="100">
        <v>16</v>
      </c>
      <c r="E13" s="100">
        <v>11</v>
      </c>
      <c r="F13" s="100">
        <v>2</v>
      </c>
      <c r="G13" s="100">
        <v>379</v>
      </c>
      <c r="H13" s="100">
        <v>274.39999999999998</v>
      </c>
      <c r="I13" s="100">
        <v>122.6</v>
      </c>
      <c r="J13" s="100">
        <v>1</v>
      </c>
      <c r="K13" s="100">
        <v>2</v>
      </c>
      <c r="L13" s="101">
        <v>118</v>
      </c>
      <c r="M13" s="100">
        <f>L13*Settings!$F$7</f>
        <v>118</v>
      </c>
      <c r="O13" s="94">
        <f t="shared" si="0"/>
        <v>11</v>
      </c>
      <c r="P13" s="95">
        <f>(M15+M48+M81+M114+M147)/SUM(Settings!$F$3:$F$7)</f>
        <v>108.27014218009478</v>
      </c>
    </row>
    <row r="14" spans="1:23" s="1" customFormat="1" ht="14.5" customHeight="1" x14ac:dyDescent="0.35">
      <c r="A14" s="99" t="s">
        <v>784</v>
      </c>
      <c r="B14" s="102">
        <v>16</v>
      </c>
      <c r="C14" s="102">
        <v>35</v>
      </c>
      <c r="D14" s="102">
        <v>8</v>
      </c>
      <c r="E14" s="102">
        <v>17</v>
      </c>
      <c r="F14" s="102">
        <v>5</v>
      </c>
      <c r="G14" s="102">
        <v>408</v>
      </c>
      <c r="H14" s="102">
        <v>272.8</v>
      </c>
      <c r="I14" s="102">
        <v>122</v>
      </c>
      <c r="J14" s="102">
        <v>1</v>
      </c>
      <c r="K14" s="102">
        <v>0</v>
      </c>
      <c r="L14" s="101">
        <v>117</v>
      </c>
      <c r="M14" s="100">
        <f>L14*Settings!$F$7</f>
        <v>117</v>
      </c>
      <c r="O14" s="94">
        <f t="shared" si="0"/>
        <v>12</v>
      </c>
      <c r="P14" s="95">
        <f>(M16+M49+M82+M115+M148)/SUM(Settings!$F$3:$F$7)</f>
        <v>106.85781990521328</v>
      </c>
    </row>
    <row r="15" spans="1:23" s="1" customFormat="1" ht="14.5" customHeight="1" x14ac:dyDescent="0.35">
      <c r="A15" s="98" t="s">
        <v>785</v>
      </c>
      <c r="B15" s="100">
        <v>16</v>
      </c>
      <c r="C15" s="100">
        <v>23</v>
      </c>
      <c r="D15" s="100">
        <v>14</v>
      </c>
      <c r="E15" s="100">
        <v>14</v>
      </c>
      <c r="F15" s="100">
        <v>4</v>
      </c>
      <c r="G15" s="100">
        <v>442</v>
      </c>
      <c r="H15" s="100">
        <v>308</v>
      </c>
      <c r="I15" s="100">
        <v>121.2</v>
      </c>
      <c r="J15" s="100">
        <v>1</v>
      </c>
      <c r="K15" s="100">
        <v>2</v>
      </c>
      <c r="L15" s="101">
        <v>117</v>
      </c>
      <c r="M15" s="100">
        <f>L15*Settings!$F$7</f>
        <v>117</v>
      </c>
      <c r="O15" s="94">
        <f t="shared" si="0"/>
        <v>13</v>
      </c>
      <c r="P15" s="95">
        <f>(M17+M50+M83+M116+M149)/SUM(Settings!$F$3:$F$7)</f>
        <v>101.26540284360189</v>
      </c>
    </row>
    <row r="16" spans="1:23" s="1" customFormat="1" ht="14.5" customHeight="1" x14ac:dyDescent="0.35">
      <c r="A16" s="99" t="s">
        <v>786</v>
      </c>
      <c r="B16" s="102">
        <v>16</v>
      </c>
      <c r="C16" s="102">
        <v>37</v>
      </c>
      <c r="D16" s="102">
        <v>9</v>
      </c>
      <c r="E16" s="102">
        <v>14</v>
      </c>
      <c r="F16" s="102">
        <v>3</v>
      </c>
      <c r="G16" s="102">
        <v>277</v>
      </c>
      <c r="H16" s="102">
        <v>226.2</v>
      </c>
      <c r="I16" s="102">
        <v>81.599999999999994</v>
      </c>
      <c r="J16" s="102">
        <v>0</v>
      </c>
      <c r="K16" s="102">
        <v>2</v>
      </c>
      <c r="L16" s="101">
        <v>113</v>
      </c>
      <c r="M16" s="100">
        <f>L16*Settings!$F$7</f>
        <v>113</v>
      </c>
      <c r="O16" s="94">
        <f t="shared" si="0"/>
        <v>14</v>
      </c>
      <c r="P16" s="95">
        <f>(M18+M51+M84+M117+M150)/SUM(Settings!$F$3:$F$7)</f>
        <v>98.767772511848335</v>
      </c>
    </row>
    <row r="17" spans="1:16" s="1" customFormat="1" ht="14.5" customHeight="1" x14ac:dyDescent="0.35">
      <c r="A17" s="98" t="s">
        <v>787</v>
      </c>
      <c r="B17" s="100">
        <v>16</v>
      </c>
      <c r="C17" s="100">
        <v>44</v>
      </c>
      <c r="D17" s="100">
        <v>11</v>
      </c>
      <c r="E17" s="100">
        <v>14</v>
      </c>
      <c r="F17" s="100">
        <v>3</v>
      </c>
      <c r="G17" s="100">
        <v>313</v>
      </c>
      <c r="H17" s="100">
        <v>229.8</v>
      </c>
      <c r="I17" s="100">
        <v>99.8</v>
      </c>
      <c r="J17" s="100">
        <v>0</v>
      </c>
      <c r="K17" s="100">
        <v>0</v>
      </c>
      <c r="L17" s="101">
        <v>112</v>
      </c>
      <c r="M17" s="100">
        <f>L17*Settings!$F$7</f>
        <v>112</v>
      </c>
      <c r="O17" s="94">
        <f t="shared" si="0"/>
        <v>15</v>
      </c>
      <c r="P17" s="95">
        <f>(M19+M52+M85+M118+M151)/SUM(Settings!$F$3:$F$7)</f>
        <v>96.763033175355446</v>
      </c>
    </row>
    <row r="18" spans="1:16" s="1" customFormat="1" ht="14.5" customHeight="1" x14ac:dyDescent="0.35">
      <c r="A18" s="99" t="s">
        <v>788</v>
      </c>
      <c r="B18" s="102">
        <v>16</v>
      </c>
      <c r="C18" s="102">
        <v>49</v>
      </c>
      <c r="D18" s="102">
        <v>10</v>
      </c>
      <c r="E18" s="102">
        <v>12</v>
      </c>
      <c r="F18" s="102">
        <v>2</v>
      </c>
      <c r="G18" s="102">
        <v>315</v>
      </c>
      <c r="H18" s="102">
        <v>263.10000000000002</v>
      </c>
      <c r="I18" s="102">
        <v>98.6</v>
      </c>
      <c r="J18" s="102">
        <v>1</v>
      </c>
      <c r="K18" s="102">
        <v>0</v>
      </c>
      <c r="L18" s="101">
        <v>107</v>
      </c>
      <c r="M18" s="100">
        <f>L18*Settings!$F$7</f>
        <v>107</v>
      </c>
      <c r="O18" s="94">
        <f t="shared" si="0"/>
        <v>16</v>
      </c>
      <c r="P18" s="95">
        <f>(M20+M53+M86+M119+M152)/SUM(Settings!$F$3:$F$7)</f>
        <v>95.374407582938389</v>
      </c>
    </row>
    <row r="19" spans="1:16" s="1" customFormat="1" ht="14.5" customHeight="1" x14ac:dyDescent="0.35">
      <c r="A19" s="98" t="s">
        <v>789</v>
      </c>
      <c r="B19" s="100">
        <v>16</v>
      </c>
      <c r="C19" s="100">
        <v>42</v>
      </c>
      <c r="D19" s="100">
        <v>7</v>
      </c>
      <c r="E19" s="100">
        <v>21</v>
      </c>
      <c r="F19" s="100">
        <v>1</v>
      </c>
      <c r="G19" s="100">
        <v>279</v>
      </c>
      <c r="H19" s="100">
        <v>266.5</v>
      </c>
      <c r="I19" s="100">
        <v>92.3</v>
      </c>
      <c r="J19" s="100">
        <v>0</v>
      </c>
      <c r="K19" s="100">
        <v>0</v>
      </c>
      <c r="L19" s="101">
        <v>104</v>
      </c>
      <c r="M19" s="100">
        <f>L19*Settings!$F$7</f>
        <v>104</v>
      </c>
      <c r="O19" s="94">
        <f>O18+1</f>
        <v>17</v>
      </c>
      <c r="P19" s="95">
        <f>(M21+M54+M87+M120+M153)/SUM(Settings!$F$3:$F$7)</f>
        <v>93.995260663507111</v>
      </c>
    </row>
    <row r="20" spans="1:16" s="1" customFormat="1" ht="14.5" customHeight="1" x14ac:dyDescent="0.35">
      <c r="A20" s="99" t="s">
        <v>790</v>
      </c>
      <c r="B20" s="102">
        <v>16</v>
      </c>
      <c r="C20" s="102">
        <v>38</v>
      </c>
      <c r="D20" s="102">
        <v>12</v>
      </c>
      <c r="E20" s="102">
        <v>11</v>
      </c>
      <c r="F20" s="102">
        <v>3</v>
      </c>
      <c r="G20" s="102">
        <v>417</v>
      </c>
      <c r="H20" s="102">
        <v>254.5</v>
      </c>
      <c r="I20" s="102">
        <v>100.4</v>
      </c>
      <c r="J20" s="102">
        <v>0</v>
      </c>
      <c r="K20" s="102">
        <v>0</v>
      </c>
      <c r="L20" s="101">
        <v>102</v>
      </c>
      <c r="M20" s="100">
        <f>L20*Settings!$F$7</f>
        <v>102</v>
      </c>
      <c r="O20" s="94">
        <f t="shared" si="0"/>
        <v>18</v>
      </c>
      <c r="P20" s="95">
        <f>(M22+M55+M88+M121+M154)/SUM(Settings!$F$3:$F$7)</f>
        <v>92.530805687203795</v>
      </c>
    </row>
    <row r="21" spans="1:16" s="1" customFormat="1" ht="14.5" customHeight="1" x14ac:dyDescent="0.35">
      <c r="A21" s="98" t="s">
        <v>791</v>
      </c>
      <c r="B21" s="100">
        <v>16</v>
      </c>
      <c r="C21" s="100">
        <v>39</v>
      </c>
      <c r="D21" s="100">
        <v>12</v>
      </c>
      <c r="E21" s="100">
        <v>18</v>
      </c>
      <c r="F21" s="100">
        <v>0</v>
      </c>
      <c r="G21" s="100">
        <v>314</v>
      </c>
      <c r="H21" s="100">
        <v>252.6</v>
      </c>
      <c r="I21" s="100">
        <v>83.4</v>
      </c>
      <c r="J21" s="100">
        <v>0</v>
      </c>
      <c r="K21" s="100">
        <v>0</v>
      </c>
      <c r="L21" s="101">
        <v>99</v>
      </c>
      <c r="M21" s="100">
        <f>L21*Settings!$F$7</f>
        <v>99</v>
      </c>
      <c r="O21" s="94">
        <f t="shared" si="0"/>
        <v>19</v>
      </c>
      <c r="P21" s="95">
        <f>(M23+M56+M89+M122+M155)/SUM(Settings!$F$3:$F$7)</f>
        <v>90.535545023696685</v>
      </c>
    </row>
    <row r="22" spans="1:16" s="1" customFormat="1" ht="14.5" customHeight="1" x14ac:dyDescent="0.35">
      <c r="A22" s="99" t="s">
        <v>792</v>
      </c>
      <c r="B22" s="102">
        <v>16</v>
      </c>
      <c r="C22" s="102">
        <v>43</v>
      </c>
      <c r="D22" s="102">
        <v>6</v>
      </c>
      <c r="E22" s="102">
        <v>16</v>
      </c>
      <c r="F22" s="102">
        <v>2</v>
      </c>
      <c r="G22" s="102">
        <v>323</v>
      </c>
      <c r="H22" s="102">
        <v>243.6</v>
      </c>
      <c r="I22" s="102">
        <v>119.1</v>
      </c>
      <c r="J22" s="102">
        <v>0</v>
      </c>
      <c r="K22" s="102">
        <v>0</v>
      </c>
      <c r="L22" s="101">
        <v>99</v>
      </c>
      <c r="M22" s="100">
        <f>L22*Settings!$F$7</f>
        <v>99</v>
      </c>
      <c r="O22" s="94">
        <f t="shared" si="0"/>
        <v>20</v>
      </c>
      <c r="P22" s="95">
        <f>(M24+M57+M90+M123+M156)/SUM(Settings!$F$3:$F$7)</f>
        <v>88.052132701421797</v>
      </c>
    </row>
    <row r="23" spans="1:16" s="1" customFormat="1" ht="14.5" customHeight="1" x14ac:dyDescent="0.35">
      <c r="A23" s="98" t="s">
        <v>793</v>
      </c>
      <c r="B23" s="100">
        <v>16</v>
      </c>
      <c r="C23" s="100">
        <v>38</v>
      </c>
      <c r="D23" s="100">
        <v>11</v>
      </c>
      <c r="E23" s="100">
        <v>14</v>
      </c>
      <c r="F23" s="100">
        <v>1</v>
      </c>
      <c r="G23" s="100">
        <v>399</v>
      </c>
      <c r="H23" s="100">
        <v>271.89999999999998</v>
      </c>
      <c r="I23" s="100">
        <v>104.9</v>
      </c>
      <c r="J23" s="100">
        <v>2</v>
      </c>
      <c r="K23" s="100">
        <v>0</v>
      </c>
      <c r="L23" s="101">
        <v>98</v>
      </c>
      <c r="M23" s="100">
        <f>L23*Settings!$F$7</f>
        <v>98</v>
      </c>
      <c r="O23" s="94">
        <f t="shared" si="0"/>
        <v>21</v>
      </c>
      <c r="P23" s="95">
        <f>(M25+M58+M91+M124+M157)/SUM(Settings!$F$3:$F$7)</f>
        <v>87.241706161137444</v>
      </c>
    </row>
    <row r="24" spans="1:16" s="1" customFormat="1" ht="14.5" customHeight="1" x14ac:dyDescent="0.35">
      <c r="A24" s="99" t="s">
        <v>794</v>
      </c>
      <c r="B24" s="102">
        <v>16</v>
      </c>
      <c r="C24" s="102">
        <v>36</v>
      </c>
      <c r="D24" s="102">
        <v>9</v>
      </c>
      <c r="E24" s="102">
        <v>9</v>
      </c>
      <c r="F24" s="102">
        <v>3</v>
      </c>
      <c r="G24" s="102">
        <v>448</v>
      </c>
      <c r="H24" s="102">
        <v>283</v>
      </c>
      <c r="I24" s="102">
        <v>106.8</v>
      </c>
      <c r="J24" s="102">
        <v>0</v>
      </c>
      <c r="K24" s="102">
        <v>1</v>
      </c>
      <c r="L24" s="101">
        <v>96</v>
      </c>
      <c r="M24" s="100">
        <f>L24*Settings!$F$7</f>
        <v>96</v>
      </c>
      <c r="O24" s="94">
        <f t="shared" si="0"/>
        <v>22</v>
      </c>
      <c r="P24" s="95">
        <f>(M26+M59+M92+M125+M158)/SUM(Settings!$F$3:$F$7)</f>
        <v>85.66824644549763</v>
      </c>
    </row>
    <row r="25" spans="1:16" s="1" customFormat="1" ht="14.5" customHeight="1" x14ac:dyDescent="0.35">
      <c r="A25" s="98" t="s">
        <v>795</v>
      </c>
      <c r="B25" s="100">
        <v>16</v>
      </c>
      <c r="C25" s="100">
        <v>42</v>
      </c>
      <c r="D25" s="100">
        <v>10</v>
      </c>
      <c r="E25" s="100">
        <v>9</v>
      </c>
      <c r="F25" s="100">
        <v>2</v>
      </c>
      <c r="G25" s="100">
        <v>400</v>
      </c>
      <c r="H25" s="100">
        <v>254.1</v>
      </c>
      <c r="I25" s="100">
        <v>112.6</v>
      </c>
      <c r="J25" s="100">
        <v>2</v>
      </c>
      <c r="K25" s="100">
        <v>0</v>
      </c>
      <c r="L25" s="101">
        <v>96</v>
      </c>
      <c r="M25" s="100">
        <f>L25*Settings!$F$7</f>
        <v>96</v>
      </c>
      <c r="O25" s="94">
        <f t="shared" si="0"/>
        <v>23</v>
      </c>
      <c r="P25" s="95">
        <f>(M27+M60+M93+M126+M159)/SUM(Settings!$F$3:$F$7)</f>
        <v>84.094786729857816</v>
      </c>
    </row>
    <row r="26" spans="1:16" s="1" customFormat="1" ht="14.5" customHeight="1" x14ac:dyDescent="0.35">
      <c r="A26" s="99" t="s">
        <v>796</v>
      </c>
      <c r="B26" s="102">
        <v>16</v>
      </c>
      <c r="C26" s="102">
        <v>21</v>
      </c>
      <c r="D26" s="102">
        <v>8</v>
      </c>
      <c r="E26" s="102">
        <v>17</v>
      </c>
      <c r="F26" s="102">
        <v>3</v>
      </c>
      <c r="G26" s="102">
        <v>359</v>
      </c>
      <c r="H26" s="102">
        <v>256.2</v>
      </c>
      <c r="I26" s="102">
        <v>108</v>
      </c>
      <c r="J26" s="102">
        <v>1</v>
      </c>
      <c r="K26" s="102">
        <v>0</v>
      </c>
      <c r="L26" s="101">
        <v>91</v>
      </c>
      <c r="M26" s="100">
        <f>L26*Settings!$F$7</f>
        <v>91</v>
      </c>
      <c r="O26" s="94">
        <f t="shared" si="0"/>
        <v>24</v>
      </c>
      <c r="P26" s="95">
        <f>(M28+M61+M94+M127+M160)/SUM(Settings!$F$3:$F$7)</f>
        <v>82.70142180094787</v>
      </c>
    </row>
    <row r="27" spans="1:16" s="1" customFormat="1" ht="14.5" customHeight="1" x14ac:dyDescent="0.35">
      <c r="A27" s="98" t="s">
        <v>797</v>
      </c>
      <c r="B27" s="100">
        <v>16</v>
      </c>
      <c r="C27" s="100">
        <v>29</v>
      </c>
      <c r="D27" s="100">
        <v>10</v>
      </c>
      <c r="E27" s="100">
        <v>11</v>
      </c>
      <c r="F27" s="100">
        <v>2</v>
      </c>
      <c r="G27" s="100">
        <v>432</v>
      </c>
      <c r="H27" s="100">
        <v>260.60000000000002</v>
      </c>
      <c r="I27" s="100">
        <v>128.4</v>
      </c>
      <c r="J27" s="100">
        <v>0</v>
      </c>
      <c r="K27" s="100">
        <v>1</v>
      </c>
      <c r="L27" s="101">
        <v>89</v>
      </c>
      <c r="M27" s="100">
        <f>L27*Settings!$F$7</f>
        <v>89</v>
      </c>
      <c r="O27" s="94">
        <f t="shared" si="0"/>
        <v>25</v>
      </c>
      <c r="P27" s="95">
        <f>(M29+M62+M95+M128+M161)/SUM(Settings!$F$3:$F$7)</f>
        <v>81.355450236966831</v>
      </c>
    </row>
    <row r="28" spans="1:16" s="1" customFormat="1" ht="14.5" customHeight="1" x14ac:dyDescent="0.35">
      <c r="A28" s="99" t="s">
        <v>798</v>
      </c>
      <c r="B28" s="102">
        <v>16</v>
      </c>
      <c r="C28" s="102">
        <v>39</v>
      </c>
      <c r="D28" s="102">
        <v>8</v>
      </c>
      <c r="E28" s="102">
        <v>11</v>
      </c>
      <c r="F28" s="102">
        <v>2</v>
      </c>
      <c r="G28" s="102">
        <v>423</v>
      </c>
      <c r="H28" s="102">
        <v>246.9</v>
      </c>
      <c r="I28" s="102">
        <v>112.2</v>
      </c>
      <c r="J28" s="102">
        <v>0</v>
      </c>
      <c r="K28" s="102">
        <v>0</v>
      </c>
      <c r="L28" s="101">
        <v>89</v>
      </c>
      <c r="M28" s="100">
        <f>L28*Settings!$F$7</f>
        <v>89</v>
      </c>
      <c r="O28" s="94">
        <f t="shared" si="0"/>
        <v>26</v>
      </c>
      <c r="P28" s="95">
        <f>(M30+M63+M96+M129+M162)/SUM(Settings!$F$3:$F$7)</f>
        <v>81.241706161137444</v>
      </c>
    </row>
    <row r="29" spans="1:16" s="1" customFormat="1" ht="14.5" customHeight="1" x14ac:dyDescent="0.35">
      <c r="A29" s="98" t="s">
        <v>799</v>
      </c>
      <c r="B29" s="100">
        <v>16</v>
      </c>
      <c r="C29" s="100">
        <v>31</v>
      </c>
      <c r="D29" s="100">
        <v>3</v>
      </c>
      <c r="E29" s="100">
        <v>13</v>
      </c>
      <c r="F29" s="100">
        <v>3</v>
      </c>
      <c r="G29" s="100">
        <v>389</v>
      </c>
      <c r="H29" s="100">
        <v>264.10000000000002</v>
      </c>
      <c r="I29" s="100">
        <v>126.2</v>
      </c>
      <c r="J29" s="100">
        <v>0</v>
      </c>
      <c r="K29" s="100">
        <v>1</v>
      </c>
      <c r="L29" s="101">
        <v>87</v>
      </c>
      <c r="M29" s="100">
        <f>L29*Settings!$F$7</f>
        <v>87</v>
      </c>
      <c r="O29" s="94">
        <f t="shared" si="0"/>
        <v>27</v>
      </c>
      <c r="P29" s="95">
        <f>(M31+M64+M97+M130+M163)/SUM(Settings!$F$3:$F$7)</f>
        <v>78.848341232227483</v>
      </c>
    </row>
    <row r="30" spans="1:16" s="1" customFormat="1" ht="14.5" customHeight="1" x14ac:dyDescent="0.35">
      <c r="A30" s="99" t="s">
        <v>800</v>
      </c>
      <c r="B30" s="102">
        <v>16</v>
      </c>
      <c r="C30" s="102">
        <v>31</v>
      </c>
      <c r="D30" s="102">
        <v>13</v>
      </c>
      <c r="E30" s="102">
        <v>9</v>
      </c>
      <c r="F30" s="102">
        <v>1</v>
      </c>
      <c r="G30" s="102">
        <v>476</v>
      </c>
      <c r="H30" s="102">
        <v>297.2</v>
      </c>
      <c r="I30" s="102">
        <v>130.80000000000001</v>
      </c>
      <c r="J30" s="102">
        <v>0</v>
      </c>
      <c r="K30" s="102">
        <v>1</v>
      </c>
      <c r="L30" s="101">
        <v>87</v>
      </c>
      <c r="M30" s="100">
        <f>L30*Settings!$F$7</f>
        <v>87</v>
      </c>
      <c r="O30" s="94">
        <f t="shared" si="0"/>
        <v>28</v>
      </c>
      <c r="P30" s="95">
        <f>(M32+M65+M98+M131+M164)/SUM(Settings!$F$3:$F$7)</f>
        <v>75.497630331753555</v>
      </c>
    </row>
    <row r="31" spans="1:16" s="1" customFormat="1" ht="14.5" customHeight="1" x14ac:dyDescent="0.35">
      <c r="A31" s="98" t="s">
        <v>801</v>
      </c>
      <c r="B31" s="100">
        <v>16</v>
      </c>
      <c r="C31" s="100">
        <v>19</v>
      </c>
      <c r="D31" s="100">
        <v>8</v>
      </c>
      <c r="E31" s="100">
        <v>15</v>
      </c>
      <c r="F31" s="100">
        <v>3</v>
      </c>
      <c r="G31" s="100">
        <v>345</v>
      </c>
      <c r="H31" s="100">
        <v>249.9</v>
      </c>
      <c r="I31" s="100">
        <v>104.2</v>
      </c>
      <c r="J31" s="100">
        <v>0</v>
      </c>
      <c r="K31" s="100">
        <v>0</v>
      </c>
      <c r="L31" s="101">
        <v>83</v>
      </c>
      <c r="M31" s="100">
        <f>L31*Settings!$F$7</f>
        <v>83</v>
      </c>
      <c r="O31" s="94">
        <f t="shared" si="0"/>
        <v>29</v>
      </c>
      <c r="P31" s="95">
        <f>(M33+M66+M99+M132+M165)/SUM(Settings!$F$3:$F$7)</f>
        <v>75.156398104265406</v>
      </c>
    </row>
    <row r="32" spans="1:16" s="1" customFormat="1" ht="14.5" customHeight="1" x14ac:dyDescent="0.35">
      <c r="A32" s="99" t="s">
        <v>802</v>
      </c>
      <c r="B32" s="102">
        <v>16</v>
      </c>
      <c r="C32" s="102">
        <v>37</v>
      </c>
      <c r="D32" s="102">
        <v>7</v>
      </c>
      <c r="E32" s="102">
        <v>6</v>
      </c>
      <c r="F32" s="102">
        <v>2</v>
      </c>
      <c r="G32" s="102">
        <v>401</v>
      </c>
      <c r="H32" s="102">
        <v>247</v>
      </c>
      <c r="I32" s="102">
        <v>103.8</v>
      </c>
      <c r="J32" s="102">
        <v>0</v>
      </c>
      <c r="K32" s="102">
        <v>1</v>
      </c>
      <c r="L32" s="101">
        <v>81</v>
      </c>
      <c r="M32" s="100">
        <f>L32*Settings!$F$7</f>
        <v>81</v>
      </c>
      <c r="O32" s="94">
        <f t="shared" si="0"/>
        <v>30</v>
      </c>
      <c r="P32" s="95">
        <f>(M34+M67+M100+M133+M166)/SUM(Settings!$F$3:$F$7)</f>
        <v>69.568720379146924</v>
      </c>
    </row>
    <row r="33" spans="1:16" s="1" customFormat="1" ht="14.5" customHeight="1" x14ac:dyDescent="0.35">
      <c r="A33" s="98" t="s">
        <v>803</v>
      </c>
      <c r="B33" s="100">
        <v>16</v>
      </c>
      <c r="C33" s="100">
        <v>32</v>
      </c>
      <c r="D33" s="100">
        <v>9</v>
      </c>
      <c r="E33" s="100">
        <v>11</v>
      </c>
      <c r="F33" s="100">
        <v>1</v>
      </c>
      <c r="G33" s="100">
        <v>398</v>
      </c>
      <c r="H33" s="100">
        <v>250.5</v>
      </c>
      <c r="I33" s="100">
        <v>125.3</v>
      </c>
      <c r="J33" s="100">
        <v>0</v>
      </c>
      <c r="K33" s="100">
        <v>0</v>
      </c>
      <c r="L33" s="101">
        <v>78</v>
      </c>
      <c r="M33" s="100">
        <f>L33*Settings!$F$7</f>
        <v>78</v>
      </c>
      <c r="O33" s="94">
        <f t="shared" si="0"/>
        <v>31</v>
      </c>
      <c r="P33" s="95">
        <f>(M35+M68+M101+M134+M167)/SUM(Settings!$F$3:$F$7)</f>
        <v>65.862559241706165</v>
      </c>
    </row>
    <row r="34" spans="1:16" s="1" customFormat="1" ht="14.5" customHeight="1" thickBot="1" x14ac:dyDescent="0.4">
      <c r="A34" s="99" t="s">
        <v>804</v>
      </c>
      <c r="B34" s="102">
        <v>16</v>
      </c>
      <c r="C34" s="102">
        <v>35</v>
      </c>
      <c r="D34" s="102">
        <v>9</v>
      </c>
      <c r="E34" s="102">
        <v>8</v>
      </c>
      <c r="F34" s="102">
        <v>0</v>
      </c>
      <c r="G34" s="102">
        <v>397</v>
      </c>
      <c r="H34" s="102">
        <v>239.4</v>
      </c>
      <c r="I34" s="102">
        <v>120.9</v>
      </c>
      <c r="J34" s="102">
        <v>0</v>
      </c>
      <c r="K34" s="102">
        <v>0</v>
      </c>
      <c r="L34" s="101">
        <v>69</v>
      </c>
      <c r="M34" s="100">
        <f>L34*Settings!$F$7</f>
        <v>69</v>
      </c>
      <c r="O34" s="96">
        <f>O33+1</f>
        <v>32</v>
      </c>
      <c r="P34" s="95">
        <f>(M36+M69+M102+M135+M168)/SUM(Settings!$F$3:$F$7)</f>
        <v>60.274881516587676</v>
      </c>
    </row>
    <row r="35" spans="1:16" s="1" customFormat="1" ht="14.5" customHeight="1" x14ac:dyDescent="0.35">
      <c r="A35" s="98" t="s">
        <v>805</v>
      </c>
      <c r="B35" s="100">
        <v>16</v>
      </c>
      <c r="C35" s="100">
        <v>31</v>
      </c>
      <c r="D35" s="100">
        <v>3</v>
      </c>
      <c r="E35" s="100">
        <v>8</v>
      </c>
      <c r="F35" s="100">
        <v>1</v>
      </c>
      <c r="G35" s="100">
        <v>374</v>
      </c>
      <c r="H35" s="100">
        <v>241.6</v>
      </c>
      <c r="I35" s="100">
        <v>120.7</v>
      </c>
      <c r="J35" s="100">
        <v>1</v>
      </c>
      <c r="K35" s="100">
        <v>0</v>
      </c>
      <c r="L35" s="101">
        <v>61</v>
      </c>
      <c r="M35" s="100">
        <f>L35*Settings!$F$7</f>
        <v>61</v>
      </c>
    </row>
    <row r="36" spans="1:16" s="1" customFormat="1" ht="14.5" customHeight="1" x14ac:dyDescent="0.35">
      <c r="A36" s="99" t="s">
        <v>806</v>
      </c>
      <c r="B36" s="102">
        <v>16</v>
      </c>
      <c r="C36" s="102">
        <v>28</v>
      </c>
      <c r="D36" s="102">
        <v>3</v>
      </c>
      <c r="E36" s="102">
        <v>9</v>
      </c>
      <c r="F36" s="102">
        <v>1</v>
      </c>
      <c r="G36" s="102">
        <v>387</v>
      </c>
      <c r="H36" s="102">
        <v>273.39999999999998</v>
      </c>
      <c r="I36" s="102">
        <v>126.3</v>
      </c>
      <c r="J36" s="102">
        <v>0</v>
      </c>
      <c r="K36" s="102">
        <v>0</v>
      </c>
      <c r="L36" s="101">
        <v>58</v>
      </c>
      <c r="M36" s="100">
        <f>L36*Settings!$F$7</f>
        <v>58</v>
      </c>
    </row>
    <row r="37" spans="1:16" s="1" customFormat="1" ht="14.5" customHeight="1" x14ac:dyDescent="0.35">
      <c r="A37" s="97">
        <v>2016</v>
      </c>
    </row>
    <row r="38" spans="1:16" s="1" customFormat="1" ht="14.5" customHeight="1" x14ac:dyDescent="0.35">
      <c r="A38" s="98" t="s">
        <v>807</v>
      </c>
      <c r="B38" s="100">
        <v>16</v>
      </c>
      <c r="C38" s="100">
        <v>28</v>
      </c>
      <c r="D38" s="100">
        <v>15</v>
      </c>
      <c r="E38" s="100">
        <v>18</v>
      </c>
      <c r="F38" s="100">
        <v>5</v>
      </c>
      <c r="G38" s="100">
        <v>311</v>
      </c>
      <c r="H38" s="100">
        <v>257.5</v>
      </c>
      <c r="I38" s="100">
        <v>121.2</v>
      </c>
      <c r="J38" s="100">
        <v>1</v>
      </c>
      <c r="K38" s="100">
        <v>3</v>
      </c>
      <c r="L38" s="101">
        <v>144</v>
      </c>
      <c r="M38" s="100">
        <f>L38*Settings!$F$6</f>
        <v>216</v>
      </c>
    </row>
    <row r="39" spans="1:16" s="1" customFormat="1" ht="14.5" customHeight="1" x14ac:dyDescent="0.35">
      <c r="A39" s="99" t="s">
        <v>808</v>
      </c>
      <c r="B39" s="102">
        <v>16</v>
      </c>
      <c r="C39" s="102">
        <v>41</v>
      </c>
      <c r="D39" s="102">
        <v>13</v>
      </c>
      <c r="E39" s="102">
        <v>14</v>
      </c>
      <c r="F39" s="102">
        <v>4</v>
      </c>
      <c r="G39" s="102">
        <v>307</v>
      </c>
      <c r="H39" s="102">
        <v>227.3</v>
      </c>
      <c r="I39" s="102">
        <v>106.9</v>
      </c>
      <c r="J39" s="102">
        <v>1</v>
      </c>
      <c r="K39" s="102">
        <v>3</v>
      </c>
      <c r="L39" s="101">
        <v>139</v>
      </c>
      <c r="M39" s="100">
        <f>L39*Settings!$F$6</f>
        <v>208.5</v>
      </c>
    </row>
    <row r="40" spans="1:16" s="1" customFormat="1" ht="14.5" customHeight="1" x14ac:dyDescent="0.35">
      <c r="A40" s="98" t="s">
        <v>809</v>
      </c>
      <c r="B40" s="100">
        <v>16</v>
      </c>
      <c r="C40" s="100">
        <v>48</v>
      </c>
      <c r="D40" s="100">
        <v>14</v>
      </c>
      <c r="E40" s="100">
        <v>14</v>
      </c>
      <c r="F40" s="100">
        <v>3</v>
      </c>
      <c r="G40" s="100">
        <v>362</v>
      </c>
      <c r="H40" s="100">
        <v>233.7</v>
      </c>
      <c r="I40" s="100">
        <v>94.9</v>
      </c>
      <c r="J40" s="100">
        <v>2</v>
      </c>
      <c r="K40" s="100">
        <v>0</v>
      </c>
      <c r="L40" s="101">
        <v>126</v>
      </c>
      <c r="M40" s="100">
        <f>L40*Settings!$F$6</f>
        <v>189</v>
      </c>
    </row>
    <row r="41" spans="1:16" s="1" customFormat="1" ht="14.5" customHeight="1" x14ac:dyDescent="0.35">
      <c r="A41" s="99" t="s">
        <v>810</v>
      </c>
      <c r="B41" s="102">
        <v>16</v>
      </c>
      <c r="C41" s="102">
        <v>35</v>
      </c>
      <c r="D41" s="102">
        <v>10</v>
      </c>
      <c r="E41" s="102">
        <v>18</v>
      </c>
      <c r="F41" s="102">
        <v>5</v>
      </c>
      <c r="G41" s="102">
        <v>423</v>
      </c>
      <c r="H41" s="102">
        <v>263.5</v>
      </c>
      <c r="I41" s="102">
        <v>98</v>
      </c>
      <c r="J41" s="102">
        <v>1</v>
      </c>
      <c r="K41" s="102">
        <v>0</v>
      </c>
      <c r="L41" s="101">
        <v>123</v>
      </c>
      <c r="M41" s="100">
        <f>L41*Settings!$F$6</f>
        <v>184.5</v>
      </c>
    </row>
    <row r="42" spans="1:16" s="1" customFormat="1" ht="14.5" customHeight="1" x14ac:dyDescent="0.35">
      <c r="A42" s="98" t="s">
        <v>811</v>
      </c>
      <c r="B42" s="100">
        <v>16</v>
      </c>
      <c r="C42" s="100">
        <v>48</v>
      </c>
      <c r="D42" s="100">
        <v>10</v>
      </c>
      <c r="E42" s="100">
        <v>17</v>
      </c>
      <c r="F42" s="100">
        <v>3</v>
      </c>
      <c r="G42" s="100">
        <v>402</v>
      </c>
      <c r="H42" s="100">
        <v>285.10000000000002</v>
      </c>
      <c r="I42" s="100">
        <v>91.5</v>
      </c>
      <c r="J42" s="100">
        <v>1</v>
      </c>
      <c r="K42" s="100">
        <v>0</v>
      </c>
      <c r="L42" s="101">
        <v>122</v>
      </c>
      <c r="M42" s="100">
        <f>L42*Settings!$F$6</f>
        <v>183</v>
      </c>
    </row>
    <row r="43" spans="1:16" s="1" customFormat="1" ht="14.5" customHeight="1" x14ac:dyDescent="0.35">
      <c r="A43" s="99" t="s">
        <v>812</v>
      </c>
      <c r="B43" s="102">
        <v>16</v>
      </c>
      <c r="C43" s="102">
        <v>38</v>
      </c>
      <c r="D43" s="102">
        <v>12</v>
      </c>
      <c r="E43" s="102">
        <v>17</v>
      </c>
      <c r="F43" s="102">
        <v>4</v>
      </c>
      <c r="G43" s="102">
        <v>369</v>
      </c>
      <c r="H43" s="102">
        <v>265.60000000000002</v>
      </c>
      <c r="I43" s="102">
        <v>116.9</v>
      </c>
      <c r="J43" s="102">
        <v>1</v>
      </c>
      <c r="K43" s="102">
        <v>0</v>
      </c>
      <c r="L43" s="101">
        <v>122</v>
      </c>
      <c r="M43" s="100">
        <f>L43*Settings!$F$6</f>
        <v>183</v>
      </c>
    </row>
    <row r="44" spans="1:16" s="1" customFormat="1" ht="14.5" customHeight="1" x14ac:dyDescent="0.35">
      <c r="A44" s="98" t="s">
        <v>813</v>
      </c>
      <c r="B44" s="100">
        <v>16</v>
      </c>
      <c r="C44" s="100">
        <v>42</v>
      </c>
      <c r="D44" s="100">
        <v>13</v>
      </c>
      <c r="E44" s="100">
        <v>14</v>
      </c>
      <c r="F44" s="100">
        <v>4</v>
      </c>
      <c r="G44" s="100">
        <v>297</v>
      </c>
      <c r="H44" s="100">
        <v>200</v>
      </c>
      <c r="I44" s="100">
        <v>130.30000000000001</v>
      </c>
      <c r="J44" s="100">
        <v>1</v>
      </c>
      <c r="K44" s="100">
        <v>0</v>
      </c>
      <c r="L44" s="101">
        <v>122</v>
      </c>
      <c r="M44" s="100">
        <f>L44*Settings!$F$6</f>
        <v>183</v>
      </c>
    </row>
    <row r="45" spans="1:16" s="1" customFormat="1" ht="14.5" customHeight="1" x14ac:dyDescent="0.35">
      <c r="A45" s="99" t="s">
        <v>814</v>
      </c>
      <c r="B45" s="102">
        <v>16</v>
      </c>
      <c r="C45" s="102">
        <v>34</v>
      </c>
      <c r="D45" s="102">
        <v>10</v>
      </c>
      <c r="E45" s="102">
        <v>16</v>
      </c>
      <c r="F45" s="102">
        <v>3</v>
      </c>
      <c r="G45" s="102">
        <v>331</v>
      </c>
      <c r="H45" s="102">
        <v>252.4</v>
      </c>
      <c r="I45" s="102">
        <v>103.3</v>
      </c>
      <c r="J45" s="102">
        <v>1</v>
      </c>
      <c r="K45" s="102">
        <v>2</v>
      </c>
      <c r="L45" s="101">
        <v>118</v>
      </c>
      <c r="M45" s="100">
        <f>L45*Settings!$F$6</f>
        <v>177</v>
      </c>
    </row>
    <row r="46" spans="1:16" s="1" customFormat="1" ht="14.5" customHeight="1" x14ac:dyDescent="0.35">
      <c r="A46" s="98" t="s">
        <v>815</v>
      </c>
      <c r="B46" s="100">
        <v>16</v>
      </c>
      <c r="C46" s="100">
        <v>35</v>
      </c>
      <c r="D46" s="100">
        <v>10</v>
      </c>
      <c r="E46" s="100">
        <v>12</v>
      </c>
      <c r="F46" s="100">
        <v>5</v>
      </c>
      <c r="G46" s="100">
        <v>406</v>
      </c>
      <c r="H46" s="100">
        <v>280.89999999999998</v>
      </c>
      <c r="I46" s="100">
        <v>104.7</v>
      </c>
      <c r="J46" s="100">
        <v>0</v>
      </c>
      <c r="K46" s="100">
        <v>0</v>
      </c>
      <c r="L46" s="101">
        <v>109</v>
      </c>
      <c r="M46" s="100">
        <f>L46*Settings!$F$6</f>
        <v>163.5</v>
      </c>
    </row>
    <row r="47" spans="1:16" s="1" customFormat="1" ht="14.5" customHeight="1" x14ac:dyDescent="0.35">
      <c r="A47" s="99" t="s">
        <v>816</v>
      </c>
      <c r="B47" s="102">
        <v>16</v>
      </c>
      <c r="C47" s="102">
        <v>35</v>
      </c>
      <c r="D47" s="102">
        <v>8</v>
      </c>
      <c r="E47" s="102">
        <v>17</v>
      </c>
      <c r="F47" s="102">
        <v>3</v>
      </c>
      <c r="G47" s="102">
        <v>284</v>
      </c>
      <c r="H47" s="102">
        <v>266.3</v>
      </c>
      <c r="I47" s="102">
        <v>88.6</v>
      </c>
      <c r="J47" s="102">
        <v>0</v>
      </c>
      <c r="K47" s="102">
        <v>0</v>
      </c>
      <c r="L47" s="101">
        <v>103</v>
      </c>
      <c r="M47" s="100">
        <f>L47*Settings!$F$6</f>
        <v>154.5</v>
      </c>
    </row>
    <row r="48" spans="1:16" s="1" customFormat="1" ht="14.5" customHeight="1" x14ac:dyDescent="0.35">
      <c r="A48" s="98" t="s">
        <v>817</v>
      </c>
      <c r="B48" s="100">
        <v>16</v>
      </c>
      <c r="C48" s="100">
        <v>33</v>
      </c>
      <c r="D48" s="100">
        <v>9</v>
      </c>
      <c r="E48" s="100">
        <v>16</v>
      </c>
      <c r="F48" s="100">
        <v>1</v>
      </c>
      <c r="G48" s="100">
        <v>380</v>
      </c>
      <c r="H48" s="100">
        <v>256.39999999999998</v>
      </c>
      <c r="I48" s="100">
        <v>140.4</v>
      </c>
      <c r="J48" s="100">
        <v>0</v>
      </c>
      <c r="K48" s="100">
        <v>2</v>
      </c>
      <c r="L48" s="101">
        <v>101</v>
      </c>
      <c r="M48" s="100">
        <f>L48*Settings!$F$6</f>
        <v>151.5</v>
      </c>
    </row>
    <row r="49" spans="1:13" s="1" customFormat="1" ht="14.5" customHeight="1" x14ac:dyDescent="0.35">
      <c r="A49" s="99" t="s">
        <v>818</v>
      </c>
      <c r="B49" s="102">
        <v>16</v>
      </c>
      <c r="C49" s="102">
        <v>31</v>
      </c>
      <c r="D49" s="102">
        <v>10</v>
      </c>
      <c r="E49" s="102">
        <v>18</v>
      </c>
      <c r="F49" s="102">
        <v>1</v>
      </c>
      <c r="G49" s="102">
        <v>321</v>
      </c>
      <c r="H49" s="102">
        <v>246.7</v>
      </c>
      <c r="I49" s="102">
        <v>89.4</v>
      </c>
      <c r="J49" s="102">
        <v>1</v>
      </c>
      <c r="K49" s="102">
        <v>0</v>
      </c>
      <c r="L49" s="101">
        <v>95</v>
      </c>
      <c r="M49" s="100">
        <f>L49*Settings!$F$6</f>
        <v>142.5</v>
      </c>
    </row>
    <row r="50" spans="1:13" s="1" customFormat="1" ht="14.5" customHeight="1" x14ac:dyDescent="0.35">
      <c r="A50" s="98" t="s">
        <v>819</v>
      </c>
      <c r="B50" s="100">
        <v>16</v>
      </c>
      <c r="C50" s="100">
        <v>39</v>
      </c>
      <c r="D50" s="100">
        <v>6</v>
      </c>
      <c r="E50" s="100">
        <v>12</v>
      </c>
      <c r="F50" s="100">
        <v>3</v>
      </c>
      <c r="G50" s="100">
        <v>378</v>
      </c>
      <c r="H50" s="100">
        <v>239.7</v>
      </c>
      <c r="I50" s="100">
        <v>133.1</v>
      </c>
      <c r="J50" s="100">
        <v>0</v>
      </c>
      <c r="K50" s="100">
        <v>0</v>
      </c>
      <c r="L50" s="101">
        <v>93</v>
      </c>
      <c r="M50" s="100">
        <f>L50*Settings!$F$6</f>
        <v>139.5</v>
      </c>
    </row>
    <row r="51" spans="1:13" s="1" customFormat="1" ht="14.5" customHeight="1" x14ac:dyDescent="0.35">
      <c r="A51" s="99" t="s">
        <v>820</v>
      </c>
      <c r="B51" s="102">
        <v>16</v>
      </c>
      <c r="C51" s="102">
        <v>38</v>
      </c>
      <c r="D51" s="102">
        <v>10</v>
      </c>
      <c r="E51" s="102">
        <v>13</v>
      </c>
      <c r="F51" s="102">
        <v>1</v>
      </c>
      <c r="G51" s="102">
        <v>327</v>
      </c>
      <c r="H51" s="102">
        <v>258.8</v>
      </c>
      <c r="I51" s="102">
        <v>100</v>
      </c>
      <c r="J51" s="102">
        <v>1</v>
      </c>
      <c r="K51" s="102">
        <v>0</v>
      </c>
      <c r="L51" s="101">
        <v>92</v>
      </c>
      <c r="M51" s="100">
        <f>L51*Settings!$F$6</f>
        <v>138</v>
      </c>
    </row>
    <row r="52" spans="1:13" s="1" customFormat="1" ht="14.5" customHeight="1" x14ac:dyDescent="0.35">
      <c r="A52" s="98" t="s">
        <v>821</v>
      </c>
      <c r="B52" s="100">
        <v>16</v>
      </c>
      <c r="C52" s="100">
        <v>41</v>
      </c>
      <c r="D52" s="100">
        <v>8</v>
      </c>
      <c r="E52" s="100">
        <v>17</v>
      </c>
      <c r="F52" s="100">
        <v>0</v>
      </c>
      <c r="G52" s="100">
        <v>388</v>
      </c>
      <c r="H52" s="100">
        <v>287.7</v>
      </c>
      <c r="I52" s="100">
        <v>95.2</v>
      </c>
      <c r="J52" s="100">
        <v>0</v>
      </c>
      <c r="K52" s="100">
        <v>0</v>
      </c>
      <c r="L52" s="101">
        <v>91</v>
      </c>
      <c r="M52" s="100">
        <f>L52*Settings!$F$6</f>
        <v>136.5</v>
      </c>
    </row>
    <row r="53" spans="1:13" s="1" customFormat="1" ht="14.5" customHeight="1" x14ac:dyDescent="0.35">
      <c r="A53" s="99" t="s">
        <v>822</v>
      </c>
      <c r="B53" s="102">
        <v>16</v>
      </c>
      <c r="C53" s="102">
        <v>25</v>
      </c>
      <c r="D53" s="102">
        <v>14</v>
      </c>
      <c r="E53" s="102">
        <v>16</v>
      </c>
      <c r="F53" s="102">
        <v>1</v>
      </c>
      <c r="G53" s="102">
        <v>385</v>
      </c>
      <c r="H53" s="102">
        <v>266.7</v>
      </c>
      <c r="I53" s="102">
        <v>117.6</v>
      </c>
      <c r="J53" s="102">
        <v>0</v>
      </c>
      <c r="K53" s="102">
        <v>0</v>
      </c>
      <c r="L53" s="101">
        <v>91</v>
      </c>
      <c r="M53" s="100">
        <f>L53*Settings!$F$6</f>
        <v>136.5</v>
      </c>
    </row>
    <row r="54" spans="1:13" s="1" customFormat="1" ht="14.5" customHeight="1" x14ac:dyDescent="0.35">
      <c r="A54" s="98" t="s">
        <v>823</v>
      </c>
      <c r="B54" s="100">
        <v>16</v>
      </c>
      <c r="C54" s="100">
        <v>42</v>
      </c>
      <c r="D54" s="100">
        <v>8</v>
      </c>
      <c r="E54" s="100">
        <v>11</v>
      </c>
      <c r="F54" s="100">
        <v>1</v>
      </c>
      <c r="G54" s="100">
        <v>292</v>
      </c>
      <c r="H54" s="100">
        <v>242.8</v>
      </c>
      <c r="I54" s="100">
        <v>92.9</v>
      </c>
      <c r="J54" s="100">
        <v>1</v>
      </c>
      <c r="K54" s="100">
        <v>0</v>
      </c>
      <c r="L54" s="101">
        <v>88</v>
      </c>
      <c r="M54" s="100">
        <f>L54*Settings!$F$6</f>
        <v>132</v>
      </c>
    </row>
    <row r="55" spans="1:13" s="1" customFormat="1" ht="14.5" customHeight="1" x14ac:dyDescent="0.35">
      <c r="A55" s="99" t="s">
        <v>824</v>
      </c>
      <c r="B55" s="102">
        <v>16</v>
      </c>
      <c r="C55" s="102">
        <v>34</v>
      </c>
      <c r="D55" s="102">
        <v>10</v>
      </c>
      <c r="E55" s="102">
        <v>13</v>
      </c>
      <c r="F55" s="102">
        <v>0</v>
      </c>
      <c r="G55" s="102">
        <v>250</v>
      </c>
      <c r="H55" s="102">
        <v>252.2</v>
      </c>
      <c r="I55" s="102">
        <v>88.6</v>
      </c>
      <c r="J55" s="102">
        <v>3</v>
      </c>
      <c r="K55" s="102">
        <v>0</v>
      </c>
      <c r="L55" s="101">
        <v>86</v>
      </c>
      <c r="M55" s="100">
        <f>L55*Settings!$F$6</f>
        <v>129</v>
      </c>
    </row>
    <row r="56" spans="1:13" s="1" customFormat="1" ht="14.5" customHeight="1" x14ac:dyDescent="0.35">
      <c r="A56" s="98" t="s">
        <v>825</v>
      </c>
      <c r="B56" s="100">
        <v>16</v>
      </c>
      <c r="C56" s="100">
        <v>38</v>
      </c>
      <c r="D56" s="100">
        <v>8</v>
      </c>
      <c r="E56" s="100">
        <v>13</v>
      </c>
      <c r="F56" s="100">
        <v>0</v>
      </c>
      <c r="G56" s="100">
        <v>383</v>
      </c>
      <c r="H56" s="100">
        <v>273.89999999999998</v>
      </c>
      <c r="I56" s="100">
        <v>119.8</v>
      </c>
      <c r="J56" s="100">
        <v>0</v>
      </c>
      <c r="K56" s="100">
        <v>1</v>
      </c>
      <c r="L56" s="101">
        <v>86</v>
      </c>
      <c r="M56" s="100">
        <f>L56*Settings!$F$6</f>
        <v>129</v>
      </c>
    </row>
    <row r="57" spans="1:13" s="1" customFormat="1" ht="14.5" customHeight="1" x14ac:dyDescent="0.35">
      <c r="A57" s="99" t="s">
        <v>826</v>
      </c>
      <c r="B57" s="102">
        <v>16</v>
      </c>
      <c r="C57" s="102">
        <v>31</v>
      </c>
      <c r="D57" s="102">
        <v>6</v>
      </c>
      <c r="E57" s="102">
        <v>11</v>
      </c>
      <c r="F57" s="102">
        <v>1</v>
      </c>
      <c r="G57" s="102">
        <v>328</v>
      </c>
      <c r="H57" s="102">
        <v>214</v>
      </c>
      <c r="I57" s="102">
        <v>99.7</v>
      </c>
      <c r="J57" s="102">
        <v>1</v>
      </c>
      <c r="K57" s="102">
        <v>1</v>
      </c>
      <c r="L57" s="101">
        <v>79</v>
      </c>
      <c r="M57" s="100">
        <f>L57*Settings!$F$6</f>
        <v>118.5</v>
      </c>
    </row>
    <row r="58" spans="1:13" s="1" customFormat="1" ht="14.5" customHeight="1" x14ac:dyDescent="0.35">
      <c r="A58" s="98" t="s">
        <v>827</v>
      </c>
      <c r="B58" s="100">
        <v>16</v>
      </c>
      <c r="C58" s="100">
        <v>33</v>
      </c>
      <c r="D58" s="100">
        <v>9</v>
      </c>
      <c r="E58" s="100">
        <v>8</v>
      </c>
      <c r="F58" s="100">
        <v>1</v>
      </c>
      <c r="G58" s="100">
        <v>392</v>
      </c>
      <c r="H58" s="100">
        <v>275.7</v>
      </c>
      <c r="I58" s="100">
        <v>120.4</v>
      </c>
      <c r="J58" s="100">
        <v>0</v>
      </c>
      <c r="K58" s="100">
        <v>1</v>
      </c>
      <c r="L58" s="101">
        <v>79</v>
      </c>
      <c r="M58" s="100">
        <f>L58*Settings!$F$6</f>
        <v>118.5</v>
      </c>
    </row>
    <row r="59" spans="1:13" s="1" customFormat="1" ht="14.5" customHeight="1" x14ac:dyDescent="0.35">
      <c r="A59" s="99" t="s">
        <v>828</v>
      </c>
      <c r="B59" s="102">
        <v>16</v>
      </c>
      <c r="C59" s="102">
        <v>37</v>
      </c>
      <c r="D59" s="102">
        <v>3</v>
      </c>
      <c r="E59" s="102">
        <v>8</v>
      </c>
      <c r="F59" s="102">
        <v>2</v>
      </c>
      <c r="G59" s="102">
        <v>399</v>
      </c>
      <c r="H59" s="102">
        <v>239.3</v>
      </c>
      <c r="I59" s="102">
        <v>121.9</v>
      </c>
      <c r="J59" s="102">
        <v>1</v>
      </c>
      <c r="K59" s="102">
        <v>1</v>
      </c>
      <c r="L59" s="101">
        <v>79</v>
      </c>
      <c r="M59" s="100">
        <f>L59*Settings!$F$6</f>
        <v>118.5</v>
      </c>
    </row>
    <row r="60" spans="1:13" s="1" customFormat="1" ht="14.5" customHeight="1" x14ac:dyDescent="0.35">
      <c r="A60" s="98" t="s">
        <v>829</v>
      </c>
      <c r="B60" s="100">
        <v>16</v>
      </c>
      <c r="C60" s="100">
        <v>33</v>
      </c>
      <c r="D60" s="100">
        <v>10</v>
      </c>
      <c r="E60" s="100">
        <v>11</v>
      </c>
      <c r="F60" s="100">
        <v>0</v>
      </c>
      <c r="G60" s="100">
        <v>480</v>
      </c>
      <c r="H60" s="100">
        <v>250.8</v>
      </c>
      <c r="I60" s="100">
        <v>165.8</v>
      </c>
      <c r="J60" s="100">
        <v>1</v>
      </c>
      <c r="K60" s="100">
        <v>0</v>
      </c>
      <c r="L60" s="101">
        <v>77</v>
      </c>
      <c r="M60" s="100">
        <f>L60*Settings!$F$6</f>
        <v>115.5</v>
      </c>
    </row>
    <row r="61" spans="1:13" s="1" customFormat="1" ht="14.5" customHeight="1" x14ac:dyDescent="0.35">
      <c r="A61" s="99" t="s">
        <v>798</v>
      </c>
      <c r="B61" s="102">
        <v>16</v>
      </c>
      <c r="C61" s="102">
        <v>40</v>
      </c>
      <c r="D61" s="102">
        <v>6</v>
      </c>
      <c r="E61" s="102">
        <v>12</v>
      </c>
      <c r="F61" s="102">
        <v>0</v>
      </c>
      <c r="G61" s="102">
        <v>378</v>
      </c>
      <c r="H61" s="102">
        <v>286.60000000000002</v>
      </c>
      <c r="I61" s="102">
        <v>88.4</v>
      </c>
      <c r="J61" s="102">
        <v>0</v>
      </c>
      <c r="K61" s="102">
        <v>0</v>
      </c>
      <c r="L61" s="101">
        <v>76</v>
      </c>
      <c r="M61" s="100">
        <f>L61*Settings!$F$6</f>
        <v>114</v>
      </c>
    </row>
    <row r="62" spans="1:13" s="1" customFormat="1" ht="14.5" customHeight="1" x14ac:dyDescent="0.35">
      <c r="A62" s="98" t="s">
        <v>830</v>
      </c>
      <c r="B62" s="100">
        <v>16</v>
      </c>
      <c r="C62" s="100">
        <v>26</v>
      </c>
      <c r="D62" s="100">
        <v>4</v>
      </c>
      <c r="E62" s="100">
        <v>10</v>
      </c>
      <c r="F62" s="100">
        <v>1</v>
      </c>
      <c r="G62" s="100">
        <v>358</v>
      </c>
      <c r="H62" s="100">
        <v>258.5</v>
      </c>
      <c r="I62" s="100">
        <v>106.6</v>
      </c>
      <c r="J62" s="100">
        <v>2</v>
      </c>
      <c r="K62" s="100">
        <v>2</v>
      </c>
      <c r="L62" s="101">
        <v>76</v>
      </c>
      <c r="M62" s="100">
        <f>L62*Settings!$F$6</f>
        <v>114</v>
      </c>
    </row>
    <row r="63" spans="1:13" s="1" customFormat="1" ht="14.5" customHeight="1" x14ac:dyDescent="0.35">
      <c r="A63" s="99" t="s">
        <v>831</v>
      </c>
      <c r="B63" s="102">
        <v>16</v>
      </c>
      <c r="C63" s="102">
        <v>31</v>
      </c>
      <c r="D63" s="102">
        <v>9</v>
      </c>
      <c r="E63" s="102">
        <v>10</v>
      </c>
      <c r="F63" s="102">
        <v>1</v>
      </c>
      <c r="G63" s="102">
        <v>394</v>
      </c>
      <c r="H63" s="102">
        <v>245.5</v>
      </c>
      <c r="I63" s="102">
        <v>103.8</v>
      </c>
      <c r="J63" s="102">
        <v>0</v>
      </c>
      <c r="K63" s="102">
        <v>0</v>
      </c>
      <c r="L63" s="101">
        <v>75</v>
      </c>
      <c r="M63" s="100">
        <f>L63*Settings!$F$6</f>
        <v>112.5</v>
      </c>
    </row>
    <row r="64" spans="1:13" s="1" customFormat="1" ht="14.5" customHeight="1" x14ac:dyDescent="0.35">
      <c r="A64" s="98" t="s">
        <v>832</v>
      </c>
      <c r="B64" s="100">
        <v>16</v>
      </c>
      <c r="C64" s="100">
        <v>33</v>
      </c>
      <c r="D64" s="100">
        <v>3</v>
      </c>
      <c r="E64" s="100">
        <v>17</v>
      </c>
      <c r="F64" s="100">
        <v>0</v>
      </c>
      <c r="G64" s="100">
        <v>315</v>
      </c>
      <c r="H64" s="100">
        <v>249.1</v>
      </c>
      <c r="I64" s="100">
        <v>113.3</v>
      </c>
      <c r="J64" s="100">
        <v>1</v>
      </c>
      <c r="K64" s="100">
        <v>0</v>
      </c>
      <c r="L64" s="101">
        <v>75</v>
      </c>
      <c r="M64" s="100">
        <f>L64*Settings!$F$6</f>
        <v>112.5</v>
      </c>
    </row>
    <row r="65" spans="1:13" s="1" customFormat="1" ht="14.5" customHeight="1" x14ac:dyDescent="0.35">
      <c r="A65" s="99" t="s">
        <v>833</v>
      </c>
      <c r="B65" s="102">
        <v>16</v>
      </c>
      <c r="C65" s="102">
        <v>35</v>
      </c>
      <c r="D65" s="102">
        <v>11</v>
      </c>
      <c r="E65" s="102">
        <v>9</v>
      </c>
      <c r="F65" s="102">
        <v>0</v>
      </c>
      <c r="G65" s="102">
        <v>306</v>
      </c>
      <c r="H65" s="102">
        <v>273.5</v>
      </c>
      <c r="I65" s="102">
        <v>83.2</v>
      </c>
      <c r="J65" s="102">
        <v>0</v>
      </c>
      <c r="K65" s="102">
        <v>0</v>
      </c>
      <c r="L65" s="101">
        <v>75</v>
      </c>
      <c r="M65" s="100">
        <f>L65*Settings!$F$6</f>
        <v>112.5</v>
      </c>
    </row>
    <row r="66" spans="1:13" s="1" customFormat="1" ht="14.5" customHeight="1" x14ac:dyDescent="0.35">
      <c r="A66" s="98" t="s">
        <v>834</v>
      </c>
      <c r="B66" s="100">
        <v>16</v>
      </c>
      <c r="C66" s="100">
        <v>30</v>
      </c>
      <c r="D66" s="100">
        <v>12</v>
      </c>
      <c r="E66" s="100">
        <v>9</v>
      </c>
      <c r="F66" s="100">
        <v>0</v>
      </c>
      <c r="G66" s="100">
        <v>454</v>
      </c>
      <c r="H66" s="100">
        <v>287.10000000000002</v>
      </c>
      <c r="I66" s="100">
        <v>101.6</v>
      </c>
      <c r="J66" s="100">
        <v>1</v>
      </c>
      <c r="K66" s="100">
        <v>0</v>
      </c>
      <c r="L66" s="101">
        <v>74</v>
      </c>
      <c r="M66" s="100">
        <f>L66*Settings!$F$6</f>
        <v>111</v>
      </c>
    </row>
    <row r="67" spans="1:13" s="1" customFormat="1" ht="14.5" customHeight="1" x14ac:dyDescent="0.35">
      <c r="A67" s="99" t="s">
        <v>835</v>
      </c>
      <c r="B67" s="102">
        <v>16</v>
      </c>
      <c r="C67" s="102">
        <v>33</v>
      </c>
      <c r="D67" s="102">
        <v>6</v>
      </c>
      <c r="E67" s="102">
        <v>7</v>
      </c>
      <c r="F67" s="102">
        <v>1</v>
      </c>
      <c r="G67" s="102">
        <v>400</v>
      </c>
      <c r="H67" s="102">
        <v>226.7</v>
      </c>
      <c r="I67" s="102">
        <v>106.4</v>
      </c>
      <c r="J67" s="102">
        <v>0</v>
      </c>
      <c r="K67" s="102">
        <v>1</v>
      </c>
      <c r="L67" s="101">
        <v>71</v>
      </c>
      <c r="M67" s="100">
        <f>L67*Settings!$F$6</f>
        <v>106.5</v>
      </c>
    </row>
    <row r="68" spans="1:13" s="1" customFormat="1" ht="14.5" customHeight="1" x14ac:dyDescent="0.35">
      <c r="A68" s="98" t="s">
        <v>836</v>
      </c>
      <c r="B68" s="100">
        <v>16</v>
      </c>
      <c r="C68" s="100">
        <v>26</v>
      </c>
      <c r="D68" s="100">
        <v>3</v>
      </c>
      <c r="E68" s="100">
        <v>10</v>
      </c>
      <c r="F68" s="100">
        <v>1</v>
      </c>
      <c r="G68" s="100">
        <v>452</v>
      </c>
      <c r="H68" s="100">
        <v>260.8</v>
      </c>
      <c r="I68" s="100">
        <v>142.69999999999999</v>
      </c>
      <c r="J68" s="100">
        <v>0</v>
      </c>
      <c r="K68" s="100">
        <v>0</v>
      </c>
      <c r="L68" s="101">
        <v>58</v>
      </c>
      <c r="M68" s="100">
        <f>L68*Settings!$F$6</f>
        <v>87</v>
      </c>
    </row>
    <row r="69" spans="1:13" s="1" customFormat="1" ht="14.5" customHeight="1" x14ac:dyDescent="0.35">
      <c r="A69" s="99" t="s">
        <v>837</v>
      </c>
      <c r="B69" s="102">
        <v>16</v>
      </c>
      <c r="C69" s="102">
        <v>26</v>
      </c>
      <c r="D69" s="102">
        <v>6</v>
      </c>
      <c r="E69" s="102">
        <v>8</v>
      </c>
      <c r="F69" s="102">
        <v>0</v>
      </c>
      <c r="G69" s="102">
        <v>409</v>
      </c>
      <c r="H69" s="102">
        <v>254.8</v>
      </c>
      <c r="I69" s="102">
        <v>98.5</v>
      </c>
      <c r="J69" s="102">
        <v>0</v>
      </c>
      <c r="K69" s="102">
        <v>0</v>
      </c>
      <c r="L69" s="101">
        <v>54</v>
      </c>
      <c r="M69" s="100">
        <f>L69*Settings!$F$6</f>
        <v>81</v>
      </c>
    </row>
    <row r="70" spans="1:13" s="1" customFormat="1" ht="14.5" customHeight="1" x14ac:dyDescent="0.35">
      <c r="A70" s="97">
        <v>2017</v>
      </c>
    </row>
    <row r="71" spans="1:13" s="1" customFormat="1" ht="14.5" customHeight="1" x14ac:dyDescent="0.35">
      <c r="A71" s="98" t="s">
        <v>838</v>
      </c>
      <c r="B71" s="100">
        <v>16</v>
      </c>
      <c r="C71" s="100">
        <v>55</v>
      </c>
      <c r="D71" s="100">
        <v>12</v>
      </c>
      <c r="E71" s="100">
        <v>21</v>
      </c>
      <c r="F71" s="100">
        <v>7</v>
      </c>
      <c r="G71" s="100">
        <v>268</v>
      </c>
      <c r="H71" s="100">
        <v>192.1</v>
      </c>
      <c r="I71" s="100">
        <v>116.3</v>
      </c>
      <c r="J71" s="100">
        <v>0</v>
      </c>
      <c r="K71" s="100">
        <v>1</v>
      </c>
      <c r="L71" s="101">
        <v>169</v>
      </c>
      <c r="M71" s="100">
        <f>L71*Settings!$F$5</f>
        <v>380.25</v>
      </c>
    </row>
    <row r="72" spans="1:13" s="1" customFormat="1" ht="14.5" customHeight="1" x14ac:dyDescent="0.35">
      <c r="A72" s="99" t="s">
        <v>839</v>
      </c>
      <c r="B72" s="102">
        <v>16</v>
      </c>
      <c r="C72" s="102">
        <v>41</v>
      </c>
      <c r="D72" s="102">
        <v>12</v>
      </c>
      <c r="E72" s="102">
        <v>22</v>
      </c>
      <c r="F72" s="102">
        <v>5</v>
      </c>
      <c r="G72" s="102">
        <v>303</v>
      </c>
      <c r="H72" s="102">
        <v>231.3</v>
      </c>
      <c r="I72" s="102">
        <v>111.3</v>
      </c>
      <c r="J72" s="102">
        <v>0</v>
      </c>
      <c r="K72" s="102">
        <v>2</v>
      </c>
      <c r="L72" s="101">
        <v>151</v>
      </c>
      <c r="M72" s="100">
        <f>L72*Settings!$F$5</f>
        <v>339.75</v>
      </c>
    </row>
    <row r="73" spans="1:13" s="1" customFormat="1" ht="14.5" customHeight="1" x14ac:dyDescent="0.35">
      <c r="A73" s="98" t="s">
        <v>840</v>
      </c>
      <c r="B73" s="100">
        <v>16</v>
      </c>
      <c r="C73" s="100">
        <v>35</v>
      </c>
      <c r="D73" s="100">
        <v>13</v>
      </c>
      <c r="E73" s="100">
        <v>19</v>
      </c>
      <c r="F73" s="100">
        <v>5</v>
      </c>
      <c r="G73" s="100">
        <v>376</v>
      </c>
      <c r="H73" s="100">
        <v>257.60000000000002</v>
      </c>
      <c r="I73" s="100">
        <v>112.5</v>
      </c>
      <c r="J73" s="100">
        <v>0</v>
      </c>
      <c r="K73" s="100">
        <v>2</v>
      </c>
      <c r="L73" s="101">
        <v>141</v>
      </c>
      <c r="M73" s="100">
        <f>L73*Settings!$F$5</f>
        <v>317.25</v>
      </c>
    </row>
    <row r="74" spans="1:13" s="1" customFormat="1" ht="14.5" customHeight="1" x14ac:dyDescent="0.35">
      <c r="A74" s="99" t="s">
        <v>841</v>
      </c>
      <c r="B74" s="102">
        <v>16</v>
      </c>
      <c r="C74" s="102">
        <v>47</v>
      </c>
      <c r="D74" s="102">
        <v>10</v>
      </c>
      <c r="E74" s="102">
        <v>18</v>
      </c>
      <c r="F74" s="102">
        <v>3</v>
      </c>
      <c r="G74" s="102">
        <v>329</v>
      </c>
      <c r="H74" s="102">
        <v>237.2</v>
      </c>
      <c r="I74" s="102">
        <v>122.4</v>
      </c>
      <c r="J74" s="102">
        <v>2</v>
      </c>
      <c r="K74" s="102">
        <v>1</v>
      </c>
      <c r="L74" s="101">
        <v>131</v>
      </c>
      <c r="M74" s="100">
        <f>L74*Settings!$F$5</f>
        <v>294.75</v>
      </c>
    </row>
    <row r="75" spans="1:13" s="1" customFormat="1" ht="14.5" customHeight="1" x14ac:dyDescent="0.35">
      <c r="A75" s="98" t="s">
        <v>779</v>
      </c>
      <c r="B75" s="100">
        <v>16</v>
      </c>
      <c r="C75" s="100">
        <v>38</v>
      </c>
      <c r="D75" s="100">
        <v>12</v>
      </c>
      <c r="E75" s="100">
        <v>19</v>
      </c>
      <c r="F75" s="100">
        <v>5</v>
      </c>
      <c r="G75" s="100">
        <v>295</v>
      </c>
      <c r="H75" s="100">
        <v>242.7</v>
      </c>
      <c r="I75" s="100">
        <v>79.2</v>
      </c>
      <c r="J75" s="100">
        <v>0</v>
      </c>
      <c r="K75" s="100">
        <v>0</v>
      </c>
      <c r="L75" s="101">
        <v>130</v>
      </c>
      <c r="M75" s="100">
        <f>L75*Settings!$F$5</f>
        <v>292.5</v>
      </c>
    </row>
    <row r="76" spans="1:13" s="1" customFormat="1" ht="14.5" customHeight="1" x14ac:dyDescent="0.35">
      <c r="A76" s="99" t="s">
        <v>842</v>
      </c>
      <c r="B76" s="102">
        <v>16</v>
      </c>
      <c r="C76" s="102">
        <v>39</v>
      </c>
      <c r="D76" s="102">
        <v>11</v>
      </c>
      <c r="E76" s="102">
        <v>14</v>
      </c>
      <c r="F76" s="102">
        <v>4</v>
      </c>
      <c r="G76" s="102">
        <v>332</v>
      </c>
      <c r="H76" s="102">
        <v>226.1</v>
      </c>
      <c r="I76" s="102">
        <v>114.1</v>
      </c>
      <c r="J76" s="102">
        <v>2</v>
      </c>
      <c r="K76" s="102">
        <v>1</v>
      </c>
      <c r="L76" s="101">
        <v>123</v>
      </c>
      <c r="M76" s="100">
        <f>L76*Settings!$F$5</f>
        <v>276.75</v>
      </c>
    </row>
    <row r="77" spans="1:13" s="1" customFormat="1" ht="14.5" customHeight="1" x14ac:dyDescent="0.35">
      <c r="A77" s="98" t="s">
        <v>843</v>
      </c>
      <c r="B77" s="100">
        <v>16</v>
      </c>
      <c r="C77" s="100">
        <v>43</v>
      </c>
      <c r="D77" s="100">
        <v>9</v>
      </c>
      <c r="E77" s="100">
        <v>18</v>
      </c>
      <c r="F77" s="100">
        <v>3</v>
      </c>
      <c r="G77" s="100">
        <v>272</v>
      </c>
      <c r="H77" s="100">
        <v>213.6</v>
      </c>
      <c r="I77" s="100">
        <v>131.1</v>
      </c>
      <c r="J77" s="100">
        <v>0</v>
      </c>
      <c r="K77" s="100">
        <v>1</v>
      </c>
      <c r="L77" s="101">
        <v>121</v>
      </c>
      <c r="M77" s="100">
        <f>L77*Settings!$F$5</f>
        <v>272.25</v>
      </c>
    </row>
    <row r="78" spans="1:13" s="1" customFormat="1" ht="14.5" customHeight="1" x14ac:dyDescent="0.35">
      <c r="A78" s="99" t="s">
        <v>844</v>
      </c>
      <c r="B78" s="102">
        <v>16</v>
      </c>
      <c r="C78" s="102">
        <v>42</v>
      </c>
      <c r="D78" s="102">
        <v>5</v>
      </c>
      <c r="E78" s="102">
        <v>20</v>
      </c>
      <c r="F78" s="102">
        <v>3</v>
      </c>
      <c r="G78" s="102">
        <v>326</v>
      </c>
      <c r="H78" s="102">
        <v>242.8</v>
      </c>
      <c r="I78" s="102">
        <v>111.7</v>
      </c>
      <c r="J78" s="102">
        <v>0</v>
      </c>
      <c r="K78" s="102">
        <v>1</v>
      </c>
      <c r="L78" s="101">
        <v>116</v>
      </c>
      <c r="M78" s="100">
        <f>L78*Settings!$F$5</f>
        <v>261</v>
      </c>
    </row>
    <row r="79" spans="1:13" s="1" customFormat="1" ht="14.5" customHeight="1" x14ac:dyDescent="0.35">
      <c r="A79" s="98" t="s">
        <v>845</v>
      </c>
      <c r="B79" s="100">
        <v>16</v>
      </c>
      <c r="C79" s="100">
        <v>42</v>
      </c>
      <c r="D79" s="100">
        <v>14</v>
      </c>
      <c r="E79" s="100">
        <v>8</v>
      </c>
      <c r="F79" s="100">
        <v>2</v>
      </c>
      <c r="G79" s="100">
        <v>320</v>
      </c>
      <c r="H79" s="100">
        <v>228.3</v>
      </c>
      <c r="I79" s="100">
        <v>108.1</v>
      </c>
      <c r="J79" s="100">
        <v>1</v>
      </c>
      <c r="K79" s="100">
        <v>2</v>
      </c>
      <c r="L79" s="101">
        <v>112</v>
      </c>
      <c r="M79" s="100">
        <f>L79*Settings!$F$5</f>
        <v>252</v>
      </c>
    </row>
    <row r="80" spans="1:13" s="1" customFormat="1" ht="14.5" customHeight="1" x14ac:dyDescent="0.35">
      <c r="A80" s="99" t="s">
        <v>846</v>
      </c>
      <c r="B80" s="102">
        <v>16</v>
      </c>
      <c r="C80" s="102">
        <v>50</v>
      </c>
      <c r="D80" s="102">
        <v>11</v>
      </c>
      <c r="E80" s="102">
        <v>10</v>
      </c>
      <c r="F80" s="102">
        <v>1</v>
      </c>
      <c r="G80" s="102">
        <v>327</v>
      </c>
      <c r="H80" s="102">
        <v>248.1</v>
      </c>
      <c r="I80" s="102">
        <v>88.1</v>
      </c>
      <c r="J80" s="102">
        <v>0</v>
      </c>
      <c r="K80" s="102">
        <v>2</v>
      </c>
      <c r="L80" s="101">
        <v>110</v>
      </c>
      <c r="M80" s="100">
        <f>L80*Settings!$F$5</f>
        <v>247.5</v>
      </c>
    </row>
    <row r="81" spans="1:13" s="1" customFormat="1" ht="14.5" customHeight="1" x14ac:dyDescent="0.35">
      <c r="A81" s="98" t="s">
        <v>847</v>
      </c>
      <c r="B81" s="100">
        <v>16</v>
      </c>
      <c r="C81" s="100">
        <v>56</v>
      </c>
      <c r="D81" s="100">
        <v>6</v>
      </c>
      <c r="E81" s="100">
        <v>16</v>
      </c>
      <c r="F81" s="100">
        <v>0</v>
      </c>
      <c r="G81" s="100">
        <v>308</v>
      </c>
      <c r="H81" s="100">
        <v>225.6</v>
      </c>
      <c r="I81" s="100">
        <v>105.7</v>
      </c>
      <c r="J81" s="100">
        <v>1</v>
      </c>
      <c r="K81" s="100">
        <v>1</v>
      </c>
      <c r="L81" s="101">
        <v>108</v>
      </c>
      <c r="M81" s="100">
        <f>L81*Settings!$F$5</f>
        <v>243</v>
      </c>
    </row>
    <row r="82" spans="1:13" s="1" customFormat="1" ht="14.5" customHeight="1" x14ac:dyDescent="0.35">
      <c r="A82" s="99" t="s">
        <v>848</v>
      </c>
      <c r="B82" s="102">
        <v>16</v>
      </c>
      <c r="C82" s="102">
        <v>31</v>
      </c>
      <c r="D82" s="102">
        <v>10</v>
      </c>
      <c r="E82" s="102">
        <v>16</v>
      </c>
      <c r="F82" s="102">
        <v>3</v>
      </c>
      <c r="G82" s="102">
        <v>339</v>
      </c>
      <c r="H82" s="102">
        <v>258.2</v>
      </c>
      <c r="I82" s="102">
        <v>118.1</v>
      </c>
      <c r="J82" s="102">
        <v>0</v>
      </c>
      <c r="K82" s="102">
        <v>1</v>
      </c>
      <c r="L82" s="101">
        <v>107</v>
      </c>
      <c r="M82" s="100">
        <f>L82*Settings!$F$5</f>
        <v>240.75</v>
      </c>
    </row>
    <row r="83" spans="1:13" s="1" customFormat="1" ht="14.5" customHeight="1" x14ac:dyDescent="0.35">
      <c r="A83" s="98" t="s">
        <v>849</v>
      </c>
      <c r="B83" s="100">
        <v>16</v>
      </c>
      <c r="C83" s="100">
        <v>42</v>
      </c>
      <c r="D83" s="100">
        <v>7</v>
      </c>
      <c r="E83" s="100">
        <v>16</v>
      </c>
      <c r="F83" s="100">
        <v>2</v>
      </c>
      <c r="G83" s="100">
        <v>388</v>
      </c>
      <c r="H83" s="100">
        <v>231.1</v>
      </c>
      <c r="I83" s="100">
        <v>133.80000000000001</v>
      </c>
      <c r="J83" s="100">
        <v>0</v>
      </c>
      <c r="K83" s="100">
        <v>0</v>
      </c>
      <c r="L83" s="101">
        <v>100</v>
      </c>
      <c r="M83" s="100">
        <f>L83*Settings!$F$5</f>
        <v>225</v>
      </c>
    </row>
    <row r="84" spans="1:13" s="1" customFormat="1" ht="14.5" customHeight="1" x14ac:dyDescent="0.35">
      <c r="A84" s="99" t="s">
        <v>850</v>
      </c>
      <c r="B84" s="102">
        <v>16</v>
      </c>
      <c r="C84" s="102">
        <v>22</v>
      </c>
      <c r="D84" s="102">
        <v>13</v>
      </c>
      <c r="E84" s="102">
        <v>13</v>
      </c>
      <c r="F84" s="102">
        <v>4</v>
      </c>
      <c r="G84" s="102">
        <v>382</v>
      </c>
      <c r="H84" s="102">
        <v>269.10000000000002</v>
      </c>
      <c r="I84" s="102">
        <v>115</v>
      </c>
      <c r="J84" s="102">
        <v>0</v>
      </c>
      <c r="K84" s="102">
        <v>0</v>
      </c>
      <c r="L84" s="101">
        <v>98</v>
      </c>
      <c r="M84" s="100">
        <f>L84*Settings!$F$5</f>
        <v>220.5</v>
      </c>
    </row>
    <row r="85" spans="1:13" s="1" customFormat="1" ht="14.5" customHeight="1" x14ac:dyDescent="0.35">
      <c r="A85" s="98" t="s">
        <v>851</v>
      </c>
      <c r="B85" s="100">
        <v>16</v>
      </c>
      <c r="C85" s="100">
        <v>27</v>
      </c>
      <c r="D85" s="100">
        <v>7</v>
      </c>
      <c r="E85" s="100">
        <v>18</v>
      </c>
      <c r="F85" s="100">
        <v>3</v>
      </c>
      <c r="G85" s="100">
        <v>359</v>
      </c>
      <c r="H85" s="100">
        <v>240.3</v>
      </c>
      <c r="I85" s="100">
        <v>124.8</v>
      </c>
      <c r="J85" s="100">
        <v>0</v>
      </c>
      <c r="K85" s="100">
        <v>0</v>
      </c>
      <c r="L85" s="101">
        <v>95</v>
      </c>
      <c r="M85" s="100">
        <f>L85*Settings!$F$5</f>
        <v>213.75</v>
      </c>
    </row>
    <row r="86" spans="1:13" s="1" customFormat="1" ht="14.5" customHeight="1" x14ac:dyDescent="0.35">
      <c r="A86" s="99" t="s">
        <v>852</v>
      </c>
      <c r="B86" s="102">
        <v>16</v>
      </c>
      <c r="C86" s="102">
        <v>37</v>
      </c>
      <c r="D86" s="102">
        <v>11</v>
      </c>
      <c r="E86" s="102">
        <v>11</v>
      </c>
      <c r="F86" s="102">
        <v>2</v>
      </c>
      <c r="G86" s="102">
        <v>384</v>
      </c>
      <c r="H86" s="102">
        <v>252.6</v>
      </c>
      <c r="I86" s="102">
        <v>112.1</v>
      </c>
      <c r="J86" s="102">
        <v>0</v>
      </c>
      <c r="K86" s="102">
        <v>0</v>
      </c>
      <c r="L86" s="101">
        <v>93</v>
      </c>
      <c r="M86" s="100">
        <f>L86*Settings!$F$5</f>
        <v>209.25</v>
      </c>
    </row>
    <row r="87" spans="1:13" s="1" customFormat="1" ht="14.5" customHeight="1" x14ac:dyDescent="0.35">
      <c r="A87" s="98" t="s">
        <v>853</v>
      </c>
      <c r="B87" s="100">
        <v>16</v>
      </c>
      <c r="C87" s="100">
        <v>38</v>
      </c>
      <c r="D87" s="100">
        <v>11</v>
      </c>
      <c r="E87" s="100">
        <v>10</v>
      </c>
      <c r="F87" s="100">
        <v>1</v>
      </c>
      <c r="G87" s="100">
        <v>332</v>
      </c>
      <c r="H87" s="100">
        <v>234.1</v>
      </c>
      <c r="I87" s="100">
        <v>104</v>
      </c>
      <c r="J87" s="100">
        <v>0</v>
      </c>
      <c r="K87" s="100">
        <v>1</v>
      </c>
      <c r="L87" s="101">
        <v>92</v>
      </c>
      <c r="M87" s="100">
        <f>L87*Settings!$F$5</f>
        <v>207</v>
      </c>
    </row>
    <row r="88" spans="1:13" s="1" customFormat="1" ht="14.5" customHeight="1" x14ac:dyDescent="0.35">
      <c r="A88" s="99" t="s">
        <v>771</v>
      </c>
      <c r="B88" s="102">
        <v>16</v>
      </c>
      <c r="C88" s="102">
        <v>36</v>
      </c>
      <c r="D88" s="102">
        <v>6</v>
      </c>
      <c r="E88" s="102">
        <v>15</v>
      </c>
      <c r="F88" s="102">
        <v>2</v>
      </c>
      <c r="G88" s="102">
        <v>361</v>
      </c>
      <c r="H88" s="102">
        <v>237.3</v>
      </c>
      <c r="I88" s="102">
        <v>89.5</v>
      </c>
      <c r="J88" s="102">
        <v>0</v>
      </c>
      <c r="K88" s="102">
        <v>0</v>
      </c>
      <c r="L88" s="101">
        <v>90</v>
      </c>
      <c r="M88" s="100">
        <f>L88*Settings!$F$5</f>
        <v>202.5</v>
      </c>
    </row>
    <row r="89" spans="1:13" s="1" customFormat="1" ht="14.5" customHeight="1" x14ac:dyDescent="0.35">
      <c r="A89" s="98" t="s">
        <v>854</v>
      </c>
      <c r="B89" s="100">
        <v>16</v>
      </c>
      <c r="C89" s="100">
        <v>32</v>
      </c>
      <c r="D89" s="100">
        <v>5</v>
      </c>
      <c r="E89" s="100">
        <v>11</v>
      </c>
      <c r="F89" s="100">
        <v>4</v>
      </c>
      <c r="G89" s="100">
        <v>436</v>
      </c>
      <c r="H89" s="100">
        <v>249.9</v>
      </c>
      <c r="I89" s="100">
        <v>109.2</v>
      </c>
      <c r="J89" s="100">
        <v>1</v>
      </c>
      <c r="K89" s="100">
        <v>0</v>
      </c>
      <c r="L89" s="101">
        <v>90</v>
      </c>
      <c r="M89" s="100">
        <f>L89*Settings!$F$5</f>
        <v>202.5</v>
      </c>
    </row>
    <row r="90" spans="1:13" s="1" customFormat="1" ht="14.5" customHeight="1" x14ac:dyDescent="0.35">
      <c r="A90" s="99" t="s">
        <v>855</v>
      </c>
      <c r="B90" s="102">
        <v>16</v>
      </c>
      <c r="C90" s="102">
        <v>42</v>
      </c>
      <c r="D90" s="102">
        <v>9</v>
      </c>
      <c r="E90" s="102">
        <v>12</v>
      </c>
      <c r="F90" s="102">
        <v>1</v>
      </c>
      <c r="G90" s="102">
        <v>356</v>
      </c>
      <c r="H90" s="102">
        <v>256.3</v>
      </c>
      <c r="I90" s="102">
        <v>88.8</v>
      </c>
      <c r="J90" s="102">
        <v>0</v>
      </c>
      <c r="K90" s="102">
        <v>0</v>
      </c>
      <c r="L90" s="101">
        <v>90</v>
      </c>
      <c r="M90" s="100">
        <f>L90*Settings!$F$5</f>
        <v>202.5</v>
      </c>
    </row>
    <row r="91" spans="1:13" s="1" customFormat="1" ht="14.5" customHeight="1" x14ac:dyDescent="0.35">
      <c r="A91" s="98" t="s">
        <v>856</v>
      </c>
      <c r="B91" s="100">
        <v>16</v>
      </c>
      <c r="C91" s="100">
        <v>33</v>
      </c>
      <c r="D91" s="100">
        <v>7</v>
      </c>
      <c r="E91" s="100">
        <v>9</v>
      </c>
      <c r="F91" s="100">
        <v>4</v>
      </c>
      <c r="G91" s="100">
        <v>382</v>
      </c>
      <c r="H91" s="100">
        <v>211.6</v>
      </c>
      <c r="I91" s="100">
        <v>89.4</v>
      </c>
      <c r="J91" s="100">
        <v>0</v>
      </c>
      <c r="K91" s="100">
        <v>0</v>
      </c>
      <c r="L91" s="101">
        <v>89</v>
      </c>
      <c r="M91" s="100">
        <f>L91*Settings!$F$5</f>
        <v>200.25</v>
      </c>
    </row>
    <row r="92" spans="1:13" s="1" customFormat="1" ht="14.5" customHeight="1" x14ac:dyDescent="0.35">
      <c r="A92" s="99" t="s">
        <v>857</v>
      </c>
      <c r="B92" s="102">
        <v>16</v>
      </c>
      <c r="C92" s="102">
        <v>42</v>
      </c>
      <c r="D92" s="102">
        <v>6</v>
      </c>
      <c r="E92" s="102">
        <v>12</v>
      </c>
      <c r="F92" s="102">
        <v>0</v>
      </c>
      <c r="G92" s="102">
        <v>296</v>
      </c>
      <c r="H92" s="102">
        <v>269.89999999999998</v>
      </c>
      <c r="I92" s="102">
        <v>114.8</v>
      </c>
      <c r="J92" s="102">
        <v>2</v>
      </c>
      <c r="K92" s="102">
        <v>1</v>
      </c>
      <c r="L92" s="101">
        <v>88</v>
      </c>
      <c r="M92" s="100">
        <f>L92*Settings!$F$5</f>
        <v>198</v>
      </c>
    </row>
    <row r="93" spans="1:13" s="1" customFormat="1" ht="14.5" customHeight="1" x14ac:dyDescent="0.35">
      <c r="A93" s="98" t="s">
        <v>858</v>
      </c>
      <c r="B93" s="100">
        <v>16</v>
      </c>
      <c r="C93" s="100">
        <v>41</v>
      </c>
      <c r="D93" s="100">
        <v>3</v>
      </c>
      <c r="E93" s="100">
        <v>11</v>
      </c>
      <c r="F93" s="100">
        <v>3</v>
      </c>
      <c r="G93" s="100">
        <v>349</v>
      </c>
      <c r="H93" s="100">
        <v>228.6</v>
      </c>
      <c r="I93" s="100">
        <v>127.8</v>
      </c>
      <c r="J93" s="100">
        <v>0</v>
      </c>
      <c r="K93" s="100">
        <v>0</v>
      </c>
      <c r="L93" s="101">
        <v>87</v>
      </c>
      <c r="M93" s="100">
        <f>L93*Settings!$F$5</f>
        <v>195.75</v>
      </c>
    </row>
    <row r="94" spans="1:13" s="1" customFormat="1" ht="14.5" customHeight="1" x14ac:dyDescent="0.35">
      <c r="A94" s="99" t="s">
        <v>859</v>
      </c>
      <c r="B94" s="102">
        <v>16</v>
      </c>
      <c r="C94" s="102">
        <v>30</v>
      </c>
      <c r="D94" s="102">
        <v>6</v>
      </c>
      <c r="E94" s="102">
        <v>10</v>
      </c>
      <c r="F94" s="102">
        <v>3</v>
      </c>
      <c r="G94" s="102">
        <v>393</v>
      </c>
      <c r="H94" s="102">
        <v>236.8</v>
      </c>
      <c r="I94" s="102">
        <v>110.5</v>
      </c>
      <c r="J94" s="102">
        <v>2</v>
      </c>
      <c r="K94" s="102">
        <v>0</v>
      </c>
      <c r="L94" s="101">
        <v>84</v>
      </c>
      <c r="M94" s="100">
        <f>L94*Settings!$F$5</f>
        <v>189</v>
      </c>
    </row>
    <row r="95" spans="1:13" s="1" customFormat="1" ht="14.5" customHeight="1" x14ac:dyDescent="0.35">
      <c r="A95" s="98" t="s">
        <v>860</v>
      </c>
      <c r="B95" s="100">
        <v>16</v>
      </c>
      <c r="C95" s="100">
        <v>39</v>
      </c>
      <c r="D95" s="100">
        <v>8</v>
      </c>
      <c r="E95" s="100">
        <v>8</v>
      </c>
      <c r="F95" s="100">
        <v>2</v>
      </c>
      <c r="G95" s="100">
        <v>315</v>
      </c>
      <c r="H95" s="100">
        <v>232.8</v>
      </c>
      <c r="I95" s="100">
        <v>106.6</v>
      </c>
      <c r="J95" s="100">
        <v>0</v>
      </c>
      <c r="K95" s="100">
        <v>0</v>
      </c>
      <c r="L95" s="101">
        <v>83</v>
      </c>
      <c r="M95" s="100">
        <f>L95*Settings!$F$5</f>
        <v>186.75</v>
      </c>
    </row>
    <row r="96" spans="1:13" s="1" customFormat="1" ht="14.5" customHeight="1" x14ac:dyDescent="0.35">
      <c r="A96" s="99" t="s">
        <v>861</v>
      </c>
      <c r="B96" s="102">
        <v>16</v>
      </c>
      <c r="C96" s="102">
        <v>37</v>
      </c>
      <c r="D96" s="102">
        <v>5</v>
      </c>
      <c r="E96" s="102">
        <v>14</v>
      </c>
      <c r="F96" s="102">
        <v>1</v>
      </c>
      <c r="G96" s="102">
        <v>252</v>
      </c>
      <c r="H96" s="102">
        <v>208.1</v>
      </c>
      <c r="I96" s="102">
        <v>83.6</v>
      </c>
      <c r="J96" s="102">
        <v>1</v>
      </c>
      <c r="K96" s="102">
        <v>0</v>
      </c>
      <c r="L96" s="101">
        <v>83</v>
      </c>
      <c r="M96" s="100">
        <f>L96*Settings!$F$5</f>
        <v>186.75</v>
      </c>
    </row>
    <row r="97" spans="1:13" s="1" customFormat="1" ht="14.5" customHeight="1" x14ac:dyDescent="0.35">
      <c r="A97" s="98" t="s">
        <v>862</v>
      </c>
      <c r="B97" s="100">
        <v>16</v>
      </c>
      <c r="C97" s="100">
        <v>27</v>
      </c>
      <c r="D97" s="100">
        <v>6</v>
      </c>
      <c r="E97" s="100">
        <v>13</v>
      </c>
      <c r="F97" s="100">
        <v>2</v>
      </c>
      <c r="G97" s="100">
        <v>388</v>
      </c>
      <c r="H97" s="100">
        <v>262.39999999999998</v>
      </c>
      <c r="I97" s="100">
        <v>120.8</v>
      </c>
      <c r="J97" s="100">
        <v>1</v>
      </c>
      <c r="K97" s="100">
        <v>0</v>
      </c>
      <c r="L97" s="101">
        <v>79</v>
      </c>
      <c r="M97" s="100">
        <f>L97*Settings!$F$5</f>
        <v>177.75</v>
      </c>
    </row>
    <row r="98" spans="1:13" s="1" customFormat="1" ht="14.5" customHeight="1" x14ac:dyDescent="0.35">
      <c r="A98" s="99" t="s">
        <v>863</v>
      </c>
      <c r="B98" s="102">
        <v>16</v>
      </c>
      <c r="C98" s="102">
        <v>26</v>
      </c>
      <c r="D98" s="102">
        <v>7</v>
      </c>
      <c r="E98" s="102">
        <v>13</v>
      </c>
      <c r="F98" s="102">
        <v>1</v>
      </c>
      <c r="G98" s="102">
        <v>404</v>
      </c>
      <c r="H98" s="102">
        <v>257.7</v>
      </c>
      <c r="I98" s="102">
        <v>120.6</v>
      </c>
      <c r="J98" s="102">
        <v>2</v>
      </c>
      <c r="K98" s="102">
        <v>0</v>
      </c>
      <c r="L98" s="101">
        <v>76</v>
      </c>
      <c r="M98" s="100">
        <f>L98*Settings!$F$5</f>
        <v>171</v>
      </c>
    </row>
    <row r="99" spans="1:13" s="1" customFormat="1" ht="14.5" customHeight="1" x14ac:dyDescent="0.35">
      <c r="A99" s="98" t="s">
        <v>864</v>
      </c>
      <c r="B99" s="100">
        <v>16</v>
      </c>
      <c r="C99" s="100">
        <v>30</v>
      </c>
      <c r="D99" s="100">
        <v>10</v>
      </c>
      <c r="E99" s="100">
        <v>10</v>
      </c>
      <c r="F99" s="100">
        <v>1</v>
      </c>
      <c r="G99" s="100">
        <v>383</v>
      </c>
      <c r="H99" s="100">
        <v>246.4</v>
      </c>
      <c r="I99" s="100">
        <v>116.3</v>
      </c>
      <c r="J99" s="100">
        <v>0</v>
      </c>
      <c r="K99" s="100">
        <v>0</v>
      </c>
      <c r="L99" s="101">
        <v>76</v>
      </c>
      <c r="M99" s="100">
        <f>L99*Settings!$F$5</f>
        <v>171</v>
      </c>
    </row>
    <row r="100" spans="1:13" s="1" customFormat="1" ht="14.5" customHeight="1" x14ac:dyDescent="0.35">
      <c r="A100" s="99" t="s">
        <v>865</v>
      </c>
      <c r="B100" s="102">
        <v>16</v>
      </c>
      <c r="C100" s="102">
        <v>28</v>
      </c>
      <c r="D100" s="102">
        <v>9</v>
      </c>
      <c r="E100" s="102">
        <v>11</v>
      </c>
      <c r="F100" s="102">
        <v>0</v>
      </c>
      <c r="G100" s="102">
        <v>382</v>
      </c>
      <c r="H100" s="102">
        <v>244.3</v>
      </c>
      <c r="I100" s="102">
        <v>117.9</v>
      </c>
      <c r="J100" s="102">
        <v>0</v>
      </c>
      <c r="K100" s="102">
        <v>0</v>
      </c>
      <c r="L100" s="101">
        <v>68</v>
      </c>
      <c r="M100" s="100">
        <f>L100*Settings!$F$5</f>
        <v>153</v>
      </c>
    </row>
    <row r="101" spans="1:13" s="1" customFormat="1" ht="14.5" customHeight="1" x14ac:dyDescent="0.35">
      <c r="A101" s="98" t="s">
        <v>836</v>
      </c>
      <c r="B101" s="100">
        <v>16</v>
      </c>
      <c r="C101" s="100">
        <v>34</v>
      </c>
      <c r="D101" s="100">
        <v>6</v>
      </c>
      <c r="E101" s="100">
        <v>7</v>
      </c>
      <c r="F101" s="100">
        <v>1</v>
      </c>
      <c r="G101" s="100">
        <v>410</v>
      </c>
      <c r="H101" s="100">
        <v>242.6</v>
      </c>
      <c r="I101" s="100">
        <v>97.9</v>
      </c>
      <c r="J101" s="100">
        <v>0</v>
      </c>
      <c r="K101" s="100">
        <v>0</v>
      </c>
      <c r="L101" s="101">
        <v>66</v>
      </c>
      <c r="M101" s="100">
        <f>L101*Settings!$F$5</f>
        <v>148.5</v>
      </c>
    </row>
    <row r="102" spans="1:13" s="1" customFormat="1" ht="14.5" customHeight="1" x14ac:dyDescent="0.35">
      <c r="A102" s="99" t="s">
        <v>772</v>
      </c>
      <c r="B102" s="102">
        <v>16</v>
      </c>
      <c r="C102" s="102">
        <v>31</v>
      </c>
      <c r="D102" s="102">
        <v>9</v>
      </c>
      <c r="E102" s="102">
        <v>5</v>
      </c>
      <c r="F102" s="102">
        <v>0</v>
      </c>
      <c r="G102" s="102">
        <v>373</v>
      </c>
      <c r="H102" s="102">
        <v>252.8</v>
      </c>
      <c r="I102" s="102">
        <v>109.1</v>
      </c>
      <c r="J102" s="102">
        <v>0</v>
      </c>
      <c r="K102" s="102">
        <v>0</v>
      </c>
      <c r="L102" s="101">
        <v>59</v>
      </c>
      <c r="M102" s="100">
        <f>L102*Settings!$F$5</f>
        <v>132.75</v>
      </c>
    </row>
    <row r="103" spans="1:13" s="1" customFormat="1" ht="14.5" customHeight="1" x14ac:dyDescent="0.35">
      <c r="A103" s="97">
        <v>2018</v>
      </c>
    </row>
    <row r="104" spans="1:13" s="1" customFormat="1" ht="14.5" customHeight="1" x14ac:dyDescent="0.35">
      <c r="A104" s="98" t="s">
        <v>838</v>
      </c>
      <c r="B104" s="100">
        <v>16</v>
      </c>
      <c r="C104" s="100">
        <v>55</v>
      </c>
      <c r="D104" s="100">
        <v>12</v>
      </c>
      <c r="E104" s="100">
        <v>21</v>
      </c>
      <c r="F104" s="100">
        <v>7</v>
      </c>
      <c r="G104" s="100">
        <v>268</v>
      </c>
      <c r="H104" s="100">
        <v>192.1</v>
      </c>
      <c r="I104" s="100">
        <v>116.3</v>
      </c>
      <c r="J104" s="100">
        <v>0</v>
      </c>
      <c r="K104" s="100">
        <v>1</v>
      </c>
      <c r="L104" s="101">
        <v>169</v>
      </c>
      <c r="M104" s="100">
        <f>L104*Settings!$F$4</f>
        <v>570.375</v>
      </c>
    </row>
    <row r="105" spans="1:13" s="1" customFormat="1" ht="14.5" customHeight="1" x14ac:dyDescent="0.35">
      <c r="A105" s="99" t="s">
        <v>839</v>
      </c>
      <c r="B105" s="102">
        <v>16</v>
      </c>
      <c r="C105" s="102">
        <v>41</v>
      </c>
      <c r="D105" s="102">
        <v>12</v>
      </c>
      <c r="E105" s="102">
        <v>22</v>
      </c>
      <c r="F105" s="102">
        <v>5</v>
      </c>
      <c r="G105" s="102">
        <v>303</v>
      </c>
      <c r="H105" s="102">
        <v>231.3</v>
      </c>
      <c r="I105" s="102">
        <v>111.3</v>
      </c>
      <c r="J105" s="102">
        <v>0</v>
      </c>
      <c r="K105" s="102">
        <v>2</v>
      </c>
      <c r="L105" s="101">
        <v>151</v>
      </c>
      <c r="M105" s="100">
        <f>L105*Settings!$F$4</f>
        <v>509.625</v>
      </c>
    </row>
    <row r="106" spans="1:13" s="1" customFormat="1" ht="14.5" customHeight="1" x14ac:dyDescent="0.35">
      <c r="A106" s="98" t="s">
        <v>840</v>
      </c>
      <c r="B106" s="100">
        <v>16</v>
      </c>
      <c r="C106" s="100">
        <v>35</v>
      </c>
      <c r="D106" s="100">
        <v>13</v>
      </c>
      <c r="E106" s="100">
        <v>19</v>
      </c>
      <c r="F106" s="100">
        <v>5</v>
      </c>
      <c r="G106" s="100">
        <v>376</v>
      </c>
      <c r="H106" s="100">
        <v>257.60000000000002</v>
      </c>
      <c r="I106" s="100">
        <v>112.5</v>
      </c>
      <c r="J106" s="100">
        <v>0</v>
      </c>
      <c r="K106" s="100">
        <v>2</v>
      </c>
      <c r="L106" s="101">
        <v>141</v>
      </c>
      <c r="M106" s="100">
        <f>L106*Settings!$F$4</f>
        <v>475.875</v>
      </c>
    </row>
    <row r="107" spans="1:13" s="1" customFormat="1" ht="14.5" customHeight="1" x14ac:dyDescent="0.35">
      <c r="A107" s="99" t="s">
        <v>841</v>
      </c>
      <c r="B107" s="102">
        <v>16</v>
      </c>
      <c r="C107" s="102">
        <v>47</v>
      </c>
      <c r="D107" s="102">
        <v>10</v>
      </c>
      <c r="E107" s="102">
        <v>18</v>
      </c>
      <c r="F107" s="102">
        <v>3</v>
      </c>
      <c r="G107" s="102">
        <v>329</v>
      </c>
      <c r="H107" s="102">
        <v>237.2</v>
      </c>
      <c r="I107" s="102">
        <v>122.4</v>
      </c>
      <c r="J107" s="102">
        <v>2</v>
      </c>
      <c r="K107" s="102">
        <v>1</v>
      </c>
      <c r="L107" s="101">
        <v>131</v>
      </c>
      <c r="M107" s="100">
        <f>L107*Settings!$F$4</f>
        <v>442.125</v>
      </c>
    </row>
    <row r="108" spans="1:13" s="1" customFormat="1" ht="14.5" customHeight="1" x14ac:dyDescent="0.35">
      <c r="A108" s="98" t="s">
        <v>779</v>
      </c>
      <c r="B108" s="100">
        <v>16</v>
      </c>
      <c r="C108" s="100">
        <v>38</v>
      </c>
      <c r="D108" s="100">
        <v>12</v>
      </c>
      <c r="E108" s="100">
        <v>19</v>
      </c>
      <c r="F108" s="100">
        <v>5</v>
      </c>
      <c r="G108" s="100">
        <v>295</v>
      </c>
      <c r="H108" s="100">
        <v>242.7</v>
      </c>
      <c r="I108" s="100">
        <v>79.2</v>
      </c>
      <c r="J108" s="100">
        <v>0</v>
      </c>
      <c r="K108" s="100">
        <v>0</v>
      </c>
      <c r="L108" s="101">
        <v>130</v>
      </c>
      <c r="M108" s="100">
        <f>L108*Settings!$F$4</f>
        <v>438.75</v>
      </c>
    </row>
    <row r="109" spans="1:13" s="1" customFormat="1" ht="14.5" customHeight="1" x14ac:dyDescent="0.35">
      <c r="A109" s="99" t="s">
        <v>842</v>
      </c>
      <c r="B109" s="102">
        <v>16</v>
      </c>
      <c r="C109" s="102">
        <v>39</v>
      </c>
      <c r="D109" s="102">
        <v>11</v>
      </c>
      <c r="E109" s="102">
        <v>14</v>
      </c>
      <c r="F109" s="102">
        <v>4</v>
      </c>
      <c r="G109" s="102">
        <v>332</v>
      </c>
      <c r="H109" s="102">
        <v>226.1</v>
      </c>
      <c r="I109" s="102">
        <v>114.1</v>
      </c>
      <c r="J109" s="102">
        <v>2</v>
      </c>
      <c r="K109" s="102">
        <v>1</v>
      </c>
      <c r="L109" s="101">
        <v>123</v>
      </c>
      <c r="M109" s="100">
        <f>L109*Settings!$F$4</f>
        <v>415.125</v>
      </c>
    </row>
    <row r="110" spans="1:13" s="1" customFormat="1" ht="14.5" customHeight="1" x14ac:dyDescent="0.35">
      <c r="A110" s="98" t="s">
        <v>843</v>
      </c>
      <c r="B110" s="100">
        <v>16</v>
      </c>
      <c r="C110" s="100">
        <v>43</v>
      </c>
      <c r="D110" s="100">
        <v>9</v>
      </c>
      <c r="E110" s="100">
        <v>18</v>
      </c>
      <c r="F110" s="100">
        <v>3</v>
      </c>
      <c r="G110" s="100">
        <v>272</v>
      </c>
      <c r="H110" s="100">
        <v>213.6</v>
      </c>
      <c r="I110" s="100">
        <v>131.1</v>
      </c>
      <c r="J110" s="100">
        <v>0</v>
      </c>
      <c r="K110" s="100">
        <v>1</v>
      </c>
      <c r="L110" s="101">
        <v>121</v>
      </c>
      <c r="M110" s="100">
        <f>L110*Settings!$F$4</f>
        <v>408.375</v>
      </c>
    </row>
    <row r="111" spans="1:13" s="1" customFormat="1" ht="14.5" customHeight="1" x14ac:dyDescent="0.35">
      <c r="A111" s="99" t="s">
        <v>844</v>
      </c>
      <c r="B111" s="102">
        <v>16</v>
      </c>
      <c r="C111" s="102">
        <v>42</v>
      </c>
      <c r="D111" s="102">
        <v>5</v>
      </c>
      <c r="E111" s="102">
        <v>20</v>
      </c>
      <c r="F111" s="102">
        <v>3</v>
      </c>
      <c r="G111" s="102">
        <v>326</v>
      </c>
      <c r="H111" s="102">
        <v>242.8</v>
      </c>
      <c r="I111" s="102">
        <v>111.7</v>
      </c>
      <c r="J111" s="102">
        <v>0</v>
      </c>
      <c r="K111" s="102">
        <v>1</v>
      </c>
      <c r="L111" s="101">
        <v>116</v>
      </c>
      <c r="M111" s="100">
        <f>L111*Settings!$F$4</f>
        <v>391.5</v>
      </c>
    </row>
    <row r="112" spans="1:13" s="1" customFormat="1" ht="14.5" customHeight="1" x14ac:dyDescent="0.35">
      <c r="A112" s="98" t="s">
        <v>845</v>
      </c>
      <c r="B112" s="100">
        <v>16</v>
      </c>
      <c r="C112" s="100">
        <v>42</v>
      </c>
      <c r="D112" s="100">
        <v>14</v>
      </c>
      <c r="E112" s="100">
        <v>8</v>
      </c>
      <c r="F112" s="100">
        <v>2</v>
      </c>
      <c r="G112" s="100">
        <v>320</v>
      </c>
      <c r="H112" s="100">
        <v>228.3</v>
      </c>
      <c r="I112" s="100">
        <v>108.1</v>
      </c>
      <c r="J112" s="100">
        <v>1</v>
      </c>
      <c r="K112" s="100">
        <v>2</v>
      </c>
      <c r="L112" s="101">
        <v>112</v>
      </c>
      <c r="M112" s="100">
        <f>L112*Settings!$F$4</f>
        <v>378</v>
      </c>
    </row>
    <row r="113" spans="1:13" s="1" customFormat="1" ht="14.5" customHeight="1" x14ac:dyDescent="0.35">
      <c r="A113" s="99" t="s">
        <v>846</v>
      </c>
      <c r="B113" s="102">
        <v>16</v>
      </c>
      <c r="C113" s="102">
        <v>50</v>
      </c>
      <c r="D113" s="102">
        <v>11</v>
      </c>
      <c r="E113" s="102">
        <v>10</v>
      </c>
      <c r="F113" s="102">
        <v>1</v>
      </c>
      <c r="G113" s="102">
        <v>327</v>
      </c>
      <c r="H113" s="102">
        <v>248.1</v>
      </c>
      <c r="I113" s="102">
        <v>88.1</v>
      </c>
      <c r="J113" s="102">
        <v>0</v>
      </c>
      <c r="K113" s="102">
        <v>2</v>
      </c>
      <c r="L113" s="101">
        <v>110</v>
      </c>
      <c r="M113" s="100">
        <f>L113*Settings!$F$4</f>
        <v>371.25</v>
      </c>
    </row>
    <row r="114" spans="1:13" s="1" customFormat="1" ht="14.5" customHeight="1" x14ac:dyDescent="0.35">
      <c r="A114" s="98" t="s">
        <v>847</v>
      </c>
      <c r="B114" s="100">
        <v>16</v>
      </c>
      <c r="C114" s="100">
        <v>56</v>
      </c>
      <c r="D114" s="100">
        <v>6</v>
      </c>
      <c r="E114" s="100">
        <v>16</v>
      </c>
      <c r="F114" s="100">
        <v>0</v>
      </c>
      <c r="G114" s="100">
        <v>308</v>
      </c>
      <c r="H114" s="100">
        <v>225.6</v>
      </c>
      <c r="I114" s="100">
        <v>105.7</v>
      </c>
      <c r="J114" s="100">
        <v>1</v>
      </c>
      <c r="K114" s="100">
        <v>1</v>
      </c>
      <c r="L114" s="101">
        <v>108</v>
      </c>
      <c r="M114" s="100">
        <f>L114*Settings!$F$4</f>
        <v>364.5</v>
      </c>
    </row>
    <row r="115" spans="1:13" s="1" customFormat="1" ht="14.5" customHeight="1" x14ac:dyDescent="0.35">
      <c r="A115" s="99" t="s">
        <v>848</v>
      </c>
      <c r="B115" s="102">
        <v>16</v>
      </c>
      <c r="C115" s="102">
        <v>31</v>
      </c>
      <c r="D115" s="102">
        <v>10</v>
      </c>
      <c r="E115" s="102">
        <v>16</v>
      </c>
      <c r="F115" s="102">
        <v>3</v>
      </c>
      <c r="G115" s="102">
        <v>339</v>
      </c>
      <c r="H115" s="102">
        <v>258.2</v>
      </c>
      <c r="I115" s="102">
        <v>118.1</v>
      </c>
      <c r="J115" s="102">
        <v>0</v>
      </c>
      <c r="K115" s="102">
        <v>1</v>
      </c>
      <c r="L115" s="101">
        <v>107</v>
      </c>
      <c r="M115" s="100">
        <f>L115*Settings!$F$4</f>
        <v>361.125</v>
      </c>
    </row>
    <row r="116" spans="1:13" s="1" customFormat="1" ht="14.5" customHeight="1" x14ac:dyDescent="0.35">
      <c r="A116" s="98" t="s">
        <v>849</v>
      </c>
      <c r="B116" s="100">
        <v>16</v>
      </c>
      <c r="C116" s="100">
        <v>42</v>
      </c>
      <c r="D116" s="100">
        <v>7</v>
      </c>
      <c r="E116" s="100">
        <v>16</v>
      </c>
      <c r="F116" s="100">
        <v>2</v>
      </c>
      <c r="G116" s="100">
        <v>388</v>
      </c>
      <c r="H116" s="100">
        <v>231.1</v>
      </c>
      <c r="I116" s="100">
        <v>133.80000000000001</v>
      </c>
      <c r="J116" s="100">
        <v>0</v>
      </c>
      <c r="K116" s="100">
        <v>0</v>
      </c>
      <c r="L116" s="101">
        <v>100</v>
      </c>
      <c r="M116" s="100">
        <f>L116*Settings!$F$4</f>
        <v>337.5</v>
      </c>
    </row>
    <row r="117" spans="1:13" s="1" customFormat="1" ht="14.5" customHeight="1" x14ac:dyDescent="0.35">
      <c r="A117" s="99" t="s">
        <v>850</v>
      </c>
      <c r="B117" s="102">
        <v>16</v>
      </c>
      <c r="C117" s="102">
        <v>22</v>
      </c>
      <c r="D117" s="102">
        <v>13</v>
      </c>
      <c r="E117" s="102">
        <v>13</v>
      </c>
      <c r="F117" s="102">
        <v>4</v>
      </c>
      <c r="G117" s="102">
        <v>382</v>
      </c>
      <c r="H117" s="102">
        <v>269.10000000000002</v>
      </c>
      <c r="I117" s="102">
        <v>115</v>
      </c>
      <c r="J117" s="102">
        <v>0</v>
      </c>
      <c r="K117" s="102">
        <v>0</v>
      </c>
      <c r="L117" s="101">
        <v>98</v>
      </c>
      <c r="M117" s="100">
        <f>L117*Settings!$F$4</f>
        <v>330.75</v>
      </c>
    </row>
    <row r="118" spans="1:13" s="1" customFormat="1" ht="14.5" customHeight="1" x14ac:dyDescent="0.35">
      <c r="A118" s="98" t="s">
        <v>851</v>
      </c>
      <c r="B118" s="100">
        <v>16</v>
      </c>
      <c r="C118" s="100">
        <v>27</v>
      </c>
      <c r="D118" s="100">
        <v>7</v>
      </c>
      <c r="E118" s="100">
        <v>18</v>
      </c>
      <c r="F118" s="100">
        <v>3</v>
      </c>
      <c r="G118" s="100">
        <v>359</v>
      </c>
      <c r="H118" s="100">
        <v>240.3</v>
      </c>
      <c r="I118" s="100">
        <v>124.8</v>
      </c>
      <c r="J118" s="100">
        <v>0</v>
      </c>
      <c r="K118" s="100">
        <v>0</v>
      </c>
      <c r="L118" s="101">
        <v>95</v>
      </c>
      <c r="M118" s="100">
        <f>L118*Settings!$F$4</f>
        <v>320.625</v>
      </c>
    </row>
    <row r="119" spans="1:13" s="1" customFormat="1" ht="14.5" customHeight="1" x14ac:dyDescent="0.35">
      <c r="A119" s="99" t="s">
        <v>852</v>
      </c>
      <c r="B119" s="102">
        <v>16</v>
      </c>
      <c r="C119" s="102">
        <v>37</v>
      </c>
      <c r="D119" s="102">
        <v>11</v>
      </c>
      <c r="E119" s="102">
        <v>11</v>
      </c>
      <c r="F119" s="102">
        <v>2</v>
      </c>
      <c r="G119" s="102">
        <v>384</v>
      </c>
      <c r="H119" s="102">
        <v>252.6</v>
      </c>
      <c r="I119" s="102">
        <v>112.1</v>
      </c>
      <c r="J119" s="102">
        <v>0</v>
      </c>
      <c r="K119" s="102">
        <v>0</v>
      </c>
      <c r="L119" s="101">
        <v>93</v>
      </c>
      <c r="M119" s="100">
        <f>L119*Settings!$F$4</f>
        <v>313.875</v>
      </c>
    </row>
    <row r="120" spans="1:13" s="1" customFormat="1" ht="14.5" customHeight="1" x14ac:dyDescent="0.35">
      <c r="A120" s="98" t="s">
        <v>853</v>
      </c>
      <c r="B120" s="100">
        <v>16</v>
      </c>
      <c r="C120" s="100">
        <v>38</v>
      </c>
      <c r="D120" s="100">
        <v>11</v>
      </c>
      <c r="E120" s="100">
        <v>10</v>
      </c>
      <c r="F120" s="100">
        <v>1</v>
      </c>
      <c r="G120" s="100">
        <v>332</v>
      </c>
      <c r="H120" s="100">
        <v>234.1</v>
      </c>
      <c r="I120" s="100">
        <v>104</v>
      </c>
      <c r="J120" s="100">
        <v>0</v>
      </c>
      <c r="K120" s="100">
        <v>1</v>
      </c>
      <c r="L120" s="101">
        <v>92</v>
      </c>
      <c r="M120" s="100">
        <f>L120*Settings!$F$4</f>
        <v>310.5</v>
      </c>
    </row>
    <row r="121" spans="1:13" s="1" customFormat="1" ht="14.5" customHeight="1" x14ac:dyDescent="0.35">
      <c r="A121" s="99" t="s">
        <v>771</v>
      </c>
      <c r="B121" s="102">
        <v>16</v>
      </c>
      <c r="C121" s="102">
        <v>36</v>
      </c>
      <c r="D121" s="102">
        <v>6</v>
      </c>
      <c r="E121" s="102">
        <v>15</v>
      </c>
      <c r="F121" s="102">
        <v>2</v>
      </c>
      <c r="G121" s="102">
        <v>361</v>
      </c>
      <c r="H121" s="102">
        <v>237.3</v>
      </c>
      <c r="I121" s="102">
        <v>89.5</v>
      </c>
      <c r="J121" s="102">
        <v>0</v>
      </c>
      <c r="K121" s="102">
        <v>0</v>
      </c>
      <c r="L121" s="101">
        <v>90</v>
      </c>
      <c r="M121" s="100">
        <f>L121*Settings!$F$4</f>
        <v>303.75</v>
      </c>
    </row>
    <row r="122" spans="1:13" s="1" customFormat="1" ht="14.5" customHeight="1" x14ac:dyDescent="0.35">
      <c r="A122" s="98" t="s">
        <v>854</v>
      </c>
      <c r="B122" s="100">
        <v>16</v>
      </c>
      <c r="C122" s="100">
        <v>32</v>
      </c>
      <c r="D122" s="100">
        <v>5</v>
      </c>
      <c r="E122" s="100">
        <v>11</v>
      </c>
      <c r="F122" s="100">
        <v>4</v>
      </c>
      <c r="G122" s="100">
        <v>436</v>
      </c>
      <c r="H122" s="100">
        <v>249.9</v>
      </c>
      <c r="I122" s="100">
        <v>109.2</v>
      </c>
      <c r="J122" s="100">
        <v>1</v>
      </c>
      <c r="K122" s="100">
        <v>0</v>
      </c>
      <c r="L122" s="101">
        <v>90</v>
      </c>
      <c r="M122" s="100">
        <f>L122*Settings!$F$4</f>
        <v>303.75</v>
      </c>
    </row>
    <row r="123" spans="1:13" s="1" customFormat="1" ht="14.5" customHeight="1" x14ac:dyDescent="0.35">
      <c r="A123" s="99" t="s">
        <v>855</v>
      </c>
      <c r="B123" s="102">
        <v>16</v>
      </c>
      <c r="C123" s="102">
        <v>42</v>
      </c>
      <c r="D123" s="102">
        <v>9</v>
      </c>
      <c r="E123" s="102">
        <v>12</v>
      </c>
      <c r="F123" s="102">
        <v>1</v>
      </c>
      <c r="G123" s="102">
        <v>356</v>
      </c>
      <c r="H123" s="102">
        <v>256.3</v>
      </c>
      <c r="I123" s="102">
        <v>88.8</v>
      </c>
      <c r="J123" s="102">
        <v>0</v>
      </c>
      <c r="K123" s="102">
        <v>0</v>
      </c>
      <c r="L123" s="101">
        <v>90</v>
      </c>
      <c r="M123" s="100">
        <f>L123*Settings!$F$4</f>
        <v>303.75</v>
      </c>
    </row>
    <row r="124" spans="1:13" s="1" customFormat="1" ht="14.5" customHeight="1" x14ac:dyDescent="0.35">
      <c r="A124" s="98" t="s">
        <v>856</v>
      </c>
      <c r="B124" s="100">
        <v>16</v>
      </c>
      <c r="C124" s="100">
        <v>33</v>
      </c>
      <c r="D124" s="100">
        <v>7</v>
      </c>
      <c r="E124" s="100">
        <v>9</v>
      </c>
      <c r="F124" s="100">
        <v>4</v>
      </c>
      <c r="G124" s="100">
        <v>382</v>
      </c>
      <c r="H124" s="100">
        <v>211.6</v>
      </c>
      <c r="I124" s="100">
        <v>89.4</v>
      </c>
      <c r="J124" s="100">
        <v>0</v>
      </c>
      <c r="K124" s="100">
        <v>0</v>
      </c>
      <c r="L124" s="101">
        <v>89</v>
      </c>
      <c r="M124" s="100">
        <f>L124*Settings!$F$4</f>
        <v>300.375</v>
      </c>
    </row>
    <row r="125" spans="1:13" s="1" customFormat="1" ht="14.5" customHeight="1" x14ac:dyDescent="0.35">
      <c r="A125" s="99" t="s">
        <v>857</v>
      </c>
      <c r="B125" s="102">
        <v>16</v>
      </c>
      <c r="C125" s="102">
        <v>42</v>
      </c>
      <c r="D125" s="102">
        <v>6</v>
      </c>
      <c r="E125" s="102">
        <v>12</v>
      </c>
      <c r="F125" s="102">
        <v>0</v>
      </c>
      <c r="G125" s="102">
        <v>296</v>
      </c>
      <c r="H125" s="102">
        <v>269.89999999999998</v>
      </c>
      <c r="I125" s="102">
        <v>114.8</v>
      </c>
      <c r="J125" s="102">
        <v>2</v>
      </c>
      <c r="K125" s="102">
        <v>1</v>
      </c>
      <c r="L125" s="101">
        <v>88</v>
      </c>
      <c r="M125" s="100">
        <f>L125*Settings!$F$4</f>
        <v>297</v>
      </c>
    </row>
    <row r="126" spans="1:13" s="1" customFormat="1" ht="14.5" customHeight="1" x14ac:dyDescent="0.35">
      <c r="A126" s="98" t="s">
        <v>858</v>
      </c>
      <c r="B126" s="100">
        <v>16</v>
      </c>
      <c r="C126" s="100">
        <v>41</v>
      </c>
      <c r="D126" s="100">
        <v>3</v>
      </c>
      <c r="E126" s="100">
        <v>11</v>
      </c>
      <c r="F126" s="100">
        <v>3</v>
      </c>
      <c r="G126" s="100">
        <v>349</v>
      </c>
      <c r="H126" s="100">
        <v>228.6</v>
      </c>
      <c r="I126" s="100">
        <v>127.8</v>
      </c>
      <c r="J126" s="100">
        <v>0</v>
      </c>
      <c r="K126" s="100">
        <v>0</v>
      </c>
      <c r="L126" s="101">
        <v>87</v>
      </c>
      <c r="M126" s="100">
        <f>L126*Settings!$F$4</f>
        <v>293.625</v>
      </c>
    </row>
    <row r="127" spans="1:13" s="1" customFormat="1" ht="14.5" customHeight="1" x14ac:dyDescent="0.35">
      <c r="A127" s="99" t="s">
        <v>859</v>
      </c>
      <c r="B127" s="102">
        <v>16</v>
      </c>
      <c r="C127" s="102">
        <v>30</v>
      </c>
      <c r="D127" s="102">
        <v>6</v>
      </c>
      <c r="E127" s="102">
        <v>10</v>
      </c>
      <c r="F127" s="102">
        <v>3</v>
      </c>
      <c r="G127" s="102">
        <v>393</v>
      </c>
      <c r="H127" s="102">
        <v>236.8</v>
      </c>
      <c r="I127" s="102">
        <v>110.5</v>
      </c>
      <c r="J127" s="102">
        <v>2</v>
      </c>
      <c r="K127" s="102">
        <v>0</v>
      </c>
      <c r="L127" s="101">
        <v>84</v>
      </c>
      <c r="M127" s="100">
        <f>L127*Settings!$F$4</f>
        <v>283.5</v>
      </c>
    </row>
    <row r="128" spans="1:13" s="1" customFormat="1" ht="14.5" customHeight="1" x14ac:dyDescent="0.35">
      <c r="A128" s="98" t="s">
        <v>860</v>
      </c>
      <c r="B128" s="100">
        <v>16</v>
      </c>
      <c r="C128" s="100">
        <v>39</v>
      </c>
      <c r="D128" s="100">
        <v>8</v>
      </c>
      <c r="E128" s="100">
        <v>8</v>
      </c>
      <c r="F128" s="100">
        <v>2</v>
      </c>
      <c r="G128" s="100">
        <v>315</v>
      </c>
      <c r="H128" s="100">
        <v>232.8</v>
      </c>
      <c r="I128" s="100">
        <v>106.6</v>
      </c>
      <c r="J128" s="100">
        <v>0</v>
      </c>
      <c r="K128" s="100">
        <v>0</v>
      </c>
      <c r="L128" s="101">
        <v>83</v>
      </c>
      <c r="M128" s="100">
        <f>L128*Settings!$F$4</f>
        <v>280.125</v>
      </c>
    </row>
    <row r="129" spans="1:13" s="1" customFormat="1" ht="14.5" customHeight="1" x14ac:dyDescent="0.35">
      <c r="A129" s="99" t="s">
        <v>861</v>
      </c>
      <c r="B129" s="102">
        <v>16</v>
      </c>
      <c r="C129" s="102">
        <v>37</v>
      </c>
      <c r="D129" s="102">
        <v>5</v>
      </c>
      <c r="E129" s="102">
        <v>14</v>
      </c>
      <c r="F129" s="102">
        <v>1</v>
      </c>
      <c r="G129" s="102">
        <v>252</v>
      </c>
      <c r="H129" s="102">
        <v>208.1</v>
      </c>
      <c r="I129" s="102">
        <v>83.6</v>
      </c>
      <c r="J129" s="102">
        <v>1</v>
      </c>
      <c r="K129" s="102">
        <v>0</v>
      </c>
      <c r="L129" s="101">
        <v>83</v>
      </c>
      <c r="M129" s="100">
        <f>L129*Settings!$F$4</f>
        <v>280.125</v>
      </c>
    </row>
    <row r="130" spans="1:13" s="1" customFormat="1" ht="14.5" customHeight="1" x14ac:dyDescent="0.35">
      <c r="A130" s="98" t="s">
        <v>862</v>
      </c>
      <c r="B130" s="100">
        <v>16</v>
      </c>
      <c r="C130" s="100">
        <v>27</v>
      </c>
      <c r="D130" s="100">
        <v>6</v>
      </c>
      <c r="E130" s="100">
        <v>13</v>
      </c>
      <c r="F130" s="100">
        <v>2</v>
      </c>
      <c r="G130" s="100">
        <v>388</v>
      </c>
      <c r="H130" s="100">
        <v>262.39999999999998</v>
      </c>
      <c r="I130" s="100">
        <v>120.8</v>
      </c>
      <c r="J130" s="100">
        <v>1</v>
      </c>
      <c r="K130" s="100">
        <v>0</v>
      </c>
      <c r="L130" s="101">
        <v>79</v>
      </c>
      <c r="M130" s="100">
        <f>L130*Settings!$F$4</f>
        <v>266.625</v>
      </c>
    </row>
    <row r="131" spans="1:13" s="1" customFormat="1" ht="14.5" customHeight="1" x14ac:dyDescent="0.35">
      <c r="A131" s="99" t="s">
        <v>863</v>
      </c>
      <c r="B131" s="102">
        <v>16</v>
      </c>
      <c r="C131" s="102">
        <v>26</v>
      </c>
      <c r="D131" s="102">
        <v>7</v>
      </c>
      <c r="E131" s="102">
        <v>13</v>
      </c>
      <c r="F131" s="102">
        <v>1</v>
      </c>
      <c r="G131" s="102">
        <v>404</v>
      </c>
      <c r="H131" s="102">
        <v>257.7</v>
      </c>
      <c r="I131" s="102">
        <v>120.6</v>
      </c>
      <c r="J131" s="102">
        <v>2</v>
      </c>
      <c r="K131" s="102">
        <v>0</v>
      </c>
      <c r="L131" s="101">
        <v>76</v>
      </c>
      <c r="M131" s="100">
        <f>L131*Settings!$F$4</f>
        <v>256.5</v>
      </c>
    </row>
    <row r="132" spans="1:13" s="1" customFormat="1" ht="14.5" customHeight="1" x14ac:dyDescent="0.35">
      <c r="A132" s="98" t="s">
        <v>864</v>
      </c>
      <c r="B132" s="100">
        <v>16</v>
      </c>
      <c r="C132" s="100">
        <v>30</v>
      </c>
      <c r="D132" s="100">
        <v>10</v>
      </c>
      <c r="E132" s="100">
        <v>10</v>
      </c>
      <c r="F132" s="100">
        <v>1</v>
      </c>
      <c r="G132" s="100">
        <v>383</v>
      </c>
      <c r="H132" s="100">
        <v>246.4</v>
      </c>
      <c r="I132" s="100">
        <v>116.3</v>
      </c>
      <c r="J132" s="100">
        <v>0</v>
      </c>
      <c r="K132" s="100">
        <v>0</v>
      </c>
      <c r="L132" s="101">
        <v>76</v>
      </c>
      <c r="M132" s="100">
        <f>L132*Settings!$F$4</f>
        <v>256.5</v>
      </c>
    </row>
    <row r="133" spans="1:13" s="1" customFormat="1" ht="14.5" customHeight="1" x14ac:dyDescent="0.35">
      <c r="A133" s="99" t="s">
        <v>865</v>
      </c>
      <c r="B133" s="102">
        <v>16</v>
      </c>
      <c r="C133" s="102">
        <v>28</v>
      </c>
      <c r="D133" s="102">
        <v>9</v>
      </c>
      <c r="E133" s="102">
        <v>11</v>
      </c>
      <c r="F133" s="102">
        <v>0</v>
      </c>
      <c r="G133" s="102">
        <v>382</v>
      </c>
      <c r="H133" s="102">
        <v>244.3</v>
      </c>
      <c r="I133" s="102">
        <v>117.9</v>
      </c>
      <c r="J133" s="102">
        <v>0</v>
      </c>
      <c r="K133" s="102">
        <v>0</v>
      </c>
      <c r="L133" s="101">
        <v>68</v>
      </c>
      <c r="M133" s="100">
        <f>L133*Settings!$F$4</f>
        <v>229.5</v>
      </c>
    </row>
    <row r="134" spans="1:13" s="1" customFormat="1" ht="14.5" customHeight="1" x14ac:dyDescent="0.35">
      <c r="A134" s="98" t="s">
        <v>836</v>
      </c>
      <c r="B134" s="100">
        <v>16</v>
      </c>
      <c r="C134" s="100">
        <v>34</v>
      </c>
      <c r="D134" s="100">
        <v>6</v>
      </c>
      <c r="E134" s="100">
        <v>7</v>
      </c>
      <c r="F134" s="100">
        <v>1</v>
      </c>
      <c r="G134" s="100">
        <v>410</v>
      </c>
      <c r="H134" s="100">
        <v>242.6</v>
      </c>
      <c r="I134" s="100">
        <v>97.9</v>
      </c>
      <c r="J134" s="100">
        <v>0</v>
      </c>
      <c r="K134" s="100">
        <v>0</v>
      </c>
      <c r="L134" s="101">
        <v>66</v>
      </c>
      <c r="M134" s="100">
        <f>L134*Settings!$F$4</f>
        <v>222.75</v>
      </c>
    </row>
    <row r="135" spans="1:13" s="1" customFormat="1" ht="14.5" customHeight="1" x14ac:dyDescent="0.35">
      <c r="A135" s="99" t="s">
        <v>772</v>
      </c>
      <c r="B135" s="102">
        <v>16</v>
      </c>
      <c r="C135" s="102">
        <v>31</v>
      </c>
      <c r="D135" s="102">
        <v>9</v>
      </c>
      <c r="E135" s="102">
        <v>5</v>
      </c>
      <c r="F135" s="102">
        <v>0</v>
      </c>
      <c r="G135" s="102">
        <v>373</v>
      </c>
      <c r="H135" s="102">
        <v>252.8</v>
      </c>
      <c r="I135" s="102">
        <v>109.1</v>
      </c>
      <c r="J135" s="102">
        <v>0</v>
      </c>
      <c r="K135" s="102">
        <v>0</v>
      </c>
      <c r="L135" s="101">
        <v>59</v>
      </c>
      <c r="M135" s="100">
        <f>L135*Settings!$F$4</f>
        <v>199.125</v>
      </c>
    </row>
    <row r="136" spans="1:13" x14ac:dyDescent="0.35">
      <c r="A136" s="97">
        <v>2019</v>
      </c>
    </row>
    <row r="137" spans="1:13" x14ac:dyDescent="0.35">
      <c r="A137" s="98" t="s">
        <v>972</v>
      </c>
      <c r="B137" s="113">
        <v>16</v>
      </c>
      <c r="C137" s="113">
        <v>54</v>
      </c>
      <c r="D137" s="113">
        <v>18</v>
      </c>
      <c r="E137" s="113">
        <v>20</v>
      </c>
      <c r="F137" s="113">
        <v>3</v>
      </c>
      <c r="G137" s="113">
        <v>303</v>
      </c>
      <c r="H137" s="113">
        <v>215.9</v>
      </c>
      <c r="I137" s="113">
        <v>109.6</v>
      </c>
      <c r="J137" s="113">
        <v>1</v>
      </c>
      <c r="K137" s="113">
        <v>1</v>
      </c>
      <c r="L137" s="114">
        <v>156</v>
      </c>
      <c r="M137" s="100">
        <f>L137*Settings!$F$3</f>
        <v>789.75</v>
      </c>
    </row>
    <row r="138" spans="1:13" x14ac:dyDescent="0.35">
      <c r="A138" s="99" t="s">
        <v>973</v>
      </c>
      <c r="B138" s="115">
        <v>16</v>
      </c>
      <c r="C138" s="115">
        <v>47</v>
      </c>
      <c r="D138" s="115">
        <v>11</v>
      </c>
      <c r="E138" s="115">
        <v>25</v>
      </c>
      <c r="F138" s="115">
        <v>5</v>
      </c>
      <c r="G138" s="115">
        <v>225</v>
      </c>
      <c r="H138" s="115">
        <v>200.9</v>
      </c>
      <c r="I138" s="115">
        <v>95.5</v>
      </c>
      <c r="J138" s="115">
        <v>1</v>
      </c>
      <c r="K138" s="115">
        <v>0</v>
      </c>
      <c r="L138" s="114">
        <v>151</v>
      </c>
      <c r="M138" s="100">
        <f>L138*Settings!$F$3</f>
        <v>764.4375</v>
      </c>
    </row>
    <row r="139" spans="1:13" x14ac:dyDescent="0.35">
      <c r="A139" s="98" t="s">
        <v>974</v>
      </c>
      <c r="B139" s="113">
        <v>16</v>
      </c>
      <c r="C139" s="113">
        <v>47</v>
      </c>
      <c r="D139" s="113">
        <v>16</v>
      </c>
      <c r="E139" s="113">
        <v>12</v>
      </c>
      <c r="F139" s="113">
        <v>6</v>
      </c>
      <c r="G139" s="113">
        <v>449</v>
      </c>
      <c r="H139" s="113">
        <v>290.39999999999998</v>
      </c>
      <c r="I139" s="113">
        <v>73.8</v>
      </c>
      <c r="J139" s="113">
        <v>0</v>
      </c>
      <c r="K139" s="113">
        <v>0</v>
      </c>
      <c r="L139" s="114">
        <v>139</v>
      </c>
      <c r="M139" s="100">
        <f>L139*Settings!$F$3</f>
        <v>703.6875</v>
      </c>
    </row>
    <row r="140" spans="1:13" x14ac:dyDescent="0.35">
      <c r="A140" s="99" t="s">
        <v>975</v>
      </c>
      <c r="B140" s="115">
        <v>16</v>
      </c>
      <c r="C140" s="115">
        <v>48</v>
      </c>
      <c r="D140" s="115">
        <v>15</v>
      </c>
      <c r="E140" s="115">
        <v>12</v>
      </c>
      <c r="F140" s="115">
        <v>5</v>
      </c>
      <c r="G140" s="115">
        <v>310</v>
      </c>
      <c r="H140" s="115">
        <v>192.1</v>
      </c>
      <c r="I140" s="115">
        <v>112.6</v>
      </c>
      <c r="J140" s="115">
        <v>1</v>
      </c>
      <c r="K140" s="115">
        <v>0</v>
      </c>
      <c r="L140" s="114">
        <v>134</v>
      </c>
      <c r="M140" s="100">
        <f>L140*Settings!$F$3</f>
        <v>678.375</v>
      </c>
    </row>
    <row r="141" spans="1:13" x14ac:dyDescent="0.35">
      <c r="A141" s="98" t="s">
        <v>976</v>
      </c>
      <c r="B141" s="113">
        <v>16</v>
      </c>
      <c r="C141" s="113">
        <v>48</v>
      </c>
      <c r="D141" s="113">
        <v>14</v>
      </c>
      <c r="E141" s="113">
        <v>17</v>
      </c>
      <c r="F141" s="113">
        <v>2</v>
      </c>
      <c r="G141" s="113">
        <v>303</v>
      </c>
      <c r="H141" s="113">
        <v>256.2</v>
      </c>
      <c r="I141" s="113">
        <v>108</v>
      </c>
      <c r="J141" s="113">
        <v>2</v>
      </c>
      <c r="K141" s="113">
        <v>0</v>
      </c>
      <c r="L141" s="114">
        <v>126</v>
      </c>
      <c r="M141" s="100">
        <f>L141*Settings!$F$3</f>
        <v>637.875</v>
      </c>
    </row>
    <row r="142" spans="1:13" x14ac:dyDescent="0.35">
      <c r="A142" s="99" t="s">
        <v>977</v>
      </c>
      <c r="B142" s="115">
        <v>16</v>
      </c>
      <c r="C142" s="115">
        <v>50</v>
      </c>
      <c r="D142" s="115">
        <v>11</v>
      </c>
      <c r="E142" s="115">
        <v>13</v>
      </c>
      <c r="F142" s="115">
        <v>4</v>
      </c>
      <c r="G142" s="115">
        <v>364</v>
      </c>
      <c r="H142" s="115">
        <v>245.5</v>
      </c>
      <c r="I142" s="115">
        <v>113.1</v>
      </c>
      <c r="J142" s="115">
        <v>1</v>
      </c>
      <c r="K142" s="115">
        <v>0</v>
      </c>
      <c r="L142" s="114">
        <v>124</v>
      </c>
      <c r="M142" s="100">
        <f>L142*Settings!$F$3</f>
        <v>627.75</v>
      </c>
    </row>
    <row r="143" spans="1:13" x14ac:dyDescent="0.35">
      <c r="A143" s="98" t="s">
        <v>978</v>
      </c>
      <c r="B143" s="113">
        <v>16</v>
      </c>
      <c r="C143" s="113">
        <v>51</v>
      </c>
      <c r="D143" s="113">
        <v>10</v>
      </c>
      <c r="E143" s="113">
        <v>13</v>
      </c>
      <c r="F143" s="113">
        <v>3</v>
      </c>
      <c r="G143" s="113">
        <v>341</v>
      </c>
      <c r="H143" s="113">
        <v>262.60000000000002</v>
      </c>
      <c r="I143" s="113">
        <v>91.4</v>
      </c>
      <c r="J143" s="113">
        <v>1</v>
      </c>
      <c r="K143" s="113">
        <v>1</v>
      </c>
      <c r="L143" s="114">
        <v>123</v>
      </c>
      <c r="M143" s="100">
        <f>L143*Settings!$F$3</f>
        <v>622.6875</v>
      </c>
    </row>
    <row r="144" spans="1:13" x14ac:dyDescent="0.35">
      <c r="A144" s="99" t="s">
        <v>979</v>
      </c>
      <c r="B144" s="115">
        <v>16</v>
      </c>
      <c r="C144" s="115">
        <v>36</v>
      </c>
      <c r="D144" s="115">
        <v>12</v>
      </c>
      <c r="E144" s="115">
        <v>13</v>
      </c>
      <c r="F144" s="115">
        <v>6</v>
      </c>
      <c r="G144" s="115">
        <v>282</v>
      </c>
      <c r="H144" s="115">
        <v>223.9</v>
      </c>
      <c r="I144" s="115">
        <v>92.9</v>
      </c>
      <c r="J144" s="115">
        <v>0</v>
      </c>
      <c r="K144" s="115">
        <v>0</v>
      </c>
      <c r="L144" s="114">
        <v>122</v>
      </c>
      <c r="M144" s="100">
        <f>L144*Settings!$F$3</f>
        <v>617.625</v>
      </c>
    </row>
    <row r="145" spans="1:13" x14ac:dyDescent="0.35">
      <c r="A145" s="98" t="s">
        <v>980</v>
      </c>
      <c r="B145" s="113">
        <v>16</v>
      </c>
      <c r="C145" s="113">
        <v>45</v>
      </c>
      <c r="D145" s="113">
        <v>7</v>
      </c>
      <c r="E145" s="113">
        <v>16</v>
      </c>
      <c r="F145" s="113">
        <v>3</v>
      </c>
      <c r="G145" s="113">
        <v>308</v>
      </c>
      <c r="H145" s="113">
        <v>242.6</v>
      </c>
      <c r="I145" s="113">
        <v>128.19999999999999</v>
      </c>
      <c r="J145" s="113">
        <v>0</v>
      </c>
      <c r="K145" s="113">
        <v>1</v>
      </c>
      <c r="L145" s="114">
        <v>115</v>
      </c>
      <c r="M145" s="100">
        <f>L145*Settings!$F$3</f>
        <v>582.1875</v>
      </c>
    </row>
    <row r="146" spans="1:13" x14ac:dyDescent="0.35">
      <c r="A146" s="99" t="s">
        <v>981</v>
      </c>
      <c r="B146" s="115">
        <v>16</v>
      </c>
      <c r="C146" s="115">
        <v>28</v>
      </c>
      <c r="D146" s="115">
        <v>16</v>
      </c>
      <c r="E146" s="115">
        <v>16</v>
      </c>
      <c r="F146" s="115">
        <v>3</v>
      </c>
      <c r="G146" s="115">
        <v>398</v>
      </c>
      <c r="H146" s="115">
        <v>275.39999999999998</v>
      </c>
      <c r="I146" s="115">
        <v>117.7</v>
      </c>
      <c r="J146" s="115">
        <v>0</v>
      </c>
      <c r="K146" s="115">
        <v>0</v>
      </c>
      <c r="L146" s="114">
        <v>110</v>
      </c>
      <c r="M146" s="100">
        <f>L146*Settings!$F$3</f>
        <v>556.875</v>
      </c>
    </row>
    <row r="147" spans="1:13" x14ac:dyDescent="0.35">
      <c r="A147" s="98" t="s">
        <v>982</v>
      </c>
      <c r="B147" s="113">
        <v>16</v>
      </c>
      <c r="C147" s="113">
        <v>41</v>
      </c>
      <c r="D147" s="113">
        <v>8</v>
      </c>
      <c r="E147" s="113">
        <v>15</v>
      </c>
      <c r="F147" s="113">
        <v>1</v>
      </c>
      <c r="G147" s="113">
        <v>373</v>
      </c>
      <c r="H147" s="113">
        <v>264.39999999999998</v>
      </c>
      <c r="I147" s="113">
        <v>97.9</v>
      </c>
      <c r="J147" s="113">
        <v>2</v>
      </c>
      <c r="K147" s="113">
        <v>2</v>
      </c>
      <c r="L147" s="114">
        <v>109</v>
      </c>
      <c r="M147" s="100">
        <f>L147*Settings!$F$3</f>
        <v>551.8125</v>
      </c>
    </row>
    <row r="148" spans="1:13" x14ac:dyDescent="0.35">
      <c r="A148" s="99" t="s">
        <v>983</v>
      </c>
      <c r="B148" s="115">
        <v>16</v>
      </c>
      <c r="C148" s="115">
        <v>43</v>
      </c>
      <c r="D148" s="115">
        <v>9</v>
      </c>
      <c r="E148" s="115">
        <v>14</v>
      </c>
      <c r="F148" s="115">
        <v>3</v>
      </c>
      <c r="G148" s="115">
        <v>331</v>
      </c>
      <c r="H148" s="115">
        <v>272.3</v>
      </c>
      <c r="I148" s="115">
        <v>104.5</v>
      </c>
      <c r="J148" s="115">
        <v>1</v>
      </c>
      <c r="K148" s="115">
        <v>0</v>
      </c>
      <c r="L148" s="114">
        <v>109</v>
      </c>
      <c r="M148" s="100">
        <f>L148*Settings!$F$3</f>
        <v>551.8125</v>
      </c>
    </row>
    <row r="149" spans="1:13" x14ac:dyDescent="0.35">
      <c r="A149" s="98" t="s">
        <v>984</v>
      </c>
      <c r="B149" s="113">
        <v>16</v>
      </c>
      <c r="C149" s="113">
        <v>53</v>
      </c>
      <c r="D149" s="113">
        <v>7</v>
      </c>
      <c r="E149" s="113">
        <v>14</v>
      </c>
      <c r="F149" s="113">
        <v>1</v>
      </c>
      <c r="G149" s="113">
        <v>470</v>
      </c>
      <c r="H149" s="113">
        <v>249.8</v>
      </c>
      <c r="I149" s="113">
        <v>143.5</v>
      </c>
      <c r="J149" s="113">
        <v>1</v>
      </c>
      <c r="K149" s="113">
        <v>0</v>
      </c>
      <c r="L149" s="114">
        <v>103</v>
      </c>
      <c r="M149" s="100">
        <f>L149*Settings!$F$3</f>
        <v>521.4375</v>
      </c>
    </row>
    <row r="150" spans="1:13" x14ac:dyDescent="0.35">
      <c r="A150" s="99" t="s">
        <v>985</v>
      </c>
      <c r="B150" s="115">
        <v>16</v>
      </c>
      <c r="C150" s="115">
        <v>42</v>
      </c>
      <c r="D150" s="115">
        <v>9</v>
      </c>
      <c r="E150" s="115">
        <v>11</v>
      </c>
      <c r="F150" s="115">
        <v>3</v>
      </c>
      <c r="G150" s="115">
        <v>354</v>
      </c>
      <c r="H150" s="115">
        <v>258.5</v>
      </c>
      <c r="I150" s="115">
        <v>90.1</v>
      </c>
      <c r="J150" s="115">
        <v>0</v>
      </c>
      <c r="K150" s="115">
        <v>0</v>
      </c>
      <c r="L150" s="114">
        <v>100</v>
      </c>
      <c r="M150" s="100">
        <f>L150*Settings!$F$3</f>
        <v>506.25</v>
      </c>
    </row>
    <row r="151" spans="1:13" x14ac:dyDescent="0.35">
      <c r="A151" s="98" t="s">
        <v>986</v>
      </c>
      <c r="B151" s="113">
        <v>16</v>
      </c>
      <c r="C151" s="113">
        <v>29</v>
      </c>
      <c r="D151" s="113">
        <v>9</v>
      </c>
      <c r="E151" s="113">
        <v>12</v>
      </c>
      <c r="F151" s="113">
        <v>4</v>
      </c>
      <c r="G151" s="113">
        <v>359</v>
      </c>
      <c r="H151" s="113">
        <v>250.1</v>
      </c>
      <c r="I151" s="113">
        <v>86.9</v>
      </c>
      <c r="J151" s="113">
        <v>2</v>
      </c>
      <c r="K151" s="113">
        <v>0</v>
      </c>
      <c r="L151" s="114">
        <v>99</v>
      </c>
      <c r="M151" s="100">
        <f>L151*Settings!$F$3</f>
        <v>501.1875</v>
      </c>
    </row>
    <row r="152" spans="1:13" x14ac:dyDescent="0.35">
      <c r="A152" s="99" t="s">
        <v>987</v>
      </c>
      <c r="B152" s="115">
        <v>16</v>
      </c>
      <c r="C152" s="115">
        <v>44</v>
      </c>
      <c r="D152" s="115">
        <v>9</v>
      </c>
      <c r="E152" s="115">
        <v>14</v>
      </c>
      <c r="F152" s="115">
        <v>0</v>
      </c>
      <c r="G152" s="115">
        <v>259</v>
      </c>
      <c r="H152" s="115">
        <v>213.8</v>
      </c>
      <c r="I152" s="115">
        <v>103.1</v>
      </c>
      <c r="J152" s="115">
        <v>1</v>
      </c>
      <c r="K152" s="115">
        <v>1</v>
      </c>
      <c r="L152" s="114">
        <v>98</v>
      </c>
      <c r="M152" s="100">
        <f>L152*Settings!$F$3</f>
        <v>496.125</v>
      </c>
    </row>
    <row r="153" spans="1:13" x14ac:dyDescent="0.35">
      <c r="A153" s="98" t="s">
        <v>988</v>
      </c>
      <c r="B153" s="113">
        <v>16</v>
      </c>
      <c r="C153" s="113">
        <v>47</v>
      </c>
      <c r="D153" s="113">
        <v>9</v>
      </c>
      <c r="E153" s="113">
        <v>10</v>
      </c>
      <c r="F153" s="113">
        <v>2</v>
      </c>
      <c r="G153" s="113">
        <v>397</v>
      </c>
      <c r="H153" s="113">
        <v>255.5</v>
      </c>
      <c r="I153" s="113">
        <v>139.30000000000001</v>
      </c>
      <c r="J153" s="113">
        <v>0</v>
      </c>
      <c r="K153" s="113">
        <v>0</v>
      </c>
      <c r="L153" s="114">
        <v>97</v>
      </c>
      <c r="M153" s="100">
        <f>L153*Settings!$F$3</f>
        <v>491.0625</v>
      </c>
    </row>
    <row r="154" spans="1:13" x14ac:dyDescent="0.35">
      <c r="A154" s="99" t="s">
        <v>989</v>
      </c>
      <c r="B154" s="115">
        <v>16</v>
      </c>
      <c r="C154" s="115">
        <v>46</v>
      </c>
      <c r="D154" s="115">
        <v>9</v>
      </c>
      <c r="E154" s="115">
        <v>13</v>
      </c>
      <c r="F154" s="115">
        <v>0</v>
      </c>
      <c r="G154" s="115">
        <v>435</v>
      </c>
      <c r="H154" s="115">
        <v>255.8</v>
      </c>
      <c r="I154" s="115">
        <v>146.19999999999999</v>
      </c>
      <c r="J154" s="115">
        <v>0</v>
      </c>
      <c r="K154" s="115">
        <v>1</v>
      </c>
      <c r="L154" s="114">
        <v>96</v>
      </c>
      <c r="M154" s="100">
        <f>L154*Settings!$F$3</f>
        <v>486</v>
      </c>
    </row>
    <row r="155" spans="1:13" x14ac:dyDescent="0.35">
      <c r="A155" s="98" t="s">
        <v>990</v>
      </c>
      <c r="B155" s="113">
        <v>16</v>
      </c>
      <c r="C155" s="113">
        <v>41</v>
      </c>
      <c r="D155" s="113">
        <v>8</v>
      </c>
      <c r="E155" s="113">
        <v>17</v>
      </c>
      <c r="F155" s="113">
        <v>0</v>
      </c>
      <c r="G155" s="113">
        <v>313</v>
      </c>
      <c r="H155" s="113">
        <v>251</v>
      </c>
      <c r="I155" s="113">
        <v>120.1</v>
      </c>
      <c r="J155" s="113">
        <v>0</v>
      </c>
      <c r="K155" s="113">
        <v>0</v>
      </c>
      <c r="L155" s="114">
        <v>91</v>
      </c>
      <c r="M155" s="100">
        <f>L155*Settings!$F$3</f>
        <v>460.6875</v>
      </c>
    </row>
    <row r="156" spans="1:13" x14ac:dyDescent="0.35">
      <c r="A156" s="99" t="s">
        <v>826</v>
      </c>
      <c r="B156" s="115">
        <v>16</v>
      </c>
      <c r="C156" s="115">
        <v>31</v>
      </c>
      <c r="D156" s="115">
        <v>10</v>
      </c>
      <c r="E156" s="115">
        <v>12</v>
      </c>
      <c r="F156" s="115">
        <v>2</v>
      </c>
      <c r="G156" s="115">
        <v>385</v>
      </c>
      <c r="H156" s="115">
        <v>280.7</v>
      </c>
      <c r="I156" s="115">
        <v>121.1</v>
      </c>
      <c r="J156" s="115">
        <v>0</v>
      </c>
      <c r="K156" s="115">
        <v>0</v>
      </c>
      <c r="L156" s="114">
        <v>87</v>
      </c>
      <c r="M156" s="100">
        <f>L156*Settings!$F$3</f>
        <v>440.4375</v>
      </c>
    </row>
    <row r="157" spans="1:13" x14ac:dyDescent="0.35">
      <c r="A157" s="98" t="s">
        <v>991</v>
      </c>
      <c r="B157" s="113">
        <v>16</v>
      </c>
      <c r="C157" s="113">
        <v>28</v>
      </c>
      <c r="D157" s="113">
        <v>8</v>
      </c>
      <c r="E157" s="113">
        <v>12</v>
      </c>
      <c r="F157" s="113">
        <v>2</v>
      </c>
      <c r="G157" s="113">
        <v>399</v>
      </c>
      <c r="H157" s="113">
        <v>258.60000000000002</v>
      </c>
      <c r="I157" s="113">
        <v>110.9</v>
      </c>
      <c r="J157" s="113">
        <v>0</v>
      </c>
      <c r="K157" s="113">
        <v>1</v>
      </c>
      <c r="L157" s="114">
        <v>86</v>
      </c>
      <c r="M157" s="100">
        <f>L157*Settings!$F$3</f>
        <v>435.375</v>
      </c>
    </row>
    <row r="158" spans="1:13" x14ac:dyDescent="0.35">
      <c r="A158" s="99" t="s">
        <v>992</v>
      </c>
      <c r="B158" s="115">
        <v>16</v>
      </c>
      <c r="C158" s="115">
        <v>38</v>
      </c>
      <c r="D158" s="115">
        <v>6</v>
      </c>
      <c r="E158" s="115">
        <v>14</v>
      </c>
      <c r="F158" s="115">
        <v>1</v>
      </c>
      <c r="G158" s="115">
        <v>393</v>
      </c>
      <c r="H158" s="115">
        <v>233.8</v>
      </c>
      <c r="I158" s="115">
        <v>144.69999999999999</v>
      </c>
      <c r="J158" s="115">
        <v>0</v>
      </c>
      <c r="K158" s="115">
        <v>0</v>
      </c>
      <c r="L158" s="114">
        <v>84</v>
      </c>
      <c r="M158" s="100">
        <f>L158*Settings!$F$3</f>
        <v>425.25</v>
      </c>
    </row>
    <row r="159" spans="1:13" x14ac:dyDescent="0.35">
      <c r="A159" s="98" t="s">
        <v>993</v>
      </c>
      <c r="B159" s="113">
        <v>16</v>
      </c>
      <c r="C159" s="113">
        <v>32</v>
      </c>
      <c r="D159" s="113">
        <v>9</v>
      </c>
      <c r="E159" s="113">
        <v>10</v>
      </c>
      <c r="F159" s="113">
        <v>1</v>
      </c>
      <c r="G159" s="113">
        <v>298</v>
      </c>
      <c r="H159" s="113">
        <v>237.3</v>
      </c>
      <c r="I159" s="113">
        <v>102</v>
      </c>
      <c r="J159" s="113">
        <v>0</v>
      </c>
      <c r="K159" s="113">
        <v>1</v>
      </c>
      <c r="L159" s="114">
        <v>82</v>
      </c>
      <c r="M159" s="100">
        <f>L159*Settings!$F$3</f>
        <v>415.125</v>
      </c>
    </row>
    <row r="160" spans="1:13" x14ac:dyDescent="0.35">
      <c r="A160" s="99" t="s">
        <v>994</v>
      </c>
      <c r="B160" s="115">
        <v>16</v>
      </c>
      <c r="C160" s="115">
        <v>28</v>
      </c>
      <c r="D160" s="115">
        <v>11</v>
      </c>
      <c r="E160" s="115">
        <v>7</v>
      </c>
      <c r="F160" s="115">
        <v>1</v>
      </c>
      <c r="G160" s="115">
        <v>423</v>
      </c>
      <c r="H160" s="115">
        <v>296.2</v>
      </c>
      <c r="I160" s="115">
        <v>115.9</v>
      </c>
      <c r="J160" s="115">
        <v>0</v>
      </c>
      <c r="K160" s="115">
        <v>2</v>
      </c>
      <c r="L160" s="114">
        <v>82</v>
      </c>
      <c r="M160" s="100">
        <f>L160*Settings!$F$3</f>
        <v>415.125</v>
      </c>
    </row>
    <row r="161" spans="1:13" x14ac:dyDescent="0.35">
      <c r="A161" s="98" t="s">
        <v>995</v>
      </c>
      <c r="B161" s="113">
        <v>16</v>
      </c>
      <c r="C161" s="113">
        <v>34</v>
      </c>
      <c r="D161" s="113">
        <v>6</v>
      </c>
      <c r="E161" s="113">
        <v>10</v>
      </c>
      <c r="F161" s="113">
        <v>2</v>
      </c>
      <c r="G161" s="113">
        <v>451</v>
      </c>
      <c r="H161" s="113">
        <v>279.39999999999998</v>
      </c>
      <c r="I161" s="113">
        <v>113.3</v>
      </c>
      <c r="J161" s="113">
        <v>1</v>
      </c>
      <c r="K161" s="113">
        <v>0</v>
      </c>
      <c r="L161" s="114">
        <v>80</v>
      </c>
      <c r="M161" s="100">
        <f>L161*Settings!$F$3</f>
        <v>405</v>
      </c>
    </row>
    <row r="162" spans="1:13" x14ac:dyDescent="0.35">
      <c r="A162" s="99" t="s">
        <v>996</v>
      </c>
      <c r="B162" s="115">
        <v>16</v>
      </c>
      <c r="C162" s="115">
        <v>40</v>
      </c>
      <c r="D162" s="115">
        <v>7</v>
      </c>
      <c r="E162" s="115">
        <v>10</v>
      </c>
      <c r="F162" s="115">
        <v>1</v>
      </c>
      <c r="G162" s="115">
        <v>316</v>
      </c>
      <c r="H162" s="115">
        <v>238.9</v>
      </c>
      <c r="I162" s="115">
        <v>111.4</v>
      </c>
      <c r="J162" s="115">
        <v>0</v>
      </c>
      <c r="K162" s="115">
        <v>0</v>
      </c>
      <c r="L162" s="114">
        <v>80</v>
      </c>
      <c r="M162" s="100">
        <f>L162*Settings!$F$3</f>
        <v>405</v>
      </c>
    </row>
    <row r="163" spans="1:13" x14ac:dyDescent="0.35">
      <c r="A163" s="98" t="s">
        <v>997</v>
      </c>
      <c r="B163" s="113">
        <v>16</v>
      </c>
      <c r="C163" s="113">
        <v>39</v>
      </c>
      <c r="D163" s="113">
        <v>10</v>
      </c>
      <c r="E163" s="113">
        <v>7</v>
      </c>
      <c r="F163" s="113">
        <v>1</v>
      </c>
      <c r="G163" s="113">
        <v>321</v>
      </c>
      <c r="H163" s="113">
        <v>242.4</v>
      </c>
      <c r="I163" s="113">
        <v>103.5</v>
      </c>
      <c r="J163" s="113">
        <v>0</v>
      </c>
      <c r="K163" s="113">
        <v>0</v>
      </c>
      <c r="L163" s="114">
        <v>79</v>
      </c>
      <c r="M163" s="100">
        <f>L163*Settings!$F$3</f>
        <v>399.9375</v>
      </c>
    </row>
    <row r="164" spans="1:13" x14ac:dyDescent="0.35">
      <c r="A164" s="99" t="s">
        <v>998</v>
      </c>
      <c r="B164" s="115">
        <v>16</v>
      </c>
      <c r="C164" s="115">
        <v>40</v>
      </c>
      <c r="D164" s="115">
        <v>10</v>
      </c>
      <c r="E164" s="115">
        <v>7</v>
      </c>
      <c r="F164" s="115">
        <v>0</v>
      </c>
      <c r="G164" s="115">
        <v>442</v>
      </c>
      <c r="H164" s="115">
        <v>299.10000000000002</v>
      </c>
      <c r="I164" s="115">
        <v>120.1</v>
      </c>
      <c r="J164" s="115">
        <v>0</v>
      </c>
      <c r="K164" s="115">
        <v>0</v>
      </c>
      <c r="L164" s="114">
        <v>74</v>
      </c>
      <c r="M164" s="100">
        <f>L164*Settings!$F$3</f>
        <v>374.625</v>
      </c>
    </row>
    <row r="165" spans="1:13" x14ac:dyDescent="0.35">
      <c r="A165" s="98" t="s">
        <v>999</v>
      </c>
      <c r="B165" s="113">
        <v>16</v>
      </c>
      <c r="C165" s="113">
        <v>32</v>
      </c>
      <c r="D165" s="113">
        <v>6</v>
      </c>
      <c r="E165" s="113">
        <v>9</v>
      </c>
      <c r="F165" s="113">
        <v>2</v>
      </c>
      <c r="G165" s="113">
        <v>419</v>
      </c>
      <c r="H165" s="113">
        <v>272.2</v>
      </c>
      <c r="I165" s="113">
        <v>98.1</v>
      </c>
      <c r="J165" s="113">
        <v>0</v>
      </c>
      <c r="K165" s="113">
        <v>0</v>
      </c>
      <c r="L165" s="114">
        <v>74</v>
      </c>
      <c r="M165" s="100">
        <f>L165*Settings!$F$3</f>
        <v>374.625</v>
      </c>
    </row>
    <row r="166" spans="1:13" x14ac:dyDescent="0.35">
      <c r="A166" s="99" t="s">
        <v>1000</v>
      </c>
      <c r="B166" s="115">
        <v>16</v>
      </c>
      <c r="C166" s="115">
        <v>31</v>
      </c>
      <c r="D166" s="115">
        <v>5</v>
      </c>
      <c r="E166" s="115">
        <v>11</v>
      </c>
      <c r="F166" s="115">
        <v>0</v>
      </c>
      <c r="G166" s="115">
        <v>420</v>
      </c>
      <c r="H166" s="115">
        <v>257.60000000000002</v>
      </c>
      <c r="I166" s="115">
        <v>148.9</v>
      </c>
      <c r="J166" s="115">
        <v>1</v>
      </c>
      <c r="K166" s="115">
        <v>1</v>
      </c>
      <c r="L166" s="114">
        <v>71</v>
      </c>
      <c r="M166" s="100">
        <f>L166*Settings!$F$3</f>
        <v>359.4375</v>
      </c>
    </row>
    <row r="167" spans="1:13" x14ac:dyDescent="0.35">
      <c r="A167" s="98" t="s">
        <v>1001</v>
      </c>
      <c r="B167" s="113">
        <v>16</v>
      </c>
      <c r="C167" s="113">
        <v>23</v>
      </c>
      <c r="D167" s="113">
        <v>3</v>
      </c>
      <c r="E167" s="113">
        <v>13</v>
      </c>
      <c r="F167" s="113">
        <v>1</v>
      </c>
      <c r="G167" s="113">
        <v>494</v>
      </c>
      <c r="H167" s="113">
        <v>272.10000000000002</v>
      </c>
      <c r="I167" s="113">
        <v>135.5</v>
      </c>
      <c r="J167" s="113">
        <v>1</v>
      </c>
      <c r="K167" s="113">
        <v>1</v>
      </c>
      <c r="L167" s="114">
        <v>69</v>
      </c>
      <c r="M167" s="100">
        <f>L167*Settings!$F$3</f>
        <v>349.3125</v>
      </c>
    </row>
    <row r="168" spans="1:13" x14ac:dyDescent="0.35">
      <c r="A168" s="99" t="s">
        <v>1002</v>
      </c>
      <c r="B168" s="115">
        <v>16</v>
      </c>
      <c r="C168" s="115">
        <v>30</v>
      </c>
      <c r="D168" s="115">
        <v>3</v>
      </c>
      <c r="E168" s="115">
        <v>11</v>
      </c>
      <c r="F168" s="115">
        <v>0</v>
      </c>
      <c r="G168" s="115">
        <v>345</v>
      </c>
      <c r="H168" s="115">
        <v>212.1</v>
      </c>
      <c r="I168" s="115">
        <v>112.8</v>
      </c>
      <c r="J168" s="115">
        <v>0</v>
      </c>
      <c r="K168" s="115">
        <v>1</v>
      </c>
      <c r="L168" s="114">
        <v>64</v>
      </c>
      <c r="M168" s="100">
        <f>L168*Settings!$F$3</f>
        <v>324</v>
      </c>
    </row>
  </sheetData>
  <mergeCells count="14">
    <mergeCell ref="M2:M4"/>
    <mergeCell ref="R2:W2"/>
    <mergeCell ref="G2:G4"/>
    <mergeCell ref="H2:H4"/>
    <mergeCell ref="I2:I4"/>
    <mergeCell ref="J2:J4"/>
    <mergeCell ref="K2:K4"/>
    <mergeCell ref="L2:L4"/>
    <mergeCell ref="F2:F4"/>
    <mergeCell ref="A2:A4"/>
    <mergeCell ref="B2:B4"/>
    <mergeCell ref="C2:C4"/>
    <mergeCell ref="D2:D4"/>
    <mergeCell ref="E2:E4"/>
  </mergeCells>
  <hyperlinks>
    <hyperlink ref="A5" r:id="rId1" display="https://fftoday.com/stats/players?TeamID=9017&amp;LeagueID=26955" xr:uid="{92F9079E-AF68-4D06-90F4-C2B7AD66EE6D}"/>
    <hyperlink ref="A6" r:id="rId2" display="https://fftoday.com/stats/players?TeamID=9028&amp;LeagueID=26955" xr:uid="{6C7C7BAC-259E-4DEE-90DC-A3001E514C64}"/>
    <hyperlink ref="A7" r:id="rId3" display="https://fftoday.com/stats/players?TeamID=9010&amp;LeagueID=26955" xr:uid="{772C1BE9-DE1C-469A-B826-5F5AF88C2B1F}"/>
    <hyperlink ref="A8" r:id="rId4" display="https://fftoday.com/stats/players?TeamID=9009&amp;LeagueID=26955" xr:uid="{B099803C-3F0A-4A3A-B962-8921B97DF484}"/>
    <hyperlink ref="A9" r:id="rId5" display="https://fftoday.com/stats/players?TeamID=9016&amp;LeagueID=26955" xr:uid="{9CD818F8-EDE0-42BE-A8BA-9ADB2B4E8158}"/>
    <hyperlink ref="A10" r:id="rId6" display="https://fftoday.com/stats/players?TeamID=9008&amp;LeagueID=26955" xr:uid="{5572CF39-2609-43C2-9323-DCE80DD14AF2}"/>
    <hyperlink ref="A11" r:id="rId7" display="https://fftoday.com/stats/players?TeamID=9022&amp;LeagueID=26955" xr:uid="{AA1859EB-9CD7-4128-8655-E6BA73ACCAE9}"/>
    <hyperlink ref="A12" r:id="rId8" display="https://fftoday.com/stats/players?TeamID=9025&amp;LeagueID=26955" xr:uid="{7FB0D248-ADD5-4448-A107-4FE036544E55}"/>
    <hyperlink ref="A13" r:id="rId9" display="https://fftoday.com/stats/players?TeamID=9018&amp;LeagueID=26955" xr:uid="{179ABC96-CE5E-453E-BBF6-6FF257F713E2}"/>
    <hyperlink ref="A14" r:id="rId10" display="https://fftoday.com/stats/players?TeamID=9001&amp;LeagueID=26955" xr:uid="{E8FAAD22-CB65-443A-AD41-D52436578854}"/>
    <hyperlink ref="A15" r:id="rId11" display="https://fftoday.com/stats/players?TeamID=9015&amp;LeagueID=26955" xr:uid="{D3FD8B3E-D55C-44D4-B2F7-C514FB798E4C}"/>
    <hyperlink ref="A16" r:id="rId12" display="https://fftoday.com/stats/players?TeamID=9013&amp;LeagueID=26955" xr:uid="{343FA200-006E-4F52-BAD2-DF7282D50B6D}"/>
    <hyperlink ref="A17" r:id="rId13" display="https://fftoday.com/stats/players?TeamID=9031&amp;LeagueID=26955" xr:uid="{0287A300-E2CD-4AE3-9AE8-ED5FFB0A3910}"/>
    <hyperlink ref="A18" r:id="rId14" display="https://fftoday.com/stats/players?TeamID=9003&amp;LeagueID=26955" xr:uid="{E2383F19-0F7F-43EC-A642-6B20C44036D6}"/>
    <hyperlink ref="A19" r:id="rId15" display="https://fftoday.com/stats/players?TeamID=9005&amp;LeagueID=26955" xr:uid="{BBC37474-66DB-438D-BE0D-8947C082A224}"/>
    <hyperlink ref="A20" r:id="rId16" display="https://fftoday.com/stats/players?TeamID=9023&amp;LeagueID=26955" xr:uid="{C2CD8ADF-5767-4887-87EC-F4547F008333}"/>
    <hyperlink ref="A21" r:id="rId17" display="https://fftoday.com/stats/players?TeamID=9004&amp;LeagueID=26955" xr:uid="{327C9F68-F5BC-49B6-86C7-F82AA94BF4C7}"/>
    <hyperlink ref="A22" r:id="rId18" display="https://fftoday.com/stats/players?TeamID=9021&amp;LeagueID=26955" xr:uid="{112FB931-EDDE-4438-9922-5B8A3561E4A9}"/>
    <hyperlink ref="A23" r:id="rId19" display="https://fftoday.com/stats/players?TeamID=9011&amp;LeagueID=26955" xr:uid="{F4470BE3-939F-44C2-AFCB-6E0562CE8837}"/>
    <hyperlink ref="A24" r:id="rId20" display="https://fftoday.com/stats/players?TeamID=9029&amp;LeagueID=26955" xr:uid="{52A49BDB-E708-4670-B9DB-E907C6EE51FC}"/>
    <hyperlink ref="A25" r:id="rId21" display="https://fftoday.com/stats/players?TeamID=9020&amp;LeagueID=26955" xr:uid="{D7EF4F93-3F44-47ED-8D54-EA346ECB9A67}"/>
    <hyperlink ref="A26" r:id="rId22" display="https://fftoday.com/stats/players?TeamID=9000&amp;LeagueID=26955" xr:uid="{C505A1C0-05D9-49B6-B521-D507E7B887D4}"/>
    <hyperlink ref="A27" r:id="rId23" display="https://fftoday.com/stats/players?TeamID=9006&amp;LeagueID=26955" xr:uid="{B07BA3A1-3B03-4E1A-8E90-1EE34AE1F5B5}"/>
    <hyperlink ref="A28" r:id="rId24" display="https://fftoday.com/stats/players?TeamID=9007&amp;LeagueID=26955" xr:uid="{5BAED641-7C81-44DB-8D60-4DF82207F283}"/>
    <hyperlink ref="A29" r:id="rId25" display="https://fftoday.com/stats/players?TeamID=9002&amp;LeagueID=26955" xr:uid="{72BE340E-0539-4322-8A1F-F9E99C8AC451}"/>
    <hyperlink ref="A30" r:id="rId26" display="https://fftoday.com/stats/players?TeamID=9026&amp;LeagueID=26955" xr:uid="{04101230-75F9-41E0-AAA4-975C844D5F3D}"/>
    <hyperlink ref="A31" r:id="rId27" display="https://fftoday.com/stats/players?TeamID=9024&amp;LeagueID=26955" xr:uid="{CB510DED-F845-4BB5-BA1D-81898A734B51}"/>
    <hyperlink ref="A32" r:id="rId28" display="https://fftoday.com/stats/players?TeamID=9030&amp;LeagueID=26955" xr:uid="{8285FA72-026E-49EA-A450-6C0DC7F67D55}"/>
    <hyperlink ref="A33" r:id="rId29" display="https://fftoday.com/stats/players?TeamID=9012&amp;LeagueID=26955" xr:uid="{337A96FF-DDAD-452E-B4E9-9A54B7377FFA}"/>
    <hyperlink ref="A34" r:id="rId30" display="https://fftoday.com/stats/players?TeamID=9019&amp;LeagueID=26955" xr:uid="{D1F92FA8-28FD-4949-97AB-218A9B35A386}"/>
    <hyperlink ref="A35" r:id="rId31" display="https://fftoday.com/stats/players?TeamID=9014&amp;LeagueID=26955" xr:uid="{30D632BE-C5C7-4590-8EA1-5E363F6A3B2D}"/>
    <hyperlink ref="A36" r:id="rId32" display="https://fftoday.com/stats/players?TeamID=9027&amp;LeagueID=26955" xr:uid="{A3618A7D-D63C-417D-ACA6-31265816A355}"/>
    <hyperlink ref="A38" r:id="rId33" display="https://fftoday.com/stats/players?TeamID=9010&amp;LeagueID=26955" xr:uid="{B5648E32-3422-4657-803D-2D8EB5572E2E}"/>
    <hyperlink ref="A39" r:id="rId34" display="https://fftoday.com/stats/players?TeamID=9022&amp;LeagueID=26955" xr:uid="{2569E96E-A859-4EA4-A620-68ACB15F02A0}"/>
    <hyperlink ref="A40" r:id="rId35" display="https://fftoday.com/stats/players?TeamID=9017&amp;LeagueID=26955" xr:uid="{4112536F-450D-42EC-A482-E298AE8AD72D}"/>
    <hyperlink ref="A41" r:id="rId36" display="https://fftoday.com/stats/players?TeamID=9012&amp;LeagueID=26955" xr:uid="{A35FB896-B396-4BC4-A21E-81992E18C551}"/>
    <hyperlink ref="A42" r:id="rId37" display="https://fftoday.com/stats/players?TeamID=9028&amp;LeagueID=26955" xr:uid="{EA38AF99-DBC7-491D-B28B-FA7A88AAA210}"/>
    <hyperlink ref="A43" r:id="rId38" display="https://fftoday.com/stats/players?TeamID=9023&amp;LeagueID=26955" xr:uid="{9C909F87-54F2-4647-9928-7BD3EB20AE4F}"/>
    <hyperlink ref="A44" r:id="rId39" display="https://fftoday.com/stats/players?TeamID=9009&amp;LeagueID=26955" xr:uid="{29D807E3-072A-4DEE-9033-BD1BF4B0068D}"/>
    <hyperlink ref="A45" r:id="rId40" display="https://fftoday.com/stats/players?TeamID=9016&amp;LeagueID=26955" xr:uid="{D6422E07-883A-408C-A15B-E33FEA758CF0}"/>
    <hyperlink ref="A46" r:id="rId41" display="https://fftoday.com/stats/players?TeamID=9024&amp;LeagueID=26955" xr:uid="{D2F00AED-B07E-43F2-B7A3-6A2EB26728BA}"/>
    <hyperlink ref="A47" r:id="rId42" display="https://fftoday.com/stats/players?TeamID=9015&amp;LeagueID=26955" xr:uid="{CD987891-A5FD-4694-9F55-74F586D36F55}"/>
    <hyperlink ref="A48" r:id="rId43" display="https://fftoday.com/stats/players?TeamID=9002&amp;LeagueID=26955" xr:uid="{30C8EF4D-5A0F-4378-B8BC-B9800BDA332A}"/>
    <hyperlink ref="A49" r:id="rId44" display="https://fftoday.com/stats/players?TeamID=9030&amp;LeagueID=26955" xr:uid="{F0E781B5-853E-4DEA-A42E-B4947E4A6C76}"/>
    <hyperlink ref="A50" r:id="rId45" display="https://fftoday.com/stats/players?TeamID=9000&amp;LeagueID=26955" xr:uid="{DEC2AC33-DAA1-404D-993C-D245EFB4B84A}"/>
    <hyperlink ref="A51" r:id="rId46" display="https://fftoday.com/stats/players?TeamID=9008&amp;LeagueID=26955" xr:uid="{94CCD9B8-D6CC-4965-8CDE-C726AEDF675A}"/>
    <hyperlink ref="A52" r:id="rId47" display="https://fftoday.com/stats/players?TeamID=9021&amp;LeagueID=26955" xr:uid="{55E365EC-245A-41E3-B327-4AAA2C137989}"/>
    <hyperlink ref="A53" r:id="rId48" display="https://fftoday.com/stats/players?TeamID=9011&amp;LeagueID=26955" xr:uid="{AF604295-0FB9-49AB-82E8-B78F90FCBAE9}"/>
    <hyperlink ref="A54" r:id="rId49" display="https://fftoday.com/stats/players?TeamID=9013&amp;LeagueID=26955" xr:uid="{8B516091-9396-4630-B178-915845F490BB}"/>
    <hyperlink ref="A55" r:id="rId50" display="https://fftoday.com/stats/players?TeamID=9003&amp;LeagueID=26955" xr:uid="{0180B658-7820-44A8-B6BF-2F807D46E27E}"/>
    <hyperlink ref="A56" r:id="rId51" display="https://fftoday.com/stats/players?TeamID=9018&amp;LeagueID=26955" xr:uid="{004DD830-A20D-45DC-A2DE-7991C3142049}"/>
    <hyperlink ref="A57" r:id="rId52" display="https://fftoday.com/stats/players?TeamID=9031&amp;LeagueID=26955" xr:uid="{A1ED1D40-D1A2-4A11-9C0D-88E25700C628}"/>
    <hyperlink ref="A58" r:id="rId53" display="https://fftoday.com/stats/players?TeamID=9001&amp;LeagueID=26955" xr:uid="{AD77D6CF-7236-4CB9-88C2-382DE859D6CD}"/>
    <hyperlink ref="A59" r:id="rId54" display="https://fftoday.com/stats/players?TeamID=9019&amp;LeagueID=26955" xr:uid="{976F9798-1CE0-4AAF-A033-AB5C722C982A}"/>
    <hyperlink ref="A60" r:id="rId55" display="https://fftoday.com/stats/players?TeamID=9027&amp;LeagueID=26955" xr:uid="{696BC8EF-FF9A-4F3A-83F7-6F933DD272E1}"/>
    <hyperlink ref="A61" r:id="rId56" display="https://fftoday.com/stats/players?TeamID=9007&amp;LeagueID=26955" xr:uid="{2DF8CA1A-D4F3-4DCF-AF58-B8F1FB2B8B30}"/>
    <hyperlink ref="A62" r:id="rId57" display="https://fftoday.com/stats/players?TeamID=9020&amp;LeagueID=26955" xr:uid="{7D9797F3-1D81-4A3F-94CB-49C8CF19F8F3}"/>
    <hyperlink ref="A63" r:id="rId58" display="https://fftoday.com/stats/players?TeamID=9032&amp;LeagueID=26955" xr:uid="{668CC971-C8D4-4CAA-A5B5-01A020EA8067}"/>
    <hyperlink ref="A64" r:id="rId59" display="https://fftoday.com/stats/players?TeamID=9005&amp;LeagueID=26955" xr:uid="{9D010465-A76D-442C-B9D5-FE6CC122BBA1}"/>
    <hyperlink ref="A65" r:id="rId60" display="https://fftoday.com/stats/players?TeamID=9014&amp;LeagueID=26955" xr:uid="{EF26B80B-B53D-4C20-A5A9-F5680368CE10}"/>
    <hyperlink ref="A66" r:id="rId61" display="https://fftoday.com/stats/players?TeamID=9026&amp;LeagueID=26955" xr:uid="{585CB92F-3CC9-4696-8035-5BBF13D41E0C}"/>
    <hyperlink ref="A67" r:id="rId62" display="https://fftoday.com/stats/players?TeamID=9029&amp;LeagueID=26955" xr:uid="{5590D6C0-9BEF-4158-8588-A795A064A481}"/>
    <hyperlink ref="A68" r:id="rId63" display="https://fftoday.com/stats/players?TeamID=9006&amp;LeagueID=26955" xr:uid="{4C091EC5-0844-4881-9621-08FD842B806B}"/>
    <hyperlink ref="A69" r:id="rId64" display="https://fftoday.com/stats/players?TeamID=9004&amp;LeagueID=26955" xr:uid="{10CE1738-8EFC-49FE-BE11-A9DD53913300}"/>
    <hyperlink ref="A71" r:id="rId65" display="https://fftoday.com/stats/players?TeamID=9029&amp;LeagueID=26955" xr:uid="{8579CA2E-1D41-4D38-A20A-996A180A5AD1}"/>
    <hyperlink ref="A72" r:id="rId66" display="https://fftoday.com/stats/players?TeamID=9030&amp;LeagueID=26955" xr:uid="{6361259D-6A7C-4C15-96F4-F7E680E9D21F}"/>
    <hyperlink ref="A73" r:id="rId67" display="https://fftoday.com/stats/players?TeamID=9020&amp;LeagueID=26955" xr:uid="{ED4E98F7-F220-4DBF-9AB1-3E3084F5C175}"/>
    <hyperlink ref="A74" r:id="rId68" display="https://fftoday.com/stats/players?TeamID=9032&amp;LeagueID=26955" xr:uid="{C66C9DCF-167E-47F1-84EE-DBA569EE1DCF}"/>
    <hyperlink ref="A75" r:id="rId69" display="https://fftoday.com/stats/players?TeamID=9016&amp;LeagueID=26955" xr:uid="{92316B08-1135-4408-88E6-7DA8C139DD42}"/>
    <hyperlink ref="A76" r:id="rId70" display="https://fftoday.com/stats/players?TeamID=9013&amp;LeagueID=26955" xr:uid="{B8BCEF0F-A534-4817-81CA-68D5038E9BA1}"/>
    <hyperlink ref="A77" r:id="rId71" display="https://fftoday.com/stats/players?TeamID=9033&amp;LeagueID=26955" xr:uid="{2B0ABE08-DA54-4EA2-BE07-85C430D38081}"/>
    <hyperlink ref="A78" r:id="rId72" display="https://fftoday.com/stats/players?TeamID=9026&amp;LeagueID=26955" xr:uid="{1845B41C-4EAB-4BBE-8E47-06F2628ADE1F}"/>
    <hyperlink ref="A79" r:id="rId73" display="https://fftoday.com/stats/players?TeamID=9019&amp;LeagueID=26955" xr:uid="{59F80005-88F3-4B1C-9ADF-72CCAE1E428A}"/>
    <hyperlink ref="A80" r:id="rId74" display="https://fftoday.com/stats/players?TeamID=9028&amp;LeagueID=26955" xr:uid="{31BEB74B-5E11-4BC1-AF4F-37517240D2EB}"/>
    <hyperlink ref="A81" r:id="rId75" display="https://fftoday.com/stats/players?TeamID=9008&amp;LeagueID=26955" xr:uid="{0EA2E49A-56C3-410F-B0DD-007A75AD23AB}"/>
    <hyperlink ref="A82" r:id="rId76" display="https://fftoday.com/stats/players?TeamID=9010&amp;LeagueID=26955" xr:uid="{9A77DFFA-6E27-487D-8BFD-8F6686609269}"/>
    <hyperlink ref="A83" r:id="rId77" display="https://fftoday.com/stats/players?TeamID=9018&amp;LeagueID=26955" xr:uid="{B3CA02D0-32B8-4B76-9304-6AC49CDA1232}"/>
    <hyperlink ref="A84" r:id="rId78" display="https://fftoday.com/stats/players?TeamID=9023&amp;LeagueID=26955" xr:uid="{EB39ED8C-2D60-4226-AB0C-7797C16A4810}"/>
    <hyperlink ref="A85" r:id="rId79" display="https://fftoday.com/stats/players?TeamID=9000&amp;LeagueID=26955" xr:uid="{41C4B67F-9647-4B4A-AE35-A15F50C72DEF}"/>
    <hyperlink ref="A86" r:id="rId80" display="https://fftoday.com/stats/players?TeamID=9021&amp;LeagueID=26955" xr:uid="{105B348E-61A3-429C-8FB2-2D860060350D}"/>
    <hyperlink ref="A87" r:id="rId81" display="https://fftoday.com/stats/players?TeamID=9014&amp;LeagueID=26955" xr:uid="{61DAB328-E827-4ADA-B9F5-18DBBDA30EA1}"/>
    <hyperlink ref="A88" r:id="rId82" display="https://fftoday.com/stats/players?TeamID=9017&amp;LeagueID=26955" xr:uid="{27BE0321-416C-44B6-9A08-EA5238423546}"/>
    <hyperlink ref="A89" r:id="rId83" display="https://fftoday.com/stats/players?TeamID=9031&amp;LeagueID=26955" xr:uid="{94399C87-24F4-492E-A251-F777181171F9}"/>
    <hyperlink ref="A90" r:id="rId84" display="https://fftoday.com/stats/players?TeamID=9007&amp;LeagueID=26955" xr:uid="{D7102C13-64E6-4F01-BF8A-C5BF1D76A225}"/>
    <hyperlink ref="A91" r:id="rId85" display="https://fftoday.com/stats/players?TeamID=9009&amp;LeagueID=26955" xr:uid="{7D81F13B-C068-4CEB-8328-2189435415BD}"/>
    <hyperlink ref="A92" r:id="rId86" display="https://fftoday.com/stats/players?TeamID=9003&amp;LeagueID=26955" xr:uid="{2532EE9D-FD34-4962-A397-C24F23042384}"/>
    <hyperlink ref="A93" r:id="rId87" display="https://fftoday.com/stats/players?TeamID=9005&amp;LeagueID=26955" xr:uid="{B8AA5359-A21D-4841-AA4A-32DD04D69CCA}"/>
    <hyperlink ref="A94" r:id="rId88" display="https://fftoday.com/stats/players?TeamID=9002&amp;LeagueID=26955" xr:uid="{7FAAE8E8-3045-4775-AA24-68DD8F9403FF}"/>
    <hyperlink ref="A95" r:id="rId89" display="https://fftoday.com/stats/players?TeamID=9024&amp;LeagueID=26955" xr:uid="{BE486E21-F532-4030-9986-9C3974B26788}"/>
    <hyperlink ref="A96" r:id="rId90" display="https://fftoday.com/stats/players?TeamID=9022&amp;LeagueID=26955" xr:uid="{BB23DDA1-1A7B-45B9-8803-A12C213A9760}"/>
    <hyperlink ref="A97" r:id="rId91" display="https://fftoday.com/stats/players?TeamID=9015&amp;LeagueID=26955" xr:uid="{ED3F81ED-7DFD-4FEE-8D80-A9FBEDB4570D}"/>
    <hyperlink ref="A98" r:id="rId92" display="https://fftoday.com/stats/players?TeamID=9001&amp;LeagueID=26955" xr:uid="{B983AB27-38D4-4FF7-87C4-6D5E2E1560EB}"/>
    <hyperlink ref="A99" r:id="rId93" display="https://fftoday.com/stats/players?TeamID=9027&amp;LeagueID=26955" xr:uid="{0777436D-0E81-41A6-B252-4456177F8FB2}"/>
    <hyperlink ref="A100" r:id="rId94" display="https://fftoday.com/stats/players?TeamID=9004&amp;LeagueID=26955" xr:uid="{E38195F3-0B10-4AD6-AF8A-CFC16E17133A}"/>
    <hyperlink ref="A101" r:id="rId95" display="https://fftoday.com/stats/players?TeamID=9006&amp;LeagueID=26955" xr:uid="{8899AE26-D80C-4263-BF86-D7E432693EA5}"/>
    <hyperlink ref="A102" r:id="rId96" display="https://fftoday.com/stats/players?TeamID=9011&amp;LeagueID=26955" xr:uid="{E0A80541-C706-4060-B4C6-C0E767C4F151}"/>
    <hyperlink ref="A104" r:id="rId97" display="https://fftoday.com/stats/players?TeamID=9029&amp;LeagueID=26955" xr:uid="{7C967298-CB34-4925-B9E1-C68F3B4CC095}"/>
    <hyperlink ref="A105" r:id="rId98" display="https://fftoday.com/stats/players?TeamID=9030&amp;LeagueID=26955" xr:uid="{DAD623DC-D567-4064-A85F-3951D8937279}"/>
    <hyperlink ref="A106" r:id="rId99" display="https://fftoday.com/stats/players?TeamID=9020&amp;LeagueID=26955" xr:uid="{5985795F-13CE-45BA-A8AC-A4B0362127EA}"/>
    <hyperlink ref="A107" r:id="rId100" display="https://fftoday.com/stats/players?TeamID=9032&amp;LeagueID=26955" xr:uid="{9F3AB331-CDCC-4E5B-AC08-6C870EE4BCF2}"/>
    <hyperlink ref="A108" r:id="rId101" display="https://fftoday.com/stats/players?TeamID=9016&amp;LeagueID=26955" xr:uid="{F86F42E2-AAA1-4ED6-9CB3-547E28A65949}"/>
    <hyperlink ref="A109" r:id="rId102" display="https://fftoday.com/stats/players?TeamID=9013&amp;LeagueID=26955" xr:uid="{8CE0B1E5-251C-4D58-9118-4A50FD295BE3}"/>
    <hyperlink ref="A110" r:id="rId103" display="https://fftoday.com/stats/players?TeamID=9033&amp;LeagueID=26955" xr:uid="{236D4A17-2B0F-4003-A2F8-F7E3F28B7F35}"/>
    <hyperlink ref="A111" r:id="rId104" display="https://fftoday.com/stats/players?TeamID=9026&amp;LeagueID=26955" xr:uid="{F0F0A294-A40D-4E7C-A6DD-86A04F55241D}"/>
    <hyperlink ref="A112" r:id="rId105" display="https://fftoday.com/stats/players?TeamID=9019&amp;LeagueID=26955" xr:uid="{73C2CC29-640B-4BD0-AEDD-03D621C15C3C}"/>
    <hyperlink ref="A113" r:id="rId106" display="https://fftoday.com/stats/players?TeamID=9028&amp;LeagueID=26955" xr:uid="{26F1C055-289F-4840-AA68-688DB2A70DCD}"/>
    <hyperlink ref="A114" r:id="rId107" display="https://fftoday.com/stats/players?TeamID=9008&amp;LeagueID=26955" xr:uid="{BFEEC95C-E8C7-420D-9AA2-AB695B5AE0E2}"/>
    <hyperlink ref="A115" r:id="rId108" display="https://fftoday.com/stats/players?TeamID=9010&amp;LeagueID=26955" xr:uid="{4059E4EB-F739-4AAE-A491-94657C1B7A76}"/>
    <hyperlink ref="A116" r:id="rId109" display="https://fftoday.com/stats/players?TeamID=9018&amp;LeagueID=26955" xr:uid="{21E2E61F-1E9D-42EB-89B9-43477EEDCB76}"/>
    <hyperlink ref="A117" r:id="rId110" display="https://fftoday.com/stats/players?TeamID=9023&amp;LeagueID=26955" xr:uid="{BA5377BA-104A-4CE5-9DFF-AEC16487A9B8}"/>
    <hyperlink ref="A118" r:id="rId111" display="https://fftoday.com/stats/players?TeamID=9000&amp;LeagueID=26955" xr:uid="{ED830D09-FE39-4E27-B853-60940D3AD6D0}"/>
    <hyperlink ref="A119" r:id="rId112" display="https://fftoday.com/stats/players?TeamID=9021&amp;LeagueID=26955" xr:uid="{8FDA96C8-DD92-4204-83D5-B99B266D2F1C}"/>
    <hyperlink ref="A120" r:id="rId113" display="https://fftoday.com/stats/players?TeamID=9014&amp;LeagueID=26955" xr:uid="{1A474829-1153-4AAC-A8DD-FA4120C2074C}"/>
    <hyperlink ref="A121" r:id="rId114" display="https://fftoday.com/stats/players?TeamID=9017&amp;LeagueID=26955" xr:uid="{557EF8A2-8FF2-4E9A-AD39-3C6517DEAA1E}"/>
    <hyperlink ref="A122" r:id="rId115" display="https://fftoday.com/stats/players?TeamID=9031&amp;LeagueID=26955" xr:uid="{C78E4349-EB35-474F-BC3D-CB080E2BF139}"/>
    <hyperlink ref="A123" r:id="rId116" display="https://fftoday.com/stats/players?TeamID=9007&amp;LeagueID=26955" xr:uid="{AB8213C1-8F8C-4A6A-848D-02C4F5FED6CB}"/>
    <hyperlink ref="A124" r:id="rId117" display="https://fftoday.com/stats/players?TeamID=9009&amp;LeagueID=26955" xr:uid="{08569D1B-4360-4D98-8E0B-000527BE3F20}"/>
    <hyperlink ref="A125" r:id="rId118" display="https://fftoday.com/stats/players?TeamID=9003&amp;LeagueID=26955" xr:uid="{ED7E250B-44EE-4BB0-BAF0-84CC0F45E06E}"/>
    <hyperlink ref="A126" r:id="rId119" display="https://fftoday.com/stats/players?TeamID=9005&amp;LeagueID=26955" xr:uid="{1B297A73-F8DE-4CE3-89EC-2DF733F317AC}"/>
    <hyperlink ref="A127" r:id="rId120" display="https://fftoday.com/stats/players?TeamID=9002&amp;LeagueID=26955" xr:uid="{5CE14680-76C9-434F-AE5C-8D823E09D389}"/>
    <hyperlink ref="A128" r:id="rId121" display="https://fftoday.com/stats/players?TeamID=9024&amp;LeagueID=26955" xr:uid="{4E7C33B7-3897-420B-AD11-6A564D7C1FF3}"/>
    <hyperlink ref="A129" r:id="rId122" display="https://fftoday.com/stats/players?TeamID=9022&amp;LeagueID=26955" xr:uid="{FE984FCA-E7E3-44B1-A88B-4E2C5F977A94}"/>
    <hyperlink ref="A130" r:id="rId123" display="https://fftoday.com/stats/players?TeamID=9015&amp;LeagueID=26955" xr:uid="{F500BA34-12D6-437F-AF89-62E6C7BC8334}"/>
    <hyperlink ref="A131" r:id="rId124" display="https://fftoday.com/stats/players?TeamID=9001&amp;LeagueID=26955" xr:uid="{62B54737-06FE-460D-8C5B-D35DF2537889}"/>
    <hyperlink ref="A132" r:id="rId125" display="https://fftoday.com/stats/players?TeamID=9027&amp;LeagueID=26955" xr:uid="{12BEAF80-BFBF-4D3D-B53C-398561719977}"/>
    <hyperlink ref="A133" r:id="rId126" display="https://fftoday.com/stats/players?TeamID=9004&amp;LeagueID=26955" xr:uid="{F9205C2A-DBF0-4D79-AE71-1DE25395070A}"/>
    <hyperlink ref="A134" r:id="rId127" display="https://fftoday.com/stats/players?TeamID=9006&amp;LeagueID=26955" xr:uid="{2CA99DF6-874F-48D1-9C7D-53177DF22E1D}"/>
    <hyperlink ref="A135" r:id="rId128" display="https://fftoday.com/stats/players?TeamID=9011&amp;LeagueID=26955" xr:uid="{15D0E202-F026-4139-9E3E-FC4058A9592D}"/>
    <hyperlink ref="A137" r:id="rId129" display="https://fftoday.com/stats/players?TeamID=9008&amp;LeagueID=" xr:uid="{280B4B3C-10E1-4E8B-A203-D8FA6F72A862}"/>
    <hyperlink ref="A138" r:id="rId130" display="https://fftoday.com/stats/players?TeamID=9003&amp;LeagueID=" xr:uid="{0A509D96-C021-4C3B-82C1-400233A00F95}"/>
    <hyperlink ref="A139" r:id="rId131" display="https://fftoday.com/stats/players?TeamID=9023&amp;LeagueID=" xr:uid="{C2B4D307-ABDC-4DFF-AD79-6B40F61FA13E}"/>
    <hyperlink ref="A140" r:id="rId132" display="https://fftoday.com/stats/players?TeamID=9027&amp;LeagueID=" xr:uid="{2C611BA2-714A-41F1-BE16-E31E9FC2D567}"/>
    <hyperlink ref="A141" r:id="rId133" display="https://fftoday.com/stats/players?TeamID=9022&amp;LeagueID=" xr:uid="{6F75BB76-C8DC-44E2-A148-9C5A39BAC314}"/>
    <hyperlink ref="A142" r:id="rId134" display="https://fftoday.com/stats/players?TeamID=9032&amp;LeagueID=" xr:uid="{28AF1A37-8BDE-43D3-892E-15562BD14F12}"/>
    <hyperlink ref="A143" r:id="rId135" display="https://fftoday.com/stats/players?TeamID=9026&amp;LeagueID=" xr:uid="{2499A62A-EBB0-4A06-A266-9554B058F9AB}"/>
    <hyperlink ref="A144" r:id="rId136" display="https://fftoday.com/stats/players?TeamID=9030&amp;LeagueID=" xr:uid="{22D1D61E-2E54-492B-953B-24B7968B8103}"/>
    <hyperlink ref="A145" r:id="rId137" display="https://fftoday.com/stats/players?TeamID=9010&amp;LeagueID=" xr:uid="{4235D063-67F2-43AD-890C-A5FBDD6A9BB9}"/>
    <hyperlink ref="A146" r:id="rId138" display="https://fftoday.com/stats/players?TeamID=9013&amp;LeagueID=" xr:uid="{5FC16FAF-52E8-4B0E-BBAC-2687295D6229}"/>
    <hyperlink ref="A147" r:id="rId139" display="https://fftoday.com/stats/players?TeamID=9001&amp;LeagueID=" xr:uid="{A2036192-5F6B-41B4-A86C-AF228FF3B28E}"/>
    <hyperlink ref="A148" r:id="rId140" display="https://fftoday.com/stats/players?TeamID=9007&amp;LeagueID=" xr:uid="{A687F4E7-D533-422C-83F6-C675ED3C7F07}"/>
    <hyperlink ref="A149" r:id="rId141" display="https://fftoday.com/stats/players?TeamID=9028&amp;LeagueID=" xr:uid="{B963FDF7-9AF0-4112-A7C1-74BD531F80A8}"/>
    <hyperlink ref="A150" r:id="rId142" display="https://fftoday.com/stats/players?TeamID=9016&amp;LeagueID=" xr:uid="{22DB24BB-59D5-4E8A-A12D-7214FDF3AFA1}"/>
    <hyperlink ref="A151" r:id="rId143" display="https://fftoday.com/stats/players?TeamID=9004&amp;LeagueID=" xr:uid="{F94854B2-3569-42AE-A05E-968C6927E418}"/>
    <hyperlink ref="A152" r:id="rId144" display="https://fftoday.com/stats/players?TeamID=9000&amp;LeagueID=" xr:uid="{61D84C3C-6F3C-43A4-9174-30A45B359759}"/>
    <hyperlink ref="A153" r:id="rId145" display="https://fftoday.com/stats/players?TeamID=9029&amp;LeagueID=" xr:uid="{80C08522-A389-4D1D-9520-65120EFC1EDC}"/>
    <hyperlink ref="A154" r:id="rId146" display="https://fftoday.com/stats/players?TeamID=9018&amp;LeagueID=" xr:uid="{48206815-03BD-484A-A709-015136788735}"/>
    <hyperlink ref="A155" r:id="rId147" display="https://fftoday.com/stats/players?TeamID=9021&amp;LeagueID=" xr:uid="{BBB56E39-590F-4932-8D58-887F76DBE25D}"/>
    <hyperlink ref="A156" r:id="rId148" display="https://fftoday.com/stats/players?TeamID=9031&amp;LeagueID=" xr:uid="{DF3B9BA6-759E-4418-A36A-C29E326E825F}"/>
    <hyperlink ref="A157" r:id="rId149" display="https://fftoday.com/stats/players?TeamID=9024&amp;LeagueID=" xr:uid="{E6B91C1C-5298-4B68-80D9-7A370CB96F3C}"/>
    <hyperlink ref="A158" r:id="rId150" display="https://fftoday.com/stats/players?TeamID=9006&amp;LeagueID=" xr:uid="{B8A30E8D-A8AF-4A13-83DE-5502190FA7F2}"/>
    <hyperlink ref="A159" r:id="rId151" display="https://fftoday.com/stats/players?TeamID=9019&amp;LeagueID=" xr:uid="{9607620D-BC97-4C1B-94B1-8A967ADE426B}"/>
    <hyperlink ref="A160" r:id="rId152" display="https://fftoday.com/stats/players?TeamID=9020&amp;LeagueID=" xr:uid="{39D6BB85-9CD1-4878-BEB3-EFB4C61B7A55}"/>
    <hyperlink ref="A161" r:id="rId153" display="https://fftoday.com/stats/players?TeamID=9015&amp;LeagueID=" xr:uid="{32A2EBEE-2BD5-43A4-BC93-D93D0869D22E}"/>
    <hyperlink ref="A162" r:id="rId154" display="https://fftoday.com/stats/players?TeamID=9009&amp;LeagueID=" xr:uid="{66A848FC-F2E8-413F-96FB-478A9CD30253}"/>
    <hyperlink ref="A163" r:id="rId155" display="https://fftoday.com/stats/players?TeamID=9014&amp;LeagueID=" xr:uid="{9238F58A-DBE7-44E4-8715-52BE78197EF7}"/>
    <hyperlink ref="A164" r:id="rId156" display="https://fftoday.com/stats/players?TeamID=9017&amp;LeagueID=" xr:uid="{47893D46-13C6-462E-B81A-2EFD79146401}"/>
    <hyperlink ref="A165" r:id="rId157" display="https://fftoday.com/stats/players?TeamID=9011&amp;LeagueID=" xr:uid="{201A86BA-B9EB-4E2A-8B9E-50EB1E29B0FC}"/>
    <hyperlink ref="A166" r:id="rId158" display="https://fftoday.com/stats/players?TeamID=9005&amp;LeagueID=" xr:uid="{45A3ED1C-7CAF-4EA9-B0C1-D29863AF1DB5}"/>
    <hyperlink ref="A167" r:id="rId159" display="https://fftoday.com/stats/players?TeamID=9002&amp;LeagueID=" xr:uid="{38E74C8A-4EB9-42DA-8C9B-BC1021570860}"/>
    <hyperlink ref="A168" r:id="rId160" display="https://fftoday.com/stats/players?TeamID=9033&amp;LeagueID=" xr:uid="{F1DADDD3-D29B-40CB-BBB5-161F686924D9}"/>
  </hyperlinks>
  <pageMargins left="0.7" right="0.7" top="0.75" bottom="0.75" header="0.3" footer="0.3"/>
  <drawing r:id="rId16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135F-93EC-4B95-A0C6-91E41C8228BA}">
  <dimension ref="A1:AL151"/>
  <sheetViews>
    <sheetView topLeftCell="R1" workbookViewId="0">
      <selection activeCell="AG31" sqref="AG31"/>
    </sheetView>
  </sheetViews>
  <sheetFormatPr defaultRowHeight="14.5" x14ac:dyDescent="0.35"/>
  <cols>
    <col min="1" max="1" width="8.90625" style="1" bestFit="1" customWidth="1"/>
    <col min="2" max="3" width="8.7265625" style="1"/>
    <col min="4" max="4" width="8.90625" style="1" bestFit="1" customWidth="1"/>
    <col min="5" max="5" width="8.7265625" style="1"/>
    <col min="6" max="28" width="8.90625" style="1" bestFit="1" customWidth="1"/>
    <col min="29" max="29" width="2.81640625" style="1" bestFit="1" customWidth="1"/>
    <col min="30" max="31" width="8.90625" style="1" bestFit="1" customWidth="1"/>
    <col min="32" max="32" width="2.81640625" style="1" bestFit="1" customWidth="1"/>
    <col min="33" max="33" width="12.6328125" style="1" bestFit="1" customWidth="1"/>
    <col min="34" max="38" width="9" style="1" bestFit="1" customWidth="1"/>
    <col min="39" max="16384" width="8.7265625" style="1"/>
  </cols>
  <sheetData>
    <row r="1" spans="1:38" ht="15" thickBot="1" x14ac:dyDescent="0.4">
      <c r="A1" s="120">
        <v>2015</v>
      </c>
      <c r="B1" s="121"/>
      <c r="C1" s="121"/>
      <c r="D1" s="121"/>
      <c r="E1" s="122"/>
      <c r="F1" s="127" t="s">
        <v>57</v>
      </c>
      <c r="G1" s="122"/>
      <c r="H1" s="127" t="s">
        <v>683</v>
      </c>
      <c r="I1" s="122"/>
      <c r="J1" s="127" t="s">
        <v>684</v>
      </c>
      <c r="K1" s="122"/>
      <c r="L1" s="127" t="s">
        <v>685</v>
      </c>
      <c r="M1" s="122"/>
      <c r="N1" s="127" t="s">
        <v>686</v>
      </c>
      <c r="O1" s="122"/>
      <c r="P1" s="127" t="s">
        <v>687</v>
      </c>
      <c r="Q1" s="122"/>
      <c r="R1" s="127" t="s">
        <v>62</v>
      </c>
      <c r="S1" s="121"/>
      <c r="T1" s="121"/>
      <c r="U1" s="121"/>
      <c r="V1" s="121"/>
      <c r="W1" s="122"/>
      <c r="X1" s="127" t="s">
        <v>63</v>
      </c>
      <c r="Y1" s="121"/>
      <c r="Z1" s="121"/>
      <c r="AA1" s="121"/>
      <c r="AB1" s="138"/>
    </row>
    <row r="2" spans="1:38" ht="29.5" thickBot="1" x14ac:dyDescent="0.4">
      <c r="A2" s="77" t="s">
        <v>64</v>
      </c>
      <c r="B2" s="78" t="s">
        <v>65</v>
      </c>
      <c r="C2" s="78" t="s">
        <v>66</v>
      </c>
      <c r="D2" s="79" t="s">
        <v>69</v>
      </c>
      <c r="E2" s="78" t="s">
        <v>688</v>
      </c>
      <c r="F2" s="79" t="s">
        <v>70</v>
      </c>
      <c r="G2" s="79" t="s">
        <v>71</v>
      </c>
      <c r="H2" s="79" t="s">
        <v>689</v>
      </c>
      <c r="I2" s="79" t="s">
        <v>690</v>
      </c>
      <c r="J2" s="79" t="s">
        <v>689</v>
      </c>
      <c r="K2" s="79" t="s">
        <v>690</v>
      </c>
      <c r="L2" s="79" t="s">
        <v>689</v>
      </c>
      <c r="M2" s="79" t="s">
        <v>690</v>
      </c>
      <c r="N2" s="79" t="s">
        <v>689</v>
      </c>
      <c r="O2" s="79" t="s">
        <v>690</v>
      </c>
      <c r="P2" s="79" t="s">
        <v>689</v>
      </c>
      <c r="Q2" s="79" t="s">
        <v>690</v>
      </c>
      <c r="R2" s="80" t="s">
        <v>689</v>
      </c>
      <c r="S2" s="79" t="s">
        <v>690</v>
      </c>
      <c r="T2" s="79" t="s">
        <v>691</v>
      </c>
      <c r="U2" s="79" t="s">
        <v>692</v>
      </c>
      <c r="V2" s="79" t="s">
        <v>693</v>
      </c>
      <c r="W2" s="79" t="s">
        <v>694</v>
      </c>
      <c r="X2" s="79"/>
      <c r="Y2" s="105" t="s">
        <v>759</v>
      </c>
      <c r="Z2" s="105" t="s">
        <v>336</v>
      </c>
      <c r="AA2" s="79"/>
      <c r="AB2" s="106" t="s">
        <v>86</v>
      </c>
      <c r="AC2" s="90"/>
      <c r="AD2" s="92" t="s">
        <v>86</v>
      </c>
      <c r="AE2" s="93" t="s">
        <v>337</v>
      </c>
      <c r="AG2" s="128" t="s">
        <v>631</v>
      </c>
      <c r="AH2" s="129"/>
      <c r="AI2" s="129"/>
      <c r="AJ2" s="129"/>
      <c r="AK2" s="129"/>
      <c r="AL2" s="130"/>
    </row>
    <row r="3" spans="1:38" ht="15" thickBot="1" x14ac:dyDescent="0.4">
      <c r="A3" s="81"/>
      <c r="B3" s="76" t="s">
        <v>695</v>
      </c>
      <c r="C3" s="76" t="s">
        <v>45</v>
      </c>
      <c r="D3" s="82">
        <v>26</v>
      </c>
      <c r="E3" s="83" t="s">
        <v>696</v>
      </c>
      <c r="F3" s="82">
        <v>16</v>
      </c>
      <c r="G3" s="82">
        <v>0</v>
      </c>
      <c r="H3" s="82"/>
      <c r="I3" s="82"/>
      <c r="J3" s="82">
        <v>10</v>
      </c>
      <c r="K3" s="82">
        <v>10</v>
      </c>
      <c r="L3" s="82">
        <v>9</v>
      </c>
      <c r="M3" s="82">
        <v>9</v>
      </c>
      <c r="N3" s="82">
        <v>11</v>
      </c>
      <c r="O3" s="82">
        <v>10</v>
      </c>
      <c r="P3" s="82">
        <v>10</v>
      </c>
      <c r="Q3" s="82">
        <v>4</v>
      </c>
      <c r="R3" s="82">
        <v>40</v>
      </c>
      <c r="S3" s="82">
        <v>33</v>
      </c>
      <c r="T3" s="84">
        <v>0.82499999999999996</v>
      </c>
      <c r="U3" s="82">
        <v>29</v>
      </c>
      <c r="V3" s="82">
        <v>29</v>
      </c>
      <c r="W3" s="84">
        <v>1</v>
      </c>
      <c r="X3" s="82"/>
      <c r="Y3" s="89">
        <f>IF(F3&lt;Settings!$H$3,"",ROUND(((I3+K3+M3)*Settings!$C$12+O3*Settings!$C$13+Q3*Settings!$C$14+(R3-S3)*Settings!$C$15+V3*Settings!$C$16+(U3-V3)*Settings!$C$17)/F3*16,0))</f>
        <v>139</v>
      </c>
      <c r="Z3" s="89">
        <f>IF(F3&lt;Settings!$H$3,"",Y3*Settings!$F$7)</f>
        <v>139</v>
      </c>
      <c r="AA3" s="82"/>
      <c r="AB3" s="91">
        <f>IF(F3&lt;Settings!$H$3,"",RANK(Y3,$Y$3:$Y$31,0)+COUNTIF($Y$3:Y3,Y3)-1)</f>
        <v>9</v>
      </c>
      <c r="AD3" s="94">
        <v>1</v>
      </c>
      <c r="AE3" s="95">
        <f>(INDEX($Z$3:$Z$31,MATCH(AD3,$AB$3:$AB$31,0))+INDEX($Z$33:$Z$61,MATCH(AD3,$AB$33:$AB$61,0))+INDEX($Z$63:$Z$91,MATCH(AD3,$AB$63:$AB$91,0))+INDEX($Z$93:$Z$121,MATCH(AD3,$AB$93:$AB$121,0))+INDEX($Z$123:$Z$151,MATCH(AD3,$AB$123:$AB$151,0)))/SUM(Settings!$F$3:$F$7)</f>
        <v>183.07109004739337</v>
      </c>
      <c r="AG3" s="56" t="s">
        <v>486</v>
      </c>
      <c r="AH3" s="57" t="s">
        <v>487</v>
      </c>
      <c r="AI3" s="57" t="s">
        <v>338</v>
      </c>
      <c r="AJ3" s="57" t="s">
        <v>339</v>
      </c>
      <c r="AK3" s="57" t="s">
        <v>340</v>
      </c>
      <c r="AL3" s="58" t="s">
        <v>341</v>
      </c>
    </row>
    <row r="4" spans="1:38" ht="15" thickBot="1" x14ac:dyDescent="0.4">
      <c r="A4" s="66"/>
      <c r="B4" s="2" t="s">
        <v>697</v>
      </c>
      <c r="C4" s="2" t="s">
        <v>34</v>
      </c>
      <c r="D4" s="67">
        <v>33</v>
      </c>
      <c r="E4" s="69" t="s">
        <v>696</v>
      </c>
      <c r="F4" s="67">
        <v>16</v>
      </c>
      <c r="G4" s="67">
        <v>0</v>
      </c>
      <c r="H4" s="67">
        <v>1</v>
      </c>
      <c r="I4" s="67">
        <v>1</v>
      </c>
      <c r="J4" s="67">
        <v>8</v>
      </c>
      <c r="K4" s="67">
        <v>8</v>
      </c>
      <c r="L4" s="67">
        <v>12</v>
      </c>
      <c r="M4" s="67">
        <v>10</v>
      </c>
      <c r="N4" s="67">
        <v>9</v>
      </c>
      <c r="O4" s="67">
        <v>7</v>
      </c>
      <c r="P4" s="67">
        <v>9</v>
      </c>
      <c r="Q4" s="67">
        <v>7</v>
      </c>
      <c r="R4" s="67">
        <v>39</v>
      </c>
      <c r="S4" s="67">
        <v>33</v>
      </c>
      <c r="T4" s="85">
        <v>0.84599999999999997</v>
      </c>
      <c r="U4" s="67">
        <v>29</v>
      </c>
      <c r="V4" s="67">
        <v>28</v>
      </c>
      <c r="W4" s="85">
        <v>0.96599999999999997</v>
      </c>
      <c r="X4" s="67"/>
      <c r="Y4" s="89">
        <f>IF(F4&lt;Settings!$H$3,"",ROUND(((I4+K4+M4)*Settings!$C$12+O4*Settings!$C$13+Q4*Settings!$C$14+(R4-S4)*Settings!$C$15+V4*Settings!$C$16+(U4-V4)*Settings!$C$17)/F4*16,0))</f>
        <v>142</v>
      </c>
      <c r="Z4" s="89">
        <f>IF(F4&lt;Settings!$H$3,"",Y4*Settings!$F$7)</f>
        <v>142</v>
      </c>
      <c r="AA4" s="67"/>
      <c r="AB4" s="91">
        <f>IF(F4&lt;Settings!$H$3,"",RANK(Y4,$Y$3:$Y$31,0)+COUNTIF($Y$3:Y4,Y4)-1)</f>
        <v>7</v>
      </c>
      <c r="AD4" s="94">
        <f>AD3+1</f>
        <v>2</v>
      </c>
      <c r="AE4" s="95">
        <f>(INDEX($Z$3:$Z$31,MATCH(AD4,$AB$3:$AB$31,0))+INDEX($Z$33:$Z$61,MATCH(AD4,$AB$33:$AB$61,0))+INDEX($Z$63:$Z$91,MATCH(AD4,$AB$63:$AB$91,0))+INDEX($Z$93:$Z$121,MATCH(AD4,$AB$93:$AB$121,0))+INDEX($Z$123:$Z$151,MATCH(AD4,$AB$123:$AB$151,0)))/SUM(Settings!$F$3:$F$7)</f>
        <v>169.40284360189574</v>
      </c>
      <c r="AG4" s="59">
        <f t="array" ref="AG4:AL4">LINEST(AE4:AE31,AD4:AD31^{1,2,3,4,5},TRUE,FALSE)</f>
        <v>-6.5129139807616418E-5</v>
      </c>
      <c r="AH4" s="60">
        <v>5.5394747625485182E-3</v>
      </c>
      <c r="AI4" s="60">
        <v>-0.17765672772417826</v>
      </c>
      <c r="AJ4" s="60">
        <v>2.6383397036457525</v>
      </c>
      <c r="AK4" s="60">
        <v>-20.08520645538162</v>
      </c>
      <c r="AL4" s="61">
        <v>199.86583380965752</v>
      </c>
    </row>
    <row r="5" spans="1:38" ht="15" thickBot="1" x14ac:dyDescent="0.4">
      <c r="A5" s="66"/>
      <c r="B5" s="2" t="s">
        <v>698</v>
      </c>
      <c r="C5" s="2" t="s">
        <v>28</v>
      </c>
      <c r="D5" s="67">
        <v>25</v>
      </c>
      <c r="E5" s="69" t="s">
        <v>696</v>
      </c>
      <c r="F5" s="67">
        <v>16</v>
      </c>
      <c r="G5" s="67">
        <v>0</v>
      </c>
      <c r="H5" s="67"/>
      <c r="I5" s="67"/>
      <c r="J5" s="67">
        <v>9</v>
      </c>
      <c r="K5" s="67">
        <v>9</v>
      </c>
      <c r="L5" s="67">
        <v>15</v>
      </c>
      <c r="M5" s="67">
        <v>13</v>
      </c>
      <c r="N5" s="67">
        <v>7</v>
      </c>
      <c r="O5" s="67">
        <v>6</v>
      </c>
      <c r="P5" s="67">
        <v>8</v>
      </c>
      <c r="Q5" s="67">
        <v>6</v>
      </c>
      <c r="R5" s="67">
        <v>39</v>
      </c>
      <c r="S5" s="67">
        <v>34</v>
      </c>
      <c r="T5" s="85">
        <v>0.872</v>
      </c>
      <c r="U5" s="67">
        <v>37</v>
      </c>
      <c r="V5" s="67">
        <v>33</v>
      </c>
      <c r="W5" s="85">
        <v>0.89200000000000002</v>
      </c>
      <c r="X5" s="67"/>
      <c r="Y5" s="89">
        <f>IF(F5&lt;Settings!$H$3,"",ROUND(((I5+K5+M5)*Settings!$C$12+O5*Settings!$C$13+Q5*Settings!$C$14+(R5-S5)*Settings!$C$15+V5*Settings!$C$16+(U5-V5)*Settings!$C$17)/F5*16,0))</f>
        <v>148</v>
      </c>
      <c r="Z5" s="89">
        <f>IF(F5&lt;Settings!$H$3,"",Y5*Settings!$F$7)</f>
        <v>148</v>
      </c>
      <c r="AA5" s="67"/>
      <c r="AB5" s="91">
        <f>IF(F5&lt;Settings!$H$3,"",RANK(Y5,$Y$3:$Y$31,0)+COUNTIF($Y$3:Y5,Y5)-1)</f>
        <v>4</v>
      </c>
      <c r="AD5" s="94">
        <f t="shared" ref="AD5:AD31" si="0">AD4+1</f>
        <v>3</v>
      </c>
      <c r="AE5" s="95">
        <f>(INDEX($Z$3:$Z$31,MATCH(AD5,$AB$3:$AB$31,0))+INDEX($Z$33:$Z$61,MATCH(AD5,$AB$33:$AB$61,0))+INDEX($Z$63:$Z$91,MATCH(AD5,$AB$63:$AB$91,0))+INDEX($Z$93:$Z$121,MATCH(AD5,$AB$93:$AB$121,0))+INDEX($Z$123:$Z$151,MATCH(AD5,$AB$123:$AB$151,0)))/SUM(Settings!$F$3:$F$7)</f>
        <v>158.19431279620852</v>
      </c>
    </row>
    <row r="6" spans="1:38" ht="15" thickBot="1" x14ac:dyDescent="0.4">
      <c r="A6" s="66"/>
      <c r="B6" s="2" t="s">
        <v>699</v>
      </c>
      <c r="C6" s="2" t="s">
        <v>14</v>
      </c>
      <c r="D6" s="67">
        <v>24</v>
      </c>
      <c r="E6" s="69" t="s">
        <v>696</v>
      </c>
      <c r="F6" s="67">
        <v>16</v>
      </c>
      <c r="G6" s="67">
        <v>0</v>
      </c>
      <c r="H6" s="67"/>
      <c r="I6" s="67"/>
      <c r="J6" s="67">
        <v>8</v>
      </c>
      <c r="K6" s="67">
        <v>7</v>
      </c>
      <c r="L6" s="67">
        <v>10</v>
      </c>
      <c r="M6" s="67">
        <v>10</v>
      </c>
      <c r="N6" s="67">
        <v>11</v>
      </c>
      <c r="O6" s="67">
        <v>9</v>
      </c>
      <c r="P6" s="67">
        <v>8</v>
      </c>
      <c r="Q6" s="67">
        <v>4</v>
      </c>
      <c r="R6" s="67">
        <v>37</v>
      </c>
      <c r="S6" s="67">
        <v>30</v>
      </c>
      <c r="T6" s="85">
        <v>0.81100000000000005</v>
      </c>
      <c r="U6" s="67">
        <v>41</v>
      </c>
      <c r="V6" s="67">
        <v>39</v>
      </c>
      <c r="W6" s="85">
        <v>0.95099999999999996</v>
      </c>
      <c r="X6" s="67"/>
      <c r="Y6" s="89">
        <f>IF(F6&lt;Settings!$H$3,"",ROUND(((I6+K6+M6)*Settings!$C$12+O6*Settings!$C$13+Q6*Settings!$C$14+(R6-S6)*Settings!$C$15+V6*Settings!$C$16+(U6-V6)*Settings!$C$17)/F6*16,0))</f>
        <v>139</v>
      </c>
      <c r="Z6" s="89">
        <f>IF(F6&lt;Settings!$H$3,"",Y6*Settings!$F$7)</f>
        <v>139</v>
      </c>
      <c r="AA6" s="67"/>
      <c r="AB6" s="91">
        <f>IF(F6&lt;Settings!$H$3,"",RANK(Y6,$Y$3:$Y$31,0)+COUNTIF($Y$3:Y6,Y6)-1)</f>
        <v>10</v>
      </c>
      <c r="AD6" s="94">
        <f t="shared" si="0"/>
        <v>4</v>
      </c>
      <c r="AE6" s="95">
        <f>(INDEX($Z$3:$Z$31,MATCH(AD6,$AB$3:$AB$31,0))+INDEX($Z$33:$Z$61,MATCH(AD6,$AB$33:$AB$61,0))+INDEX($Z$63:$Z$91,MATCH(AD6,$AB$63:$AB$91,0))+INDEX($Z$93:$Z$121,MATCH(AD6,$AB$93:$AB$121,0))+INDEX($Z$123:$Z$151,MATCH(AD6,$AB$123:$AB$151,0)))/SUM(Settings!$F$3:$F$7)</f>
        <v>152.74881516587678</v>
      </c>
    </row>
    <row r="7" spans="1:38" ht="15" thickBot="1" x14ac:dyDescent="0.4">
      <c r="A7" s="66"/>
      <c r="B7" s="2" t="s">
        <v>700</v>
      </c>
      <c r="C7" s="2" t="s">
        <v>8</v>
      </c>
      <c r="D7" s="67">
        <v>28</v>
      </c>
      <c r="E7" s="69" t="s">
        <v>696</v>
      </c>
      <c r="F7" s="67">
        <v>16</v>
      </c>
      <c r="G7" s="67">
        <v>0</v>
      </c>
      <c r="H7" s="67">
        <v>1</v>
      </c>
      <c r="I7" s="67">
        <v>1</v>
      </c>
      <c r="J7" s="67">
        <v>10</v>
      </c>
      <c r="K7" s="67">
        <v>10</v>
      </c>
      <c r="L7" s="67">
        <v>5</v>
      </c>
      <c r="M7" s="67">
        <v>4</v>
      </c>
      <c r="N7" s="67">
        <v>16</v>
      </c>
      <c r="O7" s="67">
        <v>13</v>
      </c>
      <c r="P7" s="67">
        <v>4</v>
      </c>
      <c r="Q7" s="67">
        <v>2</v>
      </c>
      <c r="R7" s="67">
        <v>36</v>
      </c>
      <c r="S7" s="67">
        <v>30</v>
      </c>
      <c r="T7" s="85">
        <v>0.83299999999999996</v>
      </c>
      <c r="U7" s="67">
        <v>59</v>
      </c>
      <c r="V7" s="67">
        <v>56</v>
      </c>
      <c r="W7" s="85">
        <v>0.94899999999999995</v>
      </c>
      <c r="X7" s="67"/>
      <c r="Y7" s="89">
        <f>IF(F7&lt;Settings!$H$3,"",ROUND(((I7+K7+M7)*Settings!$C$12+O7*Settings!$C$13+Q7*Settings!$C$14+(R7-S7)*Settings!$C$15+V7*Settings!$C$16+(U7-V7)*Settings!$C$17)/F7*16,0))</f>
        <v>157</v>
      </c>
      <c r="Z7" s="89">
        <f>IF(F7&lt;Settings!$H$3,"",Y7*Settings!$F$7)</f>
        <v>157</v>
      </c>
      <c r="AA7" s="67"/>
      <c r="AB7" s="91">
        <f>IF(F7&lt;Settings!$H$3,"",RANK(Y7,$Y$3:$Y$31,0)+COUNTIF($Y$3:Y7,Y7)-1)</f>
        <v>3</v>
      </c>
      <c r="AD7" s="94">
        <f t="shared" si="0"/>
        <v>5</v>
      </c>
      <c r="AE7" s="95">
        <f>(INDEX($Z$3:$Z$31,MATCH(AD7,$AB$3:$AB$31,0))+INDEX($Z$33:$Z$61,MATCH(AD7,$AB$33:$AB$61,0))+INDEX($Z$63:$Z$91,MATCH(AD7,$AB$63:$AB$91,0))+INDEX($Z$93:$Z$121,MATCH(AD7,$AB$93:$AB$121,0))+INDEX($Z$123:$Z$151,MATCH(AD7,$AB$123:$AB$151,0)))/SUM(Settings!$F$3:$F$7)</f>
        <v>145.18957345971563</v>
      </c>
    </row>
    <row r="8" spans="1:38" ht="15" thickBot="1" x14ac:dyDescent="0.4">
      <c r="A8" s="66"/>
      <c r="B8" s="2" t="s">
        <v>701</v>
      </c>
      <c r="C8" s="2" t="s">
        <v>1</v>
      </c>
      <c r="D8" s="67">
        <v>31</v>
      </c>
      <c r="E8" s="69" t="s">
        <v>696</v>
      </c>
      <c r="F8" s="67">
        <v>16</v>
      </c>
      <c r="G8" s="67">
        <v>0</v>
      </c>
      <c r="H8" s="67"/>
      <c r="I8" s="67"/>
      <c r="J8" s="67">
        <v>6</v>
      </c>
      <c r="K8" s="67">
        <v>6</v>
      </c>
      <c r="L8" s="67">
        <v>11</v>
      </c>
      <c r="M8" s="67">
        <v>11</v>
      </c>
      <c r="N8" s="67">
        <v>14</v>
      </c>
      <c r="O8" s="67">
        <v>12</v>
      </c>
      <c r="P8" s="67">
        <v>5</v>
      </c>
      <c r="Q8" s="67">
        <v>4</v>
      </c>
      <c r="R8" s="67">
        <v>36</v>
      </c>
      <c r="S8" s="67">
        <v>33</v>
      </c>
      <c r="T8" s="85">
        <v>0.91700000000000004</v>
      </c>
      <c r="U8" s="67">
        <v>52</v>
      </c>
      <c r="V8" s="67">
        <v>52</v>
      </c>
      <c r="W8" s="85">
        <v>1</v>
      </c>
      <c r="X8" s="67"/>
      <c r="Y8" s="89">
        <f>IF(F8&lt;Settings!$H$3,"",ROUND(((I8+K8+M8)*Settings!$C$12+O8*Settings!$C$13+Q8*Settings!$C$14+(R8-S8)*Settings!$C$15+V8*Settings!$C$16+(U8-V8)*Settings!$C$17)/F8*16,0))</f>
        <v>168</v>
      </c>
      <c r="Z8" s="89">
        <f>IF(F8&lt;Settings!$H$3,"",Y8*Settings!$F$7)</f>
        <v>168</v>
      </c>
      <c r="AA8" s="67"/>
      <c r="AB8" s="91">
        <f>IF(F8&lt;Settings!$H$3,"",RANK(Y8,$Y$3:$Y$31,0)+COUNTIF($Y$3:Y8,Y8)-1)</f>
        <v>1</v>
      </c>
      <c r="AD8" s="94">
        <f t="shared" si="0"/>
        <v>6</v>
      </c>
      <c r="AE8" s="95">
        <f>(INDEX($Z$3:$Z$31,MATCH(AD8,$AB$3:$AB$31,0))+INDEX($Z$33:$Z$61,MATCH(AD8,$AB$33:$AB$61,0))+INDEX($Z$63:$Z$91,MATCH(AD8,$AB$63:$AB$91,0))+INDEX($Z$93:$Z$121,MATCH(AD8,$AB$93:$AB$121,0))+INDEX($Z$123:$Z$151,MATCH(AD8,$AB$123:$AB$151,0)))/SUM(Settings!$F$3:$F$7)</f>
        <v>141.88151658767774</v>
      </c>
    </row>
    <row r="9" spans="1:38" ht="15" thickBot="1" x14ac:dyDescent="0.4">
      <c r="A9" s="66"/>
      <c r="B9" s="2" t="s">
        <v>702</v>
      </c>
      <c r="C9" s="2" t="s">
        <v>41</v>
      </c>
      <c r="D9" s="67">
        <v>24</v>
      </c>
      <c r="E9" s="69" t="s">
        <v>696</v>
      </c>
      <c r="F9" s="67">
        <v>16</v>
      </c>
      <c r="G9" s="67">
        <v>0</v>
      </c>
      <c r="H9" s="67"/>
      <c r="I9" s="67"/>
      <c r="J9" s="67">
        <v>12</v>
      </c>
      <c r="K9" s="67">
        <v>12</v>
      </c>
      <c r="L9" s="67">
        <v>8</v>
      </c>
      <c r="M9" s="67">
        <v>8</v>
      </c>
      <c r="N9" s="67">
        <v>8</v>
      </c>
      <c r="O9" s="67">
        <v>5</v>
      </c>
      <c r="P9" s="67">
        <v>7</v>
      </c>
      <c r="Q9" s="67">
        <v>5</v>
      </c>
      <c r="R9" s="67">
        <v>35</v>
      </c>
      <c r="S9" s="67">
        <v>30</v>
      </c>
      <c r="T9" s="85">
        <v>0.85699999999999998</v>
      </c>
      <c r="U9" s="67">
        <v>36</v>
      </c>
      <c r="V9" s="67">
        <v>35</v>
      </c>
      <c r="W9" s="85">
        <v>0.97199999999999998</v>
      </c>
      <c r="X9" s="67"/>
      <c r="Y9" s="89">
        <f>IF(F9&lt;Settings!$H$3,"",ROUND(((I9+K9+M9)*Settings!$C$12+O9*Settings!$C$13+Q9*Settings!$C$14+(R9-S9)*Settings!$C$15+V9*Settings!$C$16+(U9-V9)*Settings!$C$17)/F9*16,0))</f>
        <v>135</v>
      </c>
      <c r="Z9" s="89">
        <f>IF(F9&lt;Settings!$H$3,"",Y9*Settings!$F$7)</f>
        <v>135</v>
      </c>
      <c r="AA9" s="67"/>
      <c r="AB9" s="91">
        <f>IF(F9&lt;Settings!$H$3,"",RANK(Y9,$Y$3:$Y$31,0)+COUNTIF($Y$3:Y9,Y9)-1)</f>
        <v>11</v>
      </c>
      <c r="AD9" s="94">
        <f t="shared" si="0"/>
        <v>7</v>
      </c>
      <c r="AE9" s="95">
        <f>(INDEX($Z$3:$Z$31,MATCH(AD9,$AB$3:$AB$31,0))+INDEX($Z$33:$Z$61,MATCH(AD9,$AB$33:$AB$61,0))+INDEX($Z$63:$Z$91,MATCH(AD9,$AB$63:$AB$91,0))+INDEX($Z$93:$Z$121,MATCH(AD9,$AB$93:$AB$121,0))+INDEX($Z$123:$Z$151,MATCH(AD9,$AB$123:$AB$151,0)))/SUM(Settings!$F$3:$F$7)</f>
        <v>140.30805687203792</v>
      </c>
    </row>
    <row r="10" spans="1:38" ht="15" thickBot="1" x14ac:dyDescent="0.4">
      <c r="A10" s="66"/>
      <c r="B10" s="2" t="s">
        <v>703</v>
      </c>
      <c r="C10" s="2" t="s">
        <v>24</v>
      </c>
      <c r="D10" s="67">
        <v>27</v>
      </c>
      <c r="E10" s="69" t="s">
        <v>696</v>
      </c>
      <c r="F10" s="67">
        <v>16</v>
      </c>
      <c r="G10" s="67">
        <v>0</v>
      </c>
      <c r="H10" s="67"/>
      <c r="I10" s="67"/>
      <c r="J10" s="67">
        <v>9</v>
      </c>
      <c r="K10" s="67">
        <v>9</v>
      </c>
      <c r="L10" s="67">
        <v>10</v>
      </c>
      <c r="M10" s="67">
        <v>10</v>
      </c>
      <c r="N10" s="67">
        <v>7</v>
      </c>
      <c r="O10" s="67">
        <v>6</v>
      </c>
      <c r="P10" s="67">
        <v>6</v>
      </c>
      <c r="Q10" s="67">
        <v>5</v>
      </c>
      <c r="R10" s="67">
        <v>32</v>
      </c>
      <c r="S10" s="67">
        <v>30</v>
      </c>
      <c r="T10" s="85">
        <v>0.93799999999999994</v>
      </c>
      <c r="U10" s="67">
        <v>25</v>
      </c>
      <c r="V10" s="67">
        <v>25</v>
      </c>
      <c r="W10" s="85">
        <v>1</v>
      </c>
      <c r="X10" s="67"/>
      <c r="Y10" s="89">
        <f>IF(F10&lt;Settings!$H$3,"",ROUND(((I10+K10+M10)*Settings!$C$12+O10*Settings!$C$13+Q10*Settings!$C$14+(R10-S10)*Settings!$C$15+V10*Settings!$C$16+(U10-V10)*Settings!$C$17)/F10*16,0))</f>
        <v>129</v>
      </c>
      <c r="Z10" s="89">
        <f>IF(F10&lt;Settings!$H$3,"",Y10*Settings!$F$7)</f>
        <v>129</v>
      </c>
      <c r="AA10" s="67"/>
      <c r="AB10" s="91">
        <f>IF(F10&lt;Settings!$H$3,"",RANK(Y10,$Y$3:$Y$31,0)+COUNTIF($Y$3:Y10,Y10)-1)</f>
        <v>14</v>
      </c>
      <c r="AD10" s="94">
        <f t="shared" si="0"/>
        <v>8</v>
      </c>
      <c r="AE10" s="95">
        <f>(INDEX($Z$3:$Z$31,MATCH(AD10,$AB$3:$AB$31,0))+INDEX($Z$33:$Z$61,MATCH(AD10,$AB$33:$AB$61,0))+INDEX($Z$63:$Z$91,MATCH(AD10,$AB$63:$AB$91,0))+INDEX($Z$93:$Z$121,MATCH(AD10,$AB$93:$AB$121,0))+INDEX($Z$123:$Z$151,MATCH(AD10,$AB$123:$AB$151,0)))/SUM(Settings!$F$3:$F$7)</f>
        <v>138.5781990521327</v>
      </c>
    </row>
    <row r="11" spans="1:38" ht="15" thickBot="1" x14ac:dyDescent="0.4">
      <c r="A11" s="66"/>
      <c r="B11" s="2" t="s">
        <v>704</v>
      </c>
      <c r="C11" s="2" t="s">
        <v>43</v>
      </c>
      <c r="D11" s="67">
        <v>24</v>
      </c>
      <c r="E11" s="69" t="s">
        <v>696</v>
      </c>
      <c r="F11" s="67">
        <v>12</v>
      </c>
      <c r="G11" s="67">
        <v>0</v>
      </c>
      <c r="H11" s="67">
        <v>1</v>
      </c>
      <c r="I11" s="67">
        <v>1</v>
      </c>
      <c r="J11" s="67">
        <v>9</v>
      </c>
      <c r="K11" s="67">
        <v>9</v>
      </c>
      <c r="L11" s="67">
        <v>8</v>
      </c>
      <c r="M11" s="67">
        <v>8</v>
      </c>
      <c r="N11" s="67">
        <v>12</v>
      </c>
      <c r="O11" s="67">
        <v>9</v>
      </c>
      <c r="P11" s="67">
        <v>2</v>
      </c>
      <c r="Q11" s="67">
        <v>2</v>
      </c>
      <c r="R11" s="67">
        <v>32</v>
      </c>
      <c r="S11" s="67">
        <v>29</v>
      </c>
      <c r="T11" s="85">
        <v>0.90600000000000003</v>
      </c>
      <c r="U11" s="67">
        <v>27</v>
      </c>
      <c r="V11" s="67">
        <v>26</v>
      </c>
      <c r="W11" s="85">
        <v>0.96299999999999997</v>
      </c>
      <c r="X11" s="67"/>
      <c r="Y11" s="89">
        <f>IF(F11&lt;Settings!$H$3,"",ROUND(((I11+K11+M11)*Settings!$C$12+O11*Settings!$C$13+Q11*Settings!$C$14+(R11-S11)*Settings!$C$15+V11*Settings!$C$16+(U11-V11)*Settings!$C$17)/F11*16,0))</f>
        <v>164</v>
      </c>
      <c r="Z11" s="89">
        <f>IF(F11&lt;Settings!$H$3,"",Y11*Settings!$F$7)</f>
        <v>164</v>
      </c>
      <c r="AA11" s="67"/>
      <c r="AB11" s="91">
        <f>IF(F11&lt;Settings!$H$3,"",RANK(Y11,$Y$3:$Y$31,0)+COUNTIF($Y$3:Y11,Y11)-1)</f>
        <v>2</v>
      </c>
      <c r="AD11" s="94">
        <f t="shared" si="0"/>
        <v>9</v>
      </c>
      <c r="AE11" s="95">
        <f>(INDEX($Z$3:$Z$31,MATCH(AD11,$AB$3:$AB$31,0))+INDEX($Z$33:$Z$61,MATCH(AD11,$AB$33:$AB$61,0))+INDEX($Z$63:$Z$91,MATCH(AD11,$AB$63:$AB$91,0))+INDEX($Z$93:$Z$121,MATCH(AD11,$AB$93:$AB$121,0))+INDEX($Z$123:$Z$151,MATCH(AD11,$AB$123:$AB$151,0)))/SUM(Settings!$F$3:$F$7)</f>
        <v>136.54028436018956</v>
      </c>
    </row>
    <row r="12" spans="1:38" ht="15" thickBot="1" x14ac:dyDescent="0.4">
      <c r="A12" s="66"/>
      <c r="B12" s="2" t="s">
        <v>705</v>
      </c>
      <c r="C12" s="2" t="s">
        <v>111</v>
      </c>
      <c r="D12" s="67">
        <v>36</v>
      </c>
      <c r="E12" s="69" t="s">
        <v>696</v>
      </c>
      <c r="F12" s="67">
        <v>16</v>
      </c>
      <c r="G12" s="67">
        <v>0</v>
      </c>
      <c r="H12" s="67">
        <v>1</v>
      </c>
      <c r="I12" s="67">
        <v>1</v>
      </c>
      <c r="J12" s="67">
        <v>6</v>
      </c>
      <c r="K12" s="67">
        <v>6</v>
      </c>
      <c r="L12" s="67">
        <v>12</v>
      </c>
      <c r="M12" s="67">
        <v>12</v>
      </c>
      <c r="N12" s="67">
        <v>10</v>
      </c>
      <c r="O12" s="67">
        <v>8</v>
      </c>
      <c r="P12" s="67">
        <v>3</v>
      </c>
      <c r="Q12" s="67">
        <v>3</v>
      </c>
      <c r="R12" s="67">
        <v>32</v>
      </c>
      <c r="S12" s="67">
        <v>30</v>
      </c>
      <c r="T12" s="85">
        <v>0.93799999999999994</v>
      </c>
      <c r="U12" s="67">
        <v>45</v>
      </c>
      <c r="V12" s="67">
        <v>44</v>
      </c>
      <c r="W12" s="85">
        <v>0.97799999999999998</v>
      </c>
      <c r="X12" s="67"/>
      <c r="Y12" s="89">
        <f>IF(F12&lt;Settings!$H$3,"",ROUND(((I12+K12+M12)*Settings!$C$12+O12*Settings!$C$13+Q12*Settings!$C$14+(R12-S12)*Settings!$C$15+V12*Settings!$C$16+(U12-V12)*Settings!$C$17)/F12*16,0))</f>
        <v>146</v>
      </c>
      <c r="Z12" s="89">
        <f>IF(F12&lt;Settings!$H$3,"",Y12*Settings!$F$7)</f>
        <v>146</v>
      </c>
      <c r="AA12" s="67"/>
      <c r="AB12" s="91">
        <f>IF(F12&lt;Settings!$H$3,"",RANK(Y12,$Y$3:$Y$31,0)+COUNTIF($Y$3:Y12,Y12)-1)</f>
        <v>5</v>
      </c>
      <c r="AD12" s="94">
        <f t="shared" si="0"/>
        <v>10</v>
      </c>
      <c r="AE12" s="95">
        <f>(INDEX($Z$3:$Z$31,MATCH(AD12,$AB$3:$AB$31,0))+INDEX($Z$33:$Z$61,MATCH(AD12,$AB$33:$AB$61,0))+INDEX($Z$63:$Z$91,MATCH(AD12,$AB$63:$AB$91,0))+INDEX($Z$93:$Z$121,MATCH(AD12,$AB$93:$AB$121,0))+INDEX($Z$123:$Z$151,MATCH(AD12,$AB$123:$AB$151,0)))/SUM(Settings!$F$3:$F$7)</f>
        <v>133.98104265402844</v>
      </c>
    </row>
    <row r="13" spans="1:38" ht="15" thickBot="1" x14ac:dyDescent="0.4">
      <c r="A13" s="66"/>
      <c r="B13" s="2" t="s">
        <v>706</v>
      </c>
      <c r="C13" s="2" t="s">
        <v>4</v>
      </c>
      <c r="D13" s="67">
        <v>23</v>
      </c>
      <c r="E13" s="69" t="s">
        <v>696</v>
      </c>
      <c r="F13" s="67">
        <v>16</v>
      </c>
      <c r="G13" s="67">
        <v>0</v>
      </c>
      <c r="H13" s="67"/>
      <c r="I13" s="67"/>
      <c r="J13" s="67">
        <v>11</v>
      </c>
      <c r="K13" s="67">
        <v>11</v>
      </c>
      <c r="L13" s="67">
        <v>10</v>
      </c>
      <c r="M13" s="67">
        <v>10</v>
      </c>
      <c r="N13" s="67">
        <v>9</v>
      </c>
      <c r="O13" s="67">
        <v>7</v>
      </c>
      <c r="P13" s="67">
        <v>2</v>
      </c>
      <c r="Q13" s="67"/>
      <c r="R13" s="67">
        <v>32</v>
      </c>
      <c r="S13" s="67">
        <v>28</v>
      </c>
      <c r="T13" s="85">
        <v>0.875</v>
      </c>
      <c r="U13" s="67">
        <v>24</v>
      </c>
      <c r="V13" s="67">
        <v>22</v>
      </c>
      <c r="W13" s="85">
        <v>0.91700000000000004</v>
      </c>
      <c r="X13" s="67"/>
      <c r="Y13" s="89">
        <f>IF(F13&lt;Settings!$H$3,"",ROUND(((I13+K13+M13)*Settings!$C$12+O13*Settings!$C$13+Q13*Settings!$C$14+(R13-S13)*Settings!$C$15+V13*Settings!$C$16+(U13-V13)*Settings!$C$17)/F13*16,0))</f>
        <v>109</v>
      </c>
      <c r="Z13" s="89">
        <f>IF(F13&lt;Settings!$H$3,"",Y13*Settings!$F$7)</f>
        <v>109</v>
      </c>
      <c r="AA13" s="67"/>
      <c r="AB13" s="91">
        <f>IF(F13&lt;Settings!$H$3,"",RANK(Y13,$Y$3:$Y$31,0)+COUNTIF($Y$3:Y13,Y13)-1)</f>
        <v>24</v>
      </c>
      <c r="AD13" s="94">
        <f t="shared" si="0"/>
        <v>11</v>
      </c>
      <c r="AE13" s="95">
        <f>(INDEX($Z$3:$Z$31,MATCH(AD13,$AB$3:$AB$31,0))+INDEX($Z$33:$Z$61,MATCH(AD13,$AB$33:$AB$61,0))+INDEX($Z$63:$Z$91,MATCH(AD13,$AB$63:$AB$91,0))+INDEX($Z$93:$Z$121,MATCH(AD13,$AB$93:$AB$121,0))+INDEX($Z$123:$Z$151,MATCH(AD13,$AB$123:$AB$151,0)))/SUM(Settings!$F$3:$F$7)</f>
        <v>131.75829383886256</v>
      </c>
    </row>
    <row r="14" spans="1:38" ht="15" thickBot="1" x14ac:dyDescent="0.4">
      <c r="A14" s="66"/>
      <c r="B14" s="2" t="s">
        <v>707</v>
      </c>
      <c r="C14" s="2" t="s">
        <v>22</v>
      </c>
      <c r="D14" s="67">
        <v>25</v>
      </c>
      <c r="E14" s="69" t="s">
        <v>696</v>
      </c>
      <c r="F14" s="67">
        <v>16</v>
      </c>
      <c r="G14" s="67">
        <v>0</v>
      </c>
      <c r="H14" s="67"/>
      <c r="I14" s="67"/>
      <c r="J14" s="67">
        <v>4</v>
      </c>
      <c r="K14" s="67">
        <v>4</v>
      </c>
      <c r="L14" s="67">
        <v>7</v>
      </c>
      <c r="M14" s="67">
        <v>7</v>
      </c>
      <c r="N14" s="67">
        <v>16</v>
      </c>
      <c r="O14" s="67">
        <v>11</v>
      </c>
      <c r="P14" s="67">
        <v>5</v>
      </c>
      <c r="Q14" s="67">
        <v>4</v>
      </c>
      <c r="R14" s="67">
        <v>32</v>
      </c>
      <c r="S14" s="67">
        <v>26</v>
      </c>
      <c r="T14" s="85">
        <v>0.81299999999999994</v>
      </c>
      <c r="U14" s="67">
        <v>32</v>
      </c>
      <c r="V14" s="67">
        <v>28</v>
      </c>
      <c r="W14" s="85">
        <v>0.875</v>
      </c>
      <c r="X14" s="67"/>
      <c r="Y14" s="89">
        <f>IF(F14&lt;Settings!$H$3,"",ROUND(((I14+K14+M14)*Settings!$C$12+O14*Settings!$C$13+Q14*Settings!$C$14+(R14-S14)*Settings!$C$15+V14*Settings!$C$16+(U14-V14)*Settings!$C$17)/F14*16,0))</f>
        <v>119</v>
      </c>
      <c r="Z14" s="89">
        <f>IF(F14&lt;Settings!$H$3,"",Y14*Settings!$F$7)</f>
        <v>119</v>
      </c>
      <c r="AA14" s="67"/>
      <c r="AB14" s="91">
        <f>IF(F14&lt;Settings!$H$3,"",RANK(Y14,$Y$3:$Y$31,0)+COUNTIF($Y$3:Y14,Y14)-1)</f>
        <v>19</v>
      </c>
      <c r="AD14" s="94">
        <f t="shared" si="0"/>
        <v>12</v>
      </c>
      <c r="AE14" s="95">
        <f>(INDEX($Z$3:$Z$31,MATCH(AD14,$AB$3:$AB$31,0))+INDEX($Z$33:$Z$61,MATCH(AD14,$AB$33:$AB$61,0))+INDEX($Z$63:$Z$91,MATCH(AD14,$AB$63:$AB$91,0))+INDEX($Z$93:$Z$121,MATCH(AD14,$AB$93:$AB$121,0))+INDEX($Z$123:$Z$151,MATCH(AD14,$AB$123:$AB$151,0)))/SUM(Settings!$F$3:$F$7)</f>
        <v>130.91469194312796</v>
      </c>
    </row>
    <row r="15" spans="1:38" ht="15" thickBot="1" x14ac:dyDescent="0.4">
      <c r="A15" s="66"/>
      <c r="B15" s="2" t="s">
        <v>708</v>
      </c>
      <c r="C15" s="2" t="s">
        <v>56</v>
      </c>
      <c r="D15" s="67">
        <v>24</v>
      </c>
      <c r="E15" s="69" t="s">
        <v>696</v>
      </c>
      <c r="F15" s="67">
        <v>16</v>
      </c>
      <c r="G15" s="67">
        <v>0</v>
      </c>
      <c r="H15" s="67">
        <v>1</v>
      </c>
      <c r="I15" s="67">
        <v>1</v>
      </c>
      <c r="J15" s="67">
        <v>12</v>
      </c>
      <c r="K15" s="67">
        <v>12</v>
      </c>
      <c r="L15" s="67">
        <v>9</v>
      </c>
      <c r="M15" s="67">
        <v>9</v>
      </c>
      <c r="N15" s="67">
        <v>7</v>
      </c>
      <c r="O15" s="67">
        <v>6</v>
      </c>
      <c r="P15" s="67">
        <v>2</v>
      </c>
      <c r="Q15" s="67"/>
      <c r="R15" s="67">
        <v>31</v>
      </c>
      <c r="S15" s="67">
        <v>28</v>
      </c>
      <c r="T15" s="85">
        <v>0.90300000000000002</v>
      </c>
      <c r="U15" s="67">
        <v>58</v>
      </c>
      <c r="V15" s="67">
        <v>53</v>
      </c>
      <c r="W15" s="85">
        <v>0.91400000000000003</v>
      </c>
      <c r="X15" s="67"/>
      <c r="Y15" s="89">
        <f>IF(F15&lt;Settings!$H$3,"",ROUND(((I15+K15+M15)*Settings!$C$12+O15*Settings!$C$13+Q15*Settings!$C$14+(R15-S15)*Settings!$C$15+V15*Settings!$C$16+(U15-V15)*Settings!$C$17)/F15*16,0))</f>
        <v>140</v>
      </c>
      <c r="Z15" s="89">
        <f>IF(F15&lt;Settings!$H$3,"",Y15*Settings!$F$7)</f>
        <v>140</v>
      </c>
      <c r="AA15" s="67"/>
      <c r="AB15" s="91">
        <f>IF(F15&lt;Settings!$H$3,"",RANK(Y15,$Y$3:$Y$31,0)+COUNTIF($Y$3:Y15,Y15)-1)</f>
        <v>8</v>
      </c>
      <c r="AD15" s="94">
        <f t="shared" si="0"/>
        <v>13</v>
      </c>
      <c r="AE15" s="95">
        <f>(INDEX($Z$3:$Z$31,MATCH(AD15,$AB$3:$AB$31,0))+INDEX($Z$33:$Z$61,MATCH(AD15,$AB$33:$AB$61,0))+INDEX($Z$63:$Z$91,MATCH(AD15,$AB$63:$AB$91,0))+INDEX($Z$93:$Z$121,MATCH(AD15,$AB$93:$AB$121,0))+INDEX($Z$123:$Z$151,MATCH(AD15,$AB$123:$AB$151,0)))/SUM(Settings!$F$3:$F$7)</f>
        <v>127.72511848341232</v>
      </c>
    </row>
    <row r="16" spans="1:38" ht="15" thickBot="1" x14ac:dyDescent="0.4">
      <c r="A16" s="66"/>
      <c r="B16" s="2" t="s">
        <v>709</v>
      </c>
      <c r="C16" s="2" t="s">
        <v>32</v>
      </c>
      <c r="D16" s="67">
        <v>30</v>
      </c>
      <c r="E16" s="69" t="s">
        <v>696</v>
      </c>
      <c r="F16" s="67">
        <v>16</v>
      </c>
      <c r="G16" s="67">
        <v>0</v>
      </c>
      <c r="H16" s="67"/>
      <c r="I16" s="67"/>
      <c r="J16" s="67">
        <v>9</v>
      </c>
      <c r="K16" s="67">
        <v>9</v>
      </c>
      <c r="L16" s="67">
        <v>7</v>
      </c>
      <c r="M16" s="67">
        <v>7</v>
      </c>
      <c r="N16" s="67">
        <v>9</v>
      </c>
      <c r="O16" s="67">
        <v>7</v>
      </c>
      <c r="P16" s="67">
        <v>6</v>
      </c>
      <c r="Q16" s="67">
        <v>6</v>
      </c>
      <c r="R16" s="67">
        <v>31</v>
      </c>
      <c r="S16" s="67">
        <v>29</v>
      </c>
      <c r="T16" s="85">
        <v>0.93500000000000005</v>
      </c>
      <c r="U16" s="67">
        <v>44</v>
      </c>
      <c r="V16" s="67">
        <v>40</v>
      </c>
      <c r="W16" s="85">
        <v>0.90900000000000003</v>
      </c>
      <c r="X16" s="67"/>
      <c r="Y16" s="89">
        <f>IF(F16&lt;Settings!$H$3,"",ROUND(((I16+K16+M16)*Settings!$C$12+O16*Settings!$C$13+Q16*Settings!$C$14+(R16-S16)*Settings!$C$15+V16*Settings!$C$16+(U16-V16)*Settings!$C$17)/F16*16,0))</f>
        <v>144</v>
      </c>
      <c r="Z16" s="89">
        <f>IF(F16&lt;Settings!$H$3,"",Y16*Settings!$F$7)</f>
        <v>144</v>
      </c>
      <c r="AA16" s="67"/>
      <c r="AB16" s="91">
        <f>IF(F16&lt;Settings!$H$3,"",RANK(Y16,$Y$3:$Y$31,0)+COUNTIF($Y$3:Y16,Y16)-1)</f>
        <v>6</v>
      </c>
      <c r="AD16" s="94">
        <f t="shared" si="0"/>
        <v>14</v>
      </c>
      <c r="AE16" s="95">
        <f>(INDEX($Z$3:$Z$31,MATCH(AD16,$AB$3:$AB$31,0))+INDEX($Z$33:$Z$61,MATCH(AD16,$AB$33:$AB$61,0))+INDEX($Z$63:$Z$91,MATCH(AD16,$AB$63:$AB$91,0))+INDEX($Z$93:$Z$121,MATCH(AD16,$AB$93:$AB$121,0))+INDEX($Z$123:$Z$151,MATCH(AD16,$AB$123:$AB$151,0)))/SUM(Settings!$F$3:$F$7)</f>
        <v>126.04265402843602</v>
      </c>
    </row>
    <row r="17" spans="1:31" ht="15" thickBot="1" x14ac:dyDescent="0.4">
      <c r="A17" s="66"/>
      <c r="B17" s="2" t="s">
        <v>710</v>
      </c>
      <c r="C17" s="2" t="s">
        <v>30</v>
      </c>
      <c r="D17" s="67">
        <v>24</v>
      </c>
      <c r="E17" s="69" t="s">
        <v>696</v>
      </c>
      <c r="F17" s="67">
        <v>16</v>
      </c>
      <c r="G17" s="67">
        <v>0</v>
      </c>
      <c r="H17" s="67"/>
      <c r="I17" s="67"/>
      <c r="J17" s="67">
        <v>10</v>
      </c>
      <c r="K17" s="67">
        <v>9</v>
      </c>
      <c r="L17" s="67">
        <v>8</v>
      </c>
      <c r="M17" s="67">
        <v>8</v>
      </c>
      <c r="N17" s="67">
        <v>8</v>
      </c>
      <c r="O17" s="67">
        <v>6</v>
      </c>
      <c r="P17" s="67">
        <v>4</v>
      </c>
      <c r="Q17" s="67">
        <v>3</v>
      </c>
      <c r="R17" s="67">
        <v>30</v>
      </c>
      <c r="S17" s="67">
        <v>26</v>
      </c>
      <c r="T17" s="85">
        <v>0.86699999999999999</v>
      </c>
      <c r="U17" s="67">
        <v>39</v>
      </c>
      <c r="V17" s="67">
        <v>32</v>
      </c>
      <c r="W17" s="85">
        <v>0.82099999999999995</v>
      </c>
      <c r="X17" s="67"/>
      <c r="Y17" s="89">
        <f>IF(F17&lt;Settings!$H$3,"",ROUND(((I17+K17+M17)*Settings!$C$12+O17*Settings!$C$13+Q17*Settings!$C$14+(R17-S17)*Settings!$C$15+V17*Settings!$C$16+(U17-V17)*Settings!$C$17)/F17*16,0))</f>
        <v>118</v>
      </c>
      <c r="Z17" s="89">
        <f>IF(F17&lt;Settings!$H$3,"",Y17*Settings!$F$7)</f>
        <v>118</v>
      </c>
      <c r="AA17" s="67"/>
      <c r="AB17" s="91">
        <f>IF(F17&lt;Settings!$H$3,"",RANK(Y17,$Y$3:$Y$31,0)+COUNTIF($Y$3:Y17,Y17)-1)</f>
        <v>20</v>
      </c>
      <c r="AD17" s="94">
        <f t="shared" si="0"/>
        <v>15</v>
      </c>
      <c r="AE17" s="95">
        <f>(INDEX($Z$3:$Z$31,MATCH(AD17,$AB$3:$AB$31,0))+INDEX($Z$33:$Z$61,MATCH(AD17,$AB$33:$AB$61,0))+INDEX($Z$63:$Z$91,MATCH(AD17,$AB$63:$AB$91,0))+INDEX($Z$93:$Z$121,MATCH(AD17,$AB$93:$AB$121,0))+INDEX($Z$123:$Z$151,MATCH(AD17,$AB$123:$AB$151,0)))/SUM(Settings!$F$3:$F$7)</f>
        <v>123.21327014218009</v>
      </c>
    </row>
    <row r="18" spans="1:31" ht="15" thickBot="1" x14ac:dyDescent="0.4">
      <c r="A18" s="66"/>
      <c r="B18" s="2" t="s">
        <v>711</v>
      </c>
      <c r="C18" s="2" t="s">
        <v>361</v>
      </c>
      <c r="D18" s="67">
        <v>28</v>
      </c>
      <c r="E18" s="69" t="s">
        <v>696</v>
      </c>
      <c r="F18" s="67">
        <v>14</v>
      </c>
      <c r="G18" s="67">
        <v>0</v>
      </c>
      <c r="H18" s="67">
        <v>1</v>
      </c>
      <c r="I18" s="67">
        <v>1</v>
      </c>
      <c r="J18" s="67">
        <v>2</v>
      </c>
      <c r="K18" s="67">
        <v>2</v>
      </c>
      <c r="L18" s="67">
        <v>10</v>
      </c>
      <c r="M18" s="67">
        <v>9</v>
      </c>
      <c r="N18" s="67">
        <v>8</v>
      </c>
      <c r="O18" s="67">
        <v>5</v>
      </c>
      <c r="P18" s="67">
        <v>9</v>
      </c>
      <c r="Q18" s="67">
        <v>3</v>
      </c>
      <c r="R18" s="67">
        <v>30</v>
      </c>
      <c r="S18" s="67">
        <v>20</v>
      </c>
      <c r="T18" s="85">
        <v>0.66700000000000004</v>
      </c>
      <c r="U18" s="67">
        <v>28</v>
      </c>
      <c r="V18" s="67">
        <v>26</v>
      </c>
      <c r="W18" s="85">
        <v>0.92900000000000005</v>
      </c>
      <c r="X18" s="67"/>
      <c r="Y18" s="89">
        <f>IF(F18&lt;Settings!$H$3,"",ROUND(((I18+K18+M18)*Settings!$C$12+O18*Settings!$C$13+Q18*Settings!$C$14+(R18-S18)*Settings!$C$15+V18*Settings!$C$16+(U18-V18)*Settings!$C$17)/F18*16,0))</f>
        <v>99</v>
      </c>
      <c r="Z18" s="89">
        <f>IF(F18&lt;Settings!$H$3,"",Y18*Settings!$F$7)</f>
        <v>99</v>
      </c>
      <c r="AA18" s="67"/>
      <c r="AB18" s="91">
        <f>IF(F18&lt;Settings!$H$3,"",RANK(Y18,$Y$3:$Y$31,0)+COUNTIF($Y$3:Y18,Y18)-1)</f>
        <v>29</v>
      </c>
      <c r="AD18" s="94">
        <f t="shared" si="0"/>
        <v>16</v>
      </c>
      <c r="AE18" s="95">
        <f>(INDEX($Z$3:$Z$31,MATCH(AD18,$AB$3:$AB$31,0))+INDEX($Z$33:$Z$61,MATCH(AD18,$AB$33:$AB$61,0))+INDEX($Z$63:$Z$91,MATCH(AD18,$AB$63:$AB$91,0))+INDEX($Z$93:$Z$121,MATCH(AD18,$AB$93:$AB$121,0))+INDEX($Z$123:$Z$151,MATCH(AD18,$AB$123:$AB$151,0)))/SUM(Settings!$F$3:$F$7)</f>
        <v>120.74407582938389</v>
      </c>
    </row>
    <row r="19" spans="1:31" ht="15" thickBot="1" x14ac:dyDescent="0.4">
      <c r="A19" s="66"/>
      <c r="B19" s="2" t="s">
        <v>712</v>
      </c>
      <c r="C19" s="2" t="s">
        <v>49</v>
      </c>
      <c r="D19" s="67">
        <v>29</v>
      </c>
      <c r="E19" s="69" t="s">
        <v>696</v>
      </c>
      <c r="F19" s="67">
        <v>12</v>
      </c>
      <c r="G19" s="67">
        <v>0</v>
      </c>
      <c r="H19" s="67"/>
      <c r="I19" s="67"/>
      <c r="J19" s="67">
        <v>9</v>
      </c>
      <c r="K19" s="67">
        <v>9</v>
      </c>
      <c r="L19" s="67">
        <v>8</v>
      </c>
      <c r="M19" s="67">
        <v>8</v>
      </c>
      <c r="N19" s="67">
        <v>6</v>
      </c>
      <c r="O19" s="67">
        <v>3</v>
      </c>
      <c r="P19" s="67">
        <v>5</v>
      </c>
      <c r="Q19" s="67">
        <v>3</v>
      </c>
      <c r="R19" s="67">
        <v>28</v>
      </c>
      <c r="S19" s="67">
        <v>23</v>
      </c>
      <c r="T19" s="85">
        <v>0.82099999999999995</v>
      </c>
      <c r="U19" s="67">
        <v>26</v>
      </c>
      <c r="V19" s="67">
        <v>25</v>
      </c>
      <c r="W19" s="85">
        <v>0.96199999999999997</v>
      </c>
      <c r="X19" s="67"/>
      <c r="Y19" s="89">
        <f>IF(F19&lt;Settings!$H$3,"",ROUND(((I19+K19+M19)*Settings!$C$12+O19*Settings!$C$13+Q19*Settings!$C$14+(R19-S19)*Settings!$C$15+V19*Settings!$C$16+(U19-V19)*Settings!$C$17)/F19*16,0))</f>
        <v>131</v>
      </c>
      <c r="Z19" s="89">
        <f>IF(F19&lt;Settings!$H$3,"",Y19*Settings!$F$7)</f>
        <v>131</v>
      </c>
      <c r="AA19" s="67"/>
      <c r="AB19" s="91">
        <f>IF(F19&lt;Settings!$H$3,"",RANK(Y19,$Y$3:$Y$31,0)+COUNTIF($Y$3:Y19,Y19)-1)</f>
        <v>12</v>
      </c>
      <c r="AD19" s="94">
        <f t="shared" si="0"/>
        <v>17</v>
      </c>
      <c r="AE19" s="95">
        <f>(INDEX($Z$3:$Z$31,MATCH(AD19,$AB$3:$AB$31,0))+INDEX($Z$33:$Z$61,MATCH(AD19,$AB$33:$AB$61,0))+INDEX($Z$63:$Z$91,MATCH(AD19,$AB$63:$AB$91,0))+INDEX($Z$93:$Z$121,MATCH(AD19,$AB$93:$AB$121,0))+INDEX($Z$123:$Z$151,MATCH(AD19,$AB$123:$AB$151,0)))/SUM(Settings!$F$3:$F$7)</f>
        <v>118.55450236966824</v>
      </c>
    </row>
    <row r="20" spans="1:31" ht="15" thickBot="1" x14ac:dyDescent="0.4">
      <c r="A20" s="66"/>
      <c r="B20" s="2" t="s">
        <v>713</v>
      </c>
      <c r="C20" s="2" t="s">
        <v>18</v>
      </c>
      <c r="D20" s="67">
        <v>31</v>
      </c>
      <c r="E20" s="69" t="s">
        <v>696</v>
      </c>
      <c r="F20" s="67">
        <v>16</v>
      </c>
      <c r="G20" s="67">
        <v>0</v>
      </c>
      <c r="H20" s="67">
        <v>1</v>
      </c>
      <c r="I20" s="67">
        <v>1</v>
      </c>
      <c r="J20" s="67">
        <v>7</v>
      </c>
      <c r="K20" s="67">
        <v>7</v>
      </c>
      <c r="L20" s="67">
        <v>4</v>
      </c>
      <c r="M20" s="67">
        <v>4</v>
      </c>
      <c r="N20" s="67">
        <v>11</v>
      </c>
      <c r="O20" s="67">
        <v>8</v>
      </c>
      <c r="P20" s="67">
        <v>5</v>
      </c>
      <c r="Q20" s="67">
        <v>4</v>
      </c>
      <c r="R20" s="67">
        <v>28</v>
      </c>
      <c r="S20" s="67">
        <v>24</v>
      </c>
      <c r="T20" s="85">
        <v>0.85699999999999998</v>
      </c>
      <c r="U20" s="67">
        <v>36</v>
      </c>
      <c r="V20" s="67">
        <v>36</v>
      </c>
      <c r="W20" s="85">
        <v>1</v>
      </c>
      <c r="X20" s="67"/>
      <c r="Y20" s="89">
        <f>IF(F20&lt;Settings!$H$3,"",ROUND(((I20+K20+M20)*Settings!$C$12+O20*Settings!$C$13+Q20*Settings!$C$14+(R20-S20)*Settings!$C$15+V20*Settings!$C$16+(U20-V20)*Settings!$C$17)/F20*16,0))</f>
        <v>120</v>
      </c>
      <c r="Z20" s="89">
        <f>IF(F20&lt;Settings!$H$3,"",Y20*Settings!$F$7)</f>
        <v>120</v>
      </c>
      <c r="AA20" s="67"/>
      <c r="AB20" s="91">
        <f>IF(F20&lt;Settings!$H$3,"",RANK(Y20,$Y$3:$Y$31,0)+COUNTIF($Y$3:Y20,Y20)-1)</f>
        <v>18</v>
      </c>
      <c r="AD20" s="94">
        <f t="shared" si="0"/>
        <v>18</v>
      </c>
      <c r="AE20" s="95">
        <f>(INDEX($Z$3:$Z$31,MATCH(AD20,$AB$3:$AB$31,0))+INDEX($Z$33:$Z$61,MATCH(AD20,$AB$33:$AB$61,0))+INDEX($Z$63:$Z$91,MATCH(AD20,$AB$63:$AB$91,0))+INDEX($Z$93:$Z$121,MATCH(AD20,$AB$93:$AB$121,0))+INDEX($Z$123:$Z$151,MATCH(AD20,$AB$123:$AB$151,0)))/SUM(Settings!$F$3:$F$7)</f>
        <v>115.18009478672985</v>
      </c>
    </row>
    <row r="21" spans="1:31" ht="15" thickBot="1" x14ac:dyDescent="0.4">
      <c r="A21" s="66"/>
      <c r="B21" s="2" t="s">
        <v>714</v>
      </c>
      <c r="C21" s="2" t="s">
        <v>6</v>
      </c>
      <c r="D21" s="67">
        <v>25</v>
      </c>
      <c r="E21" s="69" t="s">
        <v>696</v>
      </c>
      <c r="F21" s="67">
        <v>15</v>
      </c>
      <c r="G21" s="67">
        <v>0</v>
      </c>
      <c r="H21" s="67"/>
      <c r="I21" s="67"/>
      <c r="J21" s="67">
        <v>7</v>
      </c>
      <c r="K21" s="67">
        <v>7</v>
      </c>
      <c r="L21" s="67">
        <v>9</v>
      </c>
      <c r="M21" s="67">
        <v>9</v>
      </c>
      <c r="N21" s="67">
        <v>8</v>
      </c>
      <c r="O21" s="67">
        <v>7</v>
      </c>
      <c r="P21" s="67">
        <v>4</v>
      </c>
      <c r="Q21" s="67">
        <v>2</v>
      </c>
      <c r="R21" s="67">
        <v>28</v>
      </c>
      <c r="S21" s="67">
        <v>25</v>
      </c>
      <c r="T21" s="85">
        <v>0.89300000000000002</v>
      </c>
      <c r="U21" s="67">
        <v>40</v>
      </c>
      <c r="V21" s="67">
        <v>39</v>
      </c>
      <c r="W21" s="85">
        <v>0.97499999999999998</v>
      </c>
      <c r="X21" s="67"/>
      <c r="Y21" s="89">
        <f>IF(F21&lt;Settings!$H$3,"",ROUND(((I21+K21+M21)*Settings!$C$12+O21*Settings!$C$13+Q21*Settings!$C$14+(R21-S21)*Settings!$C$15+V21*Settings!$C$16+(U21-V21)*Settings!$C$17)/F21*16,0))</f>
        <v>130</v>
      </c>
      <c r="Z21" s="89">
        <f>IF(F21&lt;Settings!$H$3,"",Y21*Settings!$F$7)</f>
        <v>130</v>
      </c>
      <c r="AA21" s="67"/>
      <c r="AB21" s="91">
        <f>IF(F21&lt;Settings!$H$3,"",RANK(Y21,$Y$3:$Y$31,0)+COUNTIF($Y$3:Y21,Y21)-1)</f>
        <v>13</v>
      </c>
      <c r="AD21" s="94">
        <f t="shared" si="0"/>
        <v>19</v>
      </c>
      <c r="AE21" s="95">
        <f>(INDEX($Z$3:$Z$31,MATCH(AD21,$AB$3:$AB$31,0))+INDEX($Z$33:$Z$61,MATCH(AD21,$AB$33:$AB$61,0))+INDEX($Z$63:$Z$91,MATCH(AD21,$AB$63:$AB$91,0))+INDEX($Z$93:$Z$121,MATCH(AD21,$AB$93:$AB$121,0))+INDEX($Z$123:$Z$151,MATCH(AD21,$AB$123:$AB$151,0)))/SUM(Settings!$F$3:$F$7)</f>
        <v>113.35545023696683</v>
      </c>
    </row>
    <row r="22" spans="1:31" ht="15" thickBot="1" x14ac:dyDescent="0.4">
      <c r="A22" s="66"/>
      <c r="B22" s="2" t="s">
        <v>715</v>
      </c>
      <c r="C22" s="2" t="s">
        <v>12</v>
      </c>
      <c r="D22" s="67">
        <v>33</v>
      </c>
      <c r="E22" s="69" t="s">
        <v>696</v>
      </c>
      <c r="F22" s="67">
        <v>16</v>
      </c>
      <c r="G22" s="67">
        <v>0</v>
      </c>
      <c r="H22" s="67"/>
      <c r="I22" s="67"/>
      <c r="J22" s="67">
        <v>6</v>
      </c>
      <c r="K22" s="67">
        <v>6</v>
      </c>
      <c r="L22" s="67">
        <v>6</v>
      </c>
      <c r="M22" s="67">
        <v>5</v>
      </c>
      <c r="N22" s="67">
        <v>13</v>
      </c>
      <c r="O22" s="67">
        <v>10</v>
      </c>
      <c r="P22" s="67">
        <v>3</v>
      </c>
      <c r="Q22" s="67">
        <v>2</v>
      </c>
      <c r="R22" s="67">
        <v>28</v>
      </c>
      <c r="S22" s="67">
        <v>23</v>
      </c>
      <c r="T22" s="85">
        <v>0.82099999999999995</v>
      </c>
      <c r="U22" s="67">
        <v>49</v>
      </c>
      <c r="V22" s="67">
        <v>48</v>
      </c>
      <c r="W22" s="85">
        <v>0.98</v>
      </c>
      <c r="X22" s="67"/>
      <c r="Y22" s="89">
        <f>IF(F22&lt;Settings!$H$3,"",ROUND(((I22+K22+M22)*Settings!$C$12+O22*Settings!$C$13+Q22*Settings!$C$14+(R22-S22)*Settings!$C$15+V22*Settings!$C$16+(U22-V22)*Settings!$C$17)/F22*16,0))</f>
        <v>126</v>
      </c>
      <c r="Z22" s="89">
        <f>IF(F22&lt;Settings!$H$3,"",Y22*Settings!$F$7)</f>
        <v>126</v>
      </c>
      <c r="AA22" s="67"/>
      <c r="AB22" s="91">
        <f>IF(F22&lt;Settings!$H$3,"",RANK(Y22,$Y$3:$Y$31,0)+COUNTIF($Y$3:Y22,Y22)-1)</f>
        <v>15</v>
      </c>
      <c r="AD22" s="94">
        <f t="shared" si="0"/>
        <v>20</v>
      </c>
      <c r="AE22" s="95">
        <f>(INDEX($Z$3:$Z$31,MATCH(AD22,$AB$3:$AB$31,0))+INDEX($Z$33:$Z$61,MATCH(AD22,$AB$33:$AB$61,0))+INDEX($Z$63:$Z$91,MATCH(AD22,$AB$63:$AB$91,0))+INDEX($Z$93:$Z$121,MATCH(AD22,$AB$93:$AB$121,0))+INDEX($Z$123:$Z$151,MATCH(AD22,$AB$123:$AB$151,0)))/SUM(Settings!$F$3:$F$7)</f>
        <v>110.9478672985782</v>
      </c>
    </row>
    <row r="23" spans="1:31" ht="15" thickBot="1" x14ac:dyDescent="0.4">
      <c r="A23" s="66"/>
      <c r="B23" s="2" t="s">
        <v>716</v>
      </c>
      <c r="C23" s="2" t="s">
        <v>103</v>
      </c>
      <c r="D23" s="67">
        <v>40</v>
      </c>
      <c r="E23" s="69" t="s">
        <v>696</v>
      </c>
      <c r="F23" s="67">
        <v>16</v>
      </c>
      <c r="G23" s="67">
        <v>0</v>
      </c>
      <c r="H23" s="67"/>
      <c r="I23" s="67"/>
      <c r="J23" s="67">
        <v>10</v>
      </c>
      <c r="K23" s="67">
        <v>9</v>
      </c>
      <c r="L23" s="67">
        <v>6</v>
      </c>
      <c r="M23" s="67">
        <v>6</v>
      </c>
      <c r="N23" s="67">
        <v>8</v>
      </c>
      <c r="O23" s="67">
        <v>6</v>
      </c>
      <c r="P23" s="67">
        <v>3</v>
      </c>
      <c r="Q23" s="67">
        <v>3</v>
      </c>
      <c r="R23" s="67">
        <v>27</v>
      </c>
      <c r="S23" s="67">
        <v>24</v>
      </c>
      <c r="T23" s="85">
        <v>0.88900000000000001</v>
      </c>
      <c r="U23" s="67">
        <v>21</v>
      </c>
      <c r="V23" s="67">
        <v>20</v>
      </c>
      <c r="W23" s="85">
        <v>0.95199999999999996</v>
      </c>
      <c r="X23" s="67"/>
      <c r="Y23" s="89">
        <f>IF(F23&lt;Settings!$H$3,"",ROUND(((I23+K23+M23)*Settings!$C$12+O23*Settings!$C$13+Q23*Settings!$C$14+(R23-S23)*Settings!$C$15+V23*Settings!$C$16+(U23-V23)*Settings!$C$17)/F23*16,0))</f>
        <v>101</v>
      </c>
      <c r="Z23" s="89">
        <f>IF(F23&lt;Settings!$H$3,"",Y23*Settings!$F$7)</f>
        <v>101</v>
      </c>
      <c r="AA23" s="67"/>
      <c r="AB23" s="91">
        <f>IF(F23&lt;Settings!$H$3,"",RANK(Y23,$Y$3:$Y$31,0)+COUNTIF($Y$3:Y23,Y23)-1)</f>
        <v>28</v>
      </c>
      <c r="AD23" s="94">
        <f t="shared" si="0"/>
        <v>21</v>
      </c>
      <c r="AE23" s="95">
        <f>(INDEX($Z$3:$Z$31,MATCH(AD23,$AB$3:$AB$31,0))+INDEX($Z$33:$Z$61,MATCH(AD23,$AB$33:$AB$61,0))+INDEX($Z$63:$Z$91,MATCH(AD23,$AB$63:$AB$91,0))+INDEX($Z$93:$Z$121,MATCH(AD23,$AB$93:$AB$121,0))+INDEX($Z$123:$Z$151,MATCH(AD23,$AB$123:$AB$151,0)))/SUM(Settings!$F$3:$F$7)</f>
        <v>106.33175355450237</v>
      </c>
    </row>
    <row r="24" spans="1:31" ht="15" thickBot="1" x14ac:dyDescent="0.4">
      <c r="A24" s="66"/>
      <c r="B24" s="2" t="s">
        <v>717</v>
      </c>
      <c r="C24" s="2" t="s">
        <v>38</v>
      </c>
      <c r="D24" s="67">
        <v>30</v>
      </c>
      <c r="E24" s="69" t="s">
        <v>696</v>
      </c>
      <c r="F24" s="67">
        <v>16</v>
      </c>
      <c r="G24" s="67">
        <v>0</v>
      </c>
      <c r="H24" s="67"/>
      <c r="I24" s="67"/>
      <c r="J24" s="67">
        <v>5</v>
      </c>
      <c r="K24" s="67">
        <v>5</v>
      </c>
      <c r="L24" s="67">
        <v>9</v>
      </c>
      <c r="M24" s="67">
        <v>8</v>
      </c>
      <c r="N24" s="67">
        <v>8</v>
      </c>
      <c r="O24" s="67">
        <v>7</v>
      </c>
      <c r="P24" s="67">
        <v>5</v>
      </c>
      <c r="Q24" s="67">
        <v>3</v>
      </c>
      <c r="R24" s="67">
        <v>27</v>
      </c>
      <c r="S24" s="67">
        <v>23</v>
      </c>
      <c r="T24" s="85">
        <v>0.85199999999999998</v>
      </c>
      <c r="U24" s="67">
        <v>40</v>
      </c>
      <c r="V24" s="67">
        <v>34</v>
      </c>
      <c r="W24" s="85">
        <v>0.85</v>
      </c>
      <c r="X24" s="67"/>
      <c r="Y24" s="89">
        <f>IF(F24&lt;Settings!$H$3,"",ROUND(((I24+K24+M24)*Settings!$C$12+O24*Settings!$C$13+Q24*Settings!$C$14+(R24-S24)*Settings!$C$15+V24*Settings!$C$16+(U24-V24)*Settings!$C$17)/F24*16,0))</f>
        <v>112</v>
      </c>
      <c r="Z24" s="89">
        <f>IF(F24&lt;Settings!$H$3,"",Y24*Settings!$F$7)</f>
        <v>112</v>
      </c>
      <c r="AA24" s="67"/>
      <c r="AB24" s="91">
        <f>IF(F24&lt;Settings!$H$3,"",RANK(Y24,$Y$3:$Y$31,0)+COUNTIF($Y$3:Y24,Y24)-1)</f>
        <v>23</v>
      </c>
      <c r="AD24" s="94">
        <f t="shared" si="0"/>
        <v>22</v>
      </c>
      <c r="AE24" s="95">
        <f>(INDEX($Z$3:$Z$31,MATCH(AD24,$AB$3:$AB$31,0))+INDEX($Z$33:$Z$61,MATCH(AD24,$AB$33:$AB$61,0))+INDEX($Z$63:$Z$91,MATCH(AD24,$AB$63:$AB$91,0))+INDEX($Z$93:$Z$121,MATCH(AD24,$AB$93:$AB$121,0))+INDEX($Z$123:$Z$151,MATCH(AD24,$AB$123:$AB$151,0)))/SUM(Settings!$F$3:$F$7)</f>
        <v>105.51184834123222</v>
      </c>
    </row>
    <row r="25" spans="1:31" ht="15" thickBot="1" x14ac:dyDescent="0.4">
      <c r="A25" s="66"/>
      <c r="B25" s="2" t="s">
        <v>718</v>
      </c>
      <c r="C25" s="2" t="s">
        <v>94</v>
      </c>
      <c r="D25" s="67">
        <v>43</v>
      </c>
      <c r="E25" s="69" t="s">
        <v>696</v>
      </c>
      <c r="F25" s="67">
        <v>16</v>
      </c>
      <c r="G25" s="67">
        <v>0</v>
      </c>
      <c r="H25" s="67"/>
      <c r="I25" s="67"/>
      <c r="J25" s="67">
        <v>8</v>
      </c>
      <c r="K25" s="67">
        <v>7</v>
      </c>
      <c r="L25" s="67">
        <v>6</v>
      </c>
      <c r="M25" s="67">
        <v>6</v>
      </c>
      <c r="N25" s="67">
        <v>8</v>
      </c>
      <c r="O25" s="67">
        <v>8</v>
      </c>
      <c r="P25" s="67">
        <v>5</v>
      </c>
      <c r="Q25" s="67">
        <v>4</v>
      </c>
      <c r="R25" s="67">
        <v>27</v>
      </c>
      <c r="S25" s="67">
        <v>25</v>
      </c>
      <c r="T25" s="85">
        <v>0.92600000000000005</v>
      </c>
      <c r="U25" s="67">
        <v>35</v>
      </c>
      <c r="V25" s="67">
        <v>32</v>
      </c>
      <c r="W25" s="85">
        <v>0.91400000000000003</v>
      </c>
      <c r="X25" s="67"/>
      <c r="Y25" s="89">
        <f>IF(F25&lt;Settings!$H$3,"",ROUND(((I25+K25+M25)*Settings!$C$12+O25*Settings!$C$13+Q25*Settings!$C$14+(R25-S25)*Settings!$C$15+V25*Settings!$C$16+(U25-V25)*Settings!$C$17)/F25*16,0))</f>
        <v>121</v>
      </c>
      <c r="Z25" s="89">
        <f>IF(F25&lt;Settings!$H$3,"",Y25*Settings!$F$7)</f>
        <v>121</v>
      </c>
      <c r="AA25" s="67"/>
      <c r="AB25" s="91">
        <f>IF(F25&lt;Settings!$H$3,"",RANK(Y25,$Y$3:$Y$31,0)+COUNTIF($Y$3:Y25,Y25)-1)</f>
        <v>16</v>
      </c>
      <c r="AD25" s="94">
        <f t="shared" si="0"/>
        <v>23</v>
      </c>
      <c r="AE25" s="95">
        <f>(INDEX($Z$3:$Z$31,MATCH(AD25,$AB$3:$AB$31,0))+INDEX($Z$33:$Z$61,MATCH(AD25,$AB$33:$AB$61,0))+INDEX($Z$63:$Z$91,MATCH(AD25,$AB$63:$AB$91,0))+INDEX($Z$93:$Z$121,MATCH(AD25,$AB$93:$AB$121,0))+INDEX($Z$123:$Z$151,MATCH(AD25,$AB$123:$AB$151,0)))/SUM(Settings!$F$3:$F$7)</f>
        <v>103.31279620853081</v>
      </c>
    </row>
    <row r="26" spans="1:31" ht="15" thickBot="1" x14ac:dyDescent="0.4">
      <c r="A26" s="66"/>
      <c r="B26" s="2" t="s">
        <v>719</v>
      </c>
      <c r="C26" s="2" t="s">
        <v>53</v>
      </c>
      <c r="D26" s="67">
        <v>37</v>
      </c>
      <c r="E26" s="69" t="s">
        <v>696</v>
      </c>
      <c r="F26" s="67">
        <v>16</v>
      </c>
      <c r="G26" s="67">
        <v>0</v>
      </c>
      <c r="H26" s="67"/>
      <c r="I26" s="67"/>
      <c r="J26" s="67">
        <v>7</v>
      </c>
      <c r="K26" s="67">
        <v>7</v>
      </c>
      <c r="L26" s="67">
        <v>6</v>
      </c>
      <c r="M26" s="67">
        <v>5</v>
      </c>
      <c r="N26" s="67">
        <v>8</v>
      </c>
      <c r="O26" s="67">
        <v>5</v>
      </c>
      <c r="P26" s="67">
        <v>5</v>
      </c>
      <c r="Q26" s="67">
        <v>4</v>
      </c>
      <c r="R26" s="67">
        <v>26</v>
      </c>
      <c r="S26" s="67">
        <v>21</v>
      </c>
      <c r="T26" s="85">
        <v>0.80800000000000005</v>
      </c>
      <c r="U26" s="67">
        <v>39</v>
      </c>
      <c r="V26" s="67">
        <v>38</v>
      </c>
      <c r="W26" s="85">
        <v>0.97399999999999998</v>
      </c>
      <c r="X26" s="67"/>
      <c r="Y26" s="89">
        <f>IF(F26&lt;Settings!$H$3,"",ROUND(((I26+K26+M26)*Settings!$C$12+O26*Settings!$C$13+Q26*Settings!$C$14+(R26-S26)*Settings!$C$15+V26*Settings!$C$16+(U26-V26)*Settings!$C$17)/F26*16,0))</f>
        <v>109</v>
      </c>
      <c r="Z26" s="89">
        <f>IF(F26&lt;Settings!$H$3,"",Y26*Settings!$F$7)</f>
        <v>109</v>
      </c>
      <c r="AA26" s="67"/>
      <c r="AB26" s="91">
        <f>IF(F26&lt;Settings!$H$3,"",RANK(Y26,$Y$3:$Y$31,0)+COUNTIF($Y$3:Y26,Y26)-1)</f>
        <v>25</v>
      </c>
      <c r="AD26" s="94">
        <f t="shared" si="0"/>
        <v>24</v>
      </c>
      <c r="AE26" s="95">
        <f>(INDEX($Z$3:$Z$31,MATCH(AD26,$AB$3:$AB$31,0))+INDEX($Z$33:$Z$61,MATCH(AD26,$AB$33:$AB$61,0))+INDEX($Z$63:$Z$91,MATCH(AD26,$AB$63:$AB$91,0))+INDEX($Z$93:$Z$121,MATCH(AD26,$AB$93:$AB$121,0))+INDEX($Z$123:$Z$151,MATCH(AD26,$AB$123:$AB$151,0)))/SUM(Settings!$F$3:$F$7)</f>
        <v>100.51184834123222</v>
      </c>
    </row>
    <row r="27" spans="1:31" ht="15" thickBot="1" x14ac:dyDescent="0.4">
      <c r="A27" s="66"/>
      <c r="B27" s="2" t="s">
        <v>720</v>
      </c>
      <c r="C27" s="2" t="s">
        <v>26</v>
      </c>
      <c r="D27" s="67">
        <v>31</v>
      </c>
      <c r="E27" s="69" t="s">
        <v>696</v>
      </c>
      <c r="F27" s="67">
        <v>16</v>
      </c>
      <c r="G27" s="67">
        <v>0</v>
      </c>
      <c r="H27" s="67"/>
      <c r="I27" s="67"/>
      <c r="J27" s="67">
        <v>3</v>
      </c>
      <c r="K27" s="67">
        <v>3</v>
      </c>
      <c r="L27" s="67">
        <v>9</v>
      </c>
      <c r="M27" s="67">
        <v>8</v>
      </c>
      <c r="N27" s="67">
        <v>6</v>
      </c>
      <c r="O27" s="67">
        <v>6</v>
      </c>
      <c r="P27" s="67">
        <v>6</v>
      </c>
      <c r="Q27" s="67">
        <v>5</v>
      </c>
      <c r="R27" s="67">
        <v>24</v>
      </c>
      <c r="S27" s="67">
        <v>22</v>
      </c>
      <c r="T27" s="85">
        <v>0.91700000000000004</v>
      </c>
      <c r="U27" s="67">
        <v>39</v>
      </c>
      <c r="V27" s="67">
        <v>36</v>
      </c>
      <c r="W27" s="85">
        <v>0.92300000000000004</v>
      </c>
      <c r="X27" s="67"/>
      <c r="Y27" s="89">
        <f>IF(F27&lt;Settings!$H$3,"",ROUND(((I27+K27+M27)*Settings!$C$12+O27*Settings!$C$13+Q27*Settings!$C$14+(R27-S27)*Settings!$C$15+V27*Settings!$C$16+(U27-V27)*Settings!$C$17)/F27*16,0))</f>
        <v>116</v>
      </c>
      <c r="Z27" s="89">
        <f>IF(F27&lt;Settings!$H$3,"",Y27*Settings!$F$7)</f>
        <v>116</v>
      </c>
      <c r="AA27" s="67"/>
      <c r="AB27" s="91">
        <f>IF(F27&lt;Settings!$H$3,"",RANK(Y27,$Y$3:$Y$31,0)+COUNTIF($Y$3:Y27,Y27)-1)</f>
        <v>21</v>
      </c>
      <c r="AD27" s="94">
        <f t="shared" si="0"/>
        <v>25</v>
      </c>
      <c r="AE27" s="95">
        <f>(INDEX($Z$3:$Z$31,MATCH(AD27,$AB$3:$AB$31,0))+INDEX($Z$33:$Z$61,MATCH(AD27,$AB$33:$AB$61,0))+INDEX($Z$63:$Z$91,MATCH(AD27,$AB$63:$AB$91,0))+INDEX($Z$93:$Z$121,MATCH(AD27,$AB$93:$AB$121,0))+INDEX($Z$123:$Z$151,MATCH(AD27,$AB$123:$AB$151,0)))/SUM(Settings!$F$3:$F$7)</f>
        <v>99.758293838862556</v>
      </c>
    </row>
    <row r="28" spans="1:31" ht="15" thickBot="1" x14ac:dyDescent="0.4">
      <c r="A28" s="66"/>
      <c r="B28" s="2" t="s">
        <v>721</v>
      </c>
      <c r="C28" s="69" t="s">
        <v>179</v>
      </c>
      <c r="D28" s="67">
        <v>26</v>
      </c>
      <c r="E28" s="69"/>
      <c r="F28" s="67">
        <v>11</v>
      </c>
      <c r="G28" s="67">
        <v>0</v>
      </c>
      <c r="H28" s="67">
        <v>1</v>
      </c>
      <c r="I28" s="67">
        <v>1</v>
      </c>
      <c r="J28" s="67">
        <v>4</v>
      </c>
      <c r="K28" s="67">
        <v>4</v>
      </c>
      <c r="L28" s="67">
        <v>6</v>
      </c>
      <c r="M28" s="67">
        <v>6</v>
      </c>
      <c r="N28" s="67">
        <v>11</v>
      </c>
      <c r="O28" s="67">
        <v>8</v>
      </c>
      <c r="P28" s="67">
        <v>1</v>
      </c>
      <c r="Q28" s="67"/>
      <c r="R28" s="67">
        <v>23</v>
      </c>
      <c r="S28" s="67">
        <v>19</v>
      </c>
      <c r="T28" s="85">
        <v>0.82599999999999996</v>
      </c>
      <c r="U28" s="67">
        <v>25</v>
      </c>
      <c r="V28" s="67">
        <v>22</v>
      </c>
      <c r="W28" s="85">
        <v>0.88</v>
      </c>
      <c r="X28" s="67"/>
      <c r="Y28" s="89">
        <f>IF(F28&lt;Settings!$H$3,"",ROUND(((I28+K28+M28)*Settings!$C$12+O28*Settings!$C$13+Q28*Settings!$C$14+(R28-S28)*Settings!$C$15+V28*Settings!$C$16+(U28-V28)*Settings!$C$17)/F28*16,0))</f>
        <v>121</v>
      </c>
      <c r="Z28" s="89">
        <f>IF(F28&lt;Settings!$H$3,"",Y28*Settings!$F$7)</f>
        <v>121</v>
      </c>
      <c r="AA28" s="67"/>
      <c r="AB28" s="91">
        <f>IF(F28&lt;Settings!$H$3,"",RANK(Y28,$Y$3:$Y$31,0)+COUNTIF($Y$3:Y28,Y28)-1)</f>
        <v>17</v>
      </c>
      <c r="AD28" s="94">
        <f t="shared" si="0"/>
        <v>26</v>
      </c>
      <c r="AE28" s="95">
        <f>(INDEX($Z$3:$Z$31,MATCH(AD28,$AB$3:$AB$31,0))+INDEX($Z$33:$Z$61,MATCH(AD28,$AB$33:$AB$61,0))+INDEX($Z$63:$Z$91,MATCH(AD28,$AB$63:$AB$91,0))+INDEX($Z$93:$Z$121,MATCH(AD28,$AB$93:$AB$121,0))+INDEX($Z$123:$Z$151,MATCH(AD28,$AB$123:$AB$151,0)))/SUM(Settings!$F$3:$F$7)</f>
        <v>95.97156398104265</v>
      </c>
    </row>
    <row r="29" spans="1:31" ht="15" thickBot="1" x14ac:dyDescent="0.4">
      <c r="A29" s="66"/>
      <c r="B29" s="2" t="s">
        <v>722</v>
      </c>
      <c r="C29" s="2" t="s">
        <v>20</v>
      </c>
      <c r="D29" s="67">
        <v>26</v>
      </c>
      <c r="E29" s="69" t="s">
        <v>696</v>
      </c>
      <c r="F29" s="67">
        <v>13</v>
      </c>
      <c r="G29" s="67">
        <v>0</v>
      </c>
      <c r="H29" s="67"/>
      <c r="I29" s="67"/>
      <c r="J29" s="67">
        <v>4</v>
      </c>
      <c r="K29" s="67">
        <v>4</v>
      </c>
      <c r="L29" s="67">
        <v>10</v>
      </c>
      <c r="M29" s="67">
        <v>8</v>
      </c>
      <c r="N29" s="67">
        <v>4</v>
      </c>
      <c r="O29" s="67">
        <v>4</v>
      </c>
      <c r="P29" s="67">
        <v>4</v>
      </c>
      <c r="Q29" s="67">
        <v>2</v>
      </c>
      <c r="R29" s="67">
        <v>22</v>
      </c>
      <c r="S29" s="67">
        <v>18</v>
      </c>
      <c r="T29" s="85">
        <v>0.81799999999999995</v>
      </c>
      <c r="U29" s="67">
        <v>37</v>
      </c>
      <c r="V29" s="67">
        <v>35</v>
      </c>
      <c r="W29" s="85">
        <v>0.94599999999999995</v>
      </c>
      <c r="X29" s="67"/>
      <c r="Y29" s="89">
        <f>IF(F29&lt;Settings!$H$3,"",ROUND(((I29+K29+M29)*Settings!$C$12+O29*Settings!$C$13+Q29*Settings!$C$14+(R29-S29)*Settings!$C$15+V29*Settings!$C$16+(U29-V29)*Settings!$C$17)/F29*16,0))</f>
        <v>114</v>
      </c>
      <c r="Z29" s="89">
        <f>IF(F29&lt;Settings!$H$3,"",Y29*Settings!$F$7)</f>
        <v>114</v>
      </c>
      <c r="AA29" s="67"/>
      <c r="AB29" s="91">
        <f>IF(F29&lt;Settings!$H$3,"",RANK(Y29,$Y$3:$Y$31,0)+COUNTIF($Y$3:Y29,Y29)-1)</f>
        <v>22</v>
      </c>
      <c r="AD29" s="94">
        <f t="shared" si="0"/>
        <v>27</v>
      </c>
      <c r="AE29" s="95">
        <f>(INDEX($Z$3:$Z$31,MATCH(AD29,$AB$3:$AB$31,0))+INDEX($Z$33:$Z$61,MATCH(AD29,$AB$33:$AB$61,0))+INDEX($Z$63:$Z$91,MATCH(AD29,$AB$63:$AB$91,0))+INDEX($Z$93:$Z$121,MATCH(AD29,$AB$93:$AB$121,0))+INDEX($Z$123:$Z$151,MATCH(AD29,$AB$123:$AB$151,0)))/SUM(Settings!$F$3:$F$7)</f>
        <v>93.383886255924168</v>
      </c>
    </row>
    <row r="30" spans="1:31" ht="15" thickBot="1" x14ac:dyDescent="0.4">
      <c r="A30" s="66"/>
      <c r="B30" s="2" t="s">
        <v>723</v>
      </c>
      <c r="C30" s="2" t="s">
        <v>97</v>
      </c>
      <c r="D30" s="67">
        <v>34</v>
      </c>
      <c r="E30" s="69" t="s">
        <v>696</v>
      </c>
      <c r="F30" s="67">
        <v>13</v>
      </c>
      <c r="G30" s="67">
        <v>0</v>
      </c>
      <c r="H30" s="67"/>
      <c r="I30" s="67"/>
      <c r="J30" s="67">
        <v>6</v>
      </c>
      <c r="K30" s="67">
        <v>6</v>
      </c>
      <c r="L30" s="67">
        <v>6</v>
      </c>
      <c r="M30" s="67">
        <v>6</v>
      </c>
      <c r="N30" s="67">
        <v>4</v>
      </c>
      <c r="O30" s="67">
        <v>4</v>
      </c>
      <c r="P30" s="67">
        <v>5</v>
      </c>
      <c r="Q30" s="67">
        <v>2</v>
      </c>
      <c r="R30" s="67">
        <v>21</v>
      </c>
      <c r="S30" s="67">
        <v>18</v>
      </c>
      <c r="T30" s="85">
        <v>0.85699999999999998</v>
      </c>
      <c r="U30" s="67">
        <v>31</v>
      </c>
      <c r="V30" s="67">
        <v>29</v>
      </c>
      <c r="W30" s="85">
        <v>0.93500000000000005</v>
      </c>
      <c r="X30" s="67"/>
      <c r="Y30" s="89">
        <f>IF(F30&lt;Settings!$H$3,"",ROUND(((I30+K30+M30)*Settings!$C$12+O30*Settings!$C$13+Q30*Settings!$C$14+(R30-S30)*Settings!$C$15+V30*Settings!$C$16+(U30-V30)*Settings!$C$17)/F30*16,0))</f>
        <v>108</v>
      </c>
      <c r="Z30" s="89">
        <f>IF(F30&lt;Settings!$H$3,"",Y30*Settings!$F$7)</f>
        <v>108</v>
      </c>
      <c r="AA30" s="67"/>
      <c r="AB30" s="91">
        <f>IF(F30&lt;Settings!$H$3,"",RANK(Y30,$Y$3:$Y$31,0)+COUNTIF($Y$3:Y30,Y30)-1)</f>
        <v>26</v>
      </c>
      <c r="AD30" s="94">
        <f t="shared" si="0"/>
        <v>28</v>
      </c>
      <c r="AE30" s="95">
        <f>(INDEX($Z$3:$Z$31,MATCH(AD30,$AB$3:$AB$31,0))+INDEX($Z$33:$Z$61,MATCH(AD30,$AB$33:$AB$61,0))+INDEX($Z$63:$Z$91,MATCH(AD30,$AB$63:$AB$91,0))+INDEX($Z$93:$Z$121,MATCH(AD30,$AB$93:$AB$121,0))+INDEX($Z$123:$Z$151,MATCH(AD30,$AB$123:$AB$151,0)))/SUM(Settings!$F$3:$F$7)</f>
        <v>88.687203791469187</v>
      </c>
    </row>
    <row r="31" spans="1:31" ht="15" thickBot="1" x14ac:dyDescent="0.4">
      <c r="A31" s="7"/>
      <c r="B31" s="3" t="s">
        <v>724</v>
      </c>
      <c r="C31" s="3" t="s">
        <v>36</v>
      </c>
      <c r="D31" s="8">
        <v>40</v>
      </c>
      <c r="E31" s="73" t="s">
        <v>696</v>
      </c>
      <c r="F31" s="8">
        <v>11</v>
      </c>
      <c r="G31" s="8">
        <v>0</v>
      </c>
      <c r="H31" s="8">
        <v>1</v>
      </c>
      <c r="I31" s="8">
        <v>1</v>
      </c>
      <c r="J31" s="8">
        <v>4</v>
      </c>
      <c r="K31" s="8">
        <v>4</v>
      </c>
      <c r="L31" s="8">
        <v>4</v>
      </c>
      <c r="M31" s="8">
        <v>3</v>
      </c>
      <c r="N31" s="8">
        <v>9</v>
      </c>
      <c r="O31" s="8">
        <v>6</v>
      </c>
      <c r="P31" s="8"/>
      <c r="Q31" s="8"/>
      <c r="R31" s="8">
        <v>18</v>
      </c>
      <c r="S31" s="8">
        <v>14</v>
      </c>
      <c r="T31" s="86">
        <v>0.77800000000000002</v>
      </c>
      <c r="U31" s="8">
        <v>26</v>
      </c>
      <c r="V31" s="8">
        <v>26</v>
      </c>
      <c r="W31" s="86">
        <v>1</v>
      </c>
      <c r="X31" s="8"/>
      <c r="Y31" s="89">
        <f>IF(F31&lt;Settings!$H$3,"",ROUND(((I31+K31+M31)*Settings!$C$12+O31*Settings!$C$13+Q31*Settings!$C$14+(R31-S31)*Settings!$C$15+V31*Settings!$C$16+(U31-V31)*Settings!$C$17)/F31*16,0))</f>
        <v>102</v>
      </c>
      <c r="Z31" s="89">
        <f>IF(F31&lt;Settings!$H$3,"",Y31*Settings!$F$7)</f>
        <v>102</v>
      </c>
      <c r="AA31" s="8"/>
      <c r="AB31" s="91">
        <f>IF(F31&lt;Settings!$H$3,"",RANK(Y31,$Y$3:$Y$31,0)+COUNTIF($Y$3:Y31,Y31)-1)</f>
        <v>27</v>
      </c>
      <c r="AD31" s="96">
        <f t="shared" si="0"/>
        <v>29</v>
      </c>
      <c r="AE31" s="95">
        <f>(INDEX($Z$3:$Z$31,MATCH(AD31,$AB$3:$AB$31,0))+INDEX($Z$33:$Z$61,MATCH(AD31,$AB$33:$AB$61,0))+INDEX($Z$63:$Z$91,MATCH(AD31,$AB$63:$AB$91,0))+INDEX($Z$93:$Z$121,MATCH(AD31,$AB$93:$AB$121,0))+INDEX($Z$123:$Z$151,MATCH(AD31,$AB$123:$AB$151,0)))/SUM(Settings!$F$3:$F$7)</f>
        <v>86.33175355450237</v>
      </c>
    </row>
    <row r="32" spans="1:31" ht="15" thickBot="1" x14ac:dyDescent="0.4">
      <c r="A32" s="120">
        <v>2016</v>
      </c>
      <c r="B32" s="121"/>
      <c r="C32" s="121"/>
      <c r="D32" s="121"/>
      <c r="E32" s="122"/>
      <c r="Y32" s="89" t="str">
        <f>IF(F32&lt;Settings!$H$3,"",ROUND(((I32+K32+M32)*Settings!$C$12+O32*Settings!$C$13+Q32*Settings!$C$14+(R32-S32)*Settings!$C$15+V32*Settings!$C$16+(U32-V32)*Settings!$C$17)/F32*16,0))</f>
        <v/>
      </c>
    </row>
    <row r="33" spans="1:28" ht="15" thickBot="1" x14ac:dyDescent="0.4">
      <c r="A33" s="81"/>
      <c r="B33" s="76" t="s">
        <v>714</v>
      </c>
      <c r="C33" s="76" t="s">
        <v>6</v>
      </c>
      <c r="D33" s="82">
        <v>26</v>
      </c>
      <c r="E33" s="83" t="s">
        <v>696</v>
      </c>
      <c r="F33" s="82">
        <v>16</v>
      </c>
      <c r="G33" s="82">
        <v>0</v>
      </c>
      <c r="H33" s="82"/>
      <c r="I33" s="82"/>
      <c r="J33" s="82">
        <v>12</v>
      </c>
      <c r="K33" s="82">
        <v>12</v>
      </c>
      <c r="L33" s="82">
        <v>14</v>
      </c>
      <c r="M33" s="82">
        <v>12</v>
      </c>
      <c r="N33" s="82">
        <v>9</v>
      </c>
      <c r="O33" s="82">
        <v>7</v>
      </c>
      <c r="P33" s="82">
        <v>7</v>
      </c>
      <c r="Q33" s="82">
        <v>3</v>
      </c>
      <c r="R33" s="82">
        <v>42</v>
      </c>
      <c r="S33" s="82">
        <v>34</v>
      </c>
      <c r="T33" s="84">
        <v>0.81</v>
      </c>
      <c r="U33" s="82">
        <v>39</v>
      </c>
      <c r="V33" s="82">
        <v>36</v>
      </c>
      <c r="W33" s="84">
        <v>0.92300000000000004</v>
      </c>
      <c r="X33" s="82"/>
      <c r="Y33" s="89">
        <f>IF(F33&lt;Settings!$H$3,"",ROUND(((I33+K33+M33)*Settings!$C$12+O33*Settings!$C$13+Q33*Settings!$C$14+(R33-S33)*Settings!$C$15+V33*Settings!$C$16+(U33-V33)*Settings!$C$17)/F33*16,0))</f>
        <v>143</v>
      </c>
      <c r="Z33" s="89">
        <f>IF(F33&lt;Settings!$H$3,"",Y33*Settings!$F$6)</f>
        <v>214.5</v>
      </c>
      <c r="AA33" s="82"/>
      <c r="AB33" s="91">
        <f>IF(F33&lt;Settings!$H$3,"",RANK(Y33,$Y$33:$Y$61,0)+COUNTIF($Y$33:Y33,Y33)-1)</f>
        <v>5</v>
      </c>
    </row>
    <row r="34" spans="1:28" ht="15" thickBot="1" x14ac:dyDescent="0.4">
      <c r="A34" s="66"/>
      <c r="B34" s="2" t="s">
        <v>723</v>
      </c>
      <c r="C34" s="2" t="s">
        <v>97</v>
      </c>
      <c r="D34" s="67">
        <v>35</v>
      </c>
      <c r="E34" s="69" t="s">
        <v>696</v>
      </c>
      <c r="F34" s="67">
        <v>16</v>
      </c>
      <c r="G34" s="67">
        <v>0</v>
      </c>
      <c r="H34" s="67">
        <v>1</v>
      </c>
      <c r="I34" s="67">
        <v>1</v>
      </c>
      <c r="J34" s="67">
        <v>12</v>
      </c>
      <c r="K34" s="67">
        <v>12</v>
      </c>
      <c r="L34" s="67">
        <v>11</v>
      </c>
      <c r="M34" s="67">
        <v>11</v>
      </c>
      <c r="N34" s="67">
        <v>11</v>
      </c>
      <c r="O34" s="67">
        <v>8</v>
      </c>
      <c r="P34" s="67">
        <v>6</v>
      </c>
      <c r="Q34" s="67">
        <v>3</v>
      </c>
      <c r="R34" s="67">
        <v>41</v>
      </c>
      <c r="S34" s="67">
        <v>35</v>
      </c>
      <c r="T34" s="85">
        <v>0.85399999999999998</v>
      </c>
      <c r="U34" s="67">
        <v>25</v>
      </c>
      <c r="V34" s="67">
        <v>22</v>
      </c>
      <c r="W34" s="85">
        <v>0.88</v>
      </c>
      <c r="X34" s="67"/>
      <c r="Y34" s="89">
        <f>IF(F34&lt;Settings!$H$3,"",ROUND(((I34+K34+M34)*Settings!$C$12+O34*Settings!$C$13+Q34*Settings!$C$14+(R34-S34)*Settings!$C$15+V34*Settings!$C$16+(U34-V34)*Settings!$C$17)/F34*16,0))</f>
        <v>135</v>
      </c>
      <c r="Z34" s="89">
        <f>IF(F34&lt;Settings!$H$3,"",Y34*Settings!$F$6)</f>
        <v>202.5</v>
      </c>
      <c r="AA34" s="67"/>
      <c r="AB34" s="91">
        <f>IF(F34&lt;Settings!$H$3,"",RANK(Y34,$Y$33:$Y$61,0)+COUNTIF($Y$33:Y34,Y34)-1)</f>
        <v>8</v>
      </c>
    </row>
    <row r="35" spans="1:28" ht="15" thickBot="1" x14ac:dyDescent="0.4">
      <c r="A35" s="66"/>
      <c r="B35" s="2" t="s">
        <v>722</v>
      </c>
      <c r="C35" s="2" t="s">
        <v>20</v>
      </c>
      <c r="D35" s="67">
        <v>27</v>
      </c>
      <c r="E35" s="69" t="s">
        <v>696</v>
      </c>
      <c r="F35" s="67">
        <v>16</v>
      </c>
      <c r="G35" s="67">
        <v>0</v>
      </c>
      <c r="H35" s="67"/>
      <c r="I35" s="67"/>
      <c r="J35" s="67">
        <v>12</v>
      </c>
      <c r="K35" s="67">
        <v>12</v>
      </c>
      <c r="L35" s="67">
        <v>12</v>
      </c>
      <c r="M35" s="67">
        <v>12</v>
      </c>
      <c r="N35" s="67">
        <v>11</v>
      </c>
      <c r="O35" s="67">
        <v>7</v>
      </c>
      <c r="P35" s="67">
        <v>6</v>
      </c>
      <c r="Q35" s="67">
        <v>4</v>
      </c>
      <c r="R35" s="67">
        <v>41</v>
      </c>
      <c r="S35" s="67">
        <v>35</v>
      </c>
      <c r="T35" s="85">
        <v>0.85399999999999998</v>
      </c>
      <c r="U35" s="67">
        <v>31</v>
      </c>
      <c r="V35" s="67">
        <v>30</v>
      </c>
      <c r="W35" s="85">
        <v>0.96799999999999997</v>
      </c>
      <c r="X35" s="67"/>
      <c r="Y35" s="89">
        <f>IF(F35&lt;Settings!$H$3,"",ROUND(((I35+K35+M35)*Settings!$C$12+O35*Settings!$C$13+Q35*Settings!$C$14+(R35-S35)*Settings!$C$15+V35*Settings!$C$16+(U35-V35)*Settings!$C$17)/F35*16,0))</f>
        <v>144</v>
      </c>
      <c r="Z35" s="89">
        <f>IF(F35&lt;Settings!$H$3,"",Y35*Settings!$F$6)</f>
        <v>216</v>
      </c>
      <c r="AA35" s="67"/>
      <c r="AB35" s="91">
        <f>IF(F35&lt;Settings!$H$3,"",RANK(Y35,$Y$33:$Y$61,0)+COUNTIF($Y$33:Y35,Y35)-1)</f>
        <v>4</v>
      </c>
    </row>
    <row r="36" spans="1:28" ht="15" thickBot="1" x14ac:dyDescent="0.4">
      <c r="A36" s="66"/>
      <c r="B36" s="2" t="s">
        <v>725</v>
      </c>
      <c r="C36" s="2" t="s">
        <v>45</v>
      </c>
      <c r="D36" s="67">
        <v>27</v>
      </c>
      <c r="E36" s="69" t="s">
        <v>696</v>
      </c>
      <c r="F36" s="67">
        <v>16</v>
      </c>
      <c r="G36" s="67">
        <v>0</v>
      </c>
      <c r="H36" s="67"/>
      <c r="I36" s="67"/>
      <c r="J36" s="67">
        <v>4</v>
      </c>
      <c r="K36" s="67">
        <v>4</v>
      </c>
      <c r="L36" s="67">
        <v>11</v>
      </c>
      <c r="M36" s="67">
        <v>10</v>
      </c>
      <c r="N36" s="67">
        <v>14</v>
      </c>
      <c r="O36" s="67">
        <v>14</v>
      </c>
      <c r="P36" s="67">
        <v>10</v>
      </c>
      <c r="Q36" s="67">
        <v>10</v>
      </c>
      <c r="R36" s="67">
        <v>39</v>
      </c>
      <c r="S36" s="67">
        <v>38</v>
      </c>
      <c r="T36" s="85">
        <v>0.97399999999999998</v>
      </c>
      <c r="U36" s="67">
        <v>27</v>
      </c>
      <c r="V36" s="67">
        <v>27</v>
      </c>
      <c r="W36" s="85">
        <v>1</v>
      </c>
      <c r="X36" s="67"/>
      <c r="Y36" s="89">
        <f>IF(F36&lt;Settings!$H$3,"",ROUND(((I36+K36+M36)*Settings!$C$12+O36*Settings!$C$13+Q36*Settings!$C$14+(R36-S36)*Settings!$C$15+V36*Settings!$C$16+(U36-V36)*Settings!$C$17)/F36*16,0))</f>
        <v>174</v>
      </c>
      <c r="Z36" s="89">
        <f>IF(F36&lt;Settings!$H$3,"",Y36*Settings!$F$6)</f>
        <v>261</v>
      </c>
      <c r="AA36" s="67"/>
      <c r="AB36" s="91">
        <f>IF(F36&lt;Settings!$H$3,"",RANK(Y36,$Y$33:$Y$61,0)+COUNTIF($Y$33:Y36,Y36)-1)</f>
        <v>2</v>
      </c>
    </row>
    <row r="37" spans="1:28" ht="15" thickBot="1" x14ac:dyDescent="0.4">
      <c r="A37" s="66"/>
      <c r="B37" s="2" t="s">
        <v>700</v>
      </c>
      <c r="C37" s="2" t="s">
        <v>8</v>
      </c>
      <c r="D37" s="67">
        <v>29</v>
      </c>
      <c r="E37" s="69" t="s">
        <v>696</v>
      </c>
      <c r="F37" s="67">
        <v>16</v>
      </c>
      <c r="G37" s="67">
        <v>0</v>
      </c>
      <c r="H37" s="67"/>
      <c r="I37" s="67"/>
      <c r="J37" s="67">
        <v>4</v>
      </c>
      <c r="K37" s="67">
        <v>4</v>
      </c>
      <c r="L37" s="67">
        <v>11</v>
      </c>
      <c r="M37" s="67">
        <v>9</v>
      </c>
      <c r="N37" s="67">
        <v>17</v>
      </c>
      <c r="O37" s="67">
        <v>14</v>
      </c>
      <c r="P37" s="67">
        <v>6</v>
      </c>
      <c r="Q37" s="67">
        <v>3</v>
      </c>
      <c r="R37" s="67">
        <v>38</v>
      </c>
      <c r="S37" s="67">
        <v>30</v>
      </c>
      <c r="T37" s="85">
        <v>0.78900000000000003</v>
      </c>
      <c r="U37" s="67">
        <v>34</v>
      </c>
      <c r="V37" s="67">
        <v>31</v>
      </c>
      <c r="W37" s="85">
        <v>0.91200000000000003</v>
      </c>
      <c r="X37" s="67"/>
      <c r="Y37" s="89">
        <f>IF(F37&lt;Settings!$H$3,"",ROUND(((I37+K37+M37)*Settings!$C$12+O37*Settings!$C$13+Q37*Settings!$C$14+(R37-S37)*Settings!$C$15+V37*Settings!$C$16+(U37-V37)*Settings!$C$17)/F37*16,0))</f>
        <v>133</v>
      </c>
      <c r="Z37" s="89">
        <f>IF(F37&lt;Settings!$H$3,"",Y37*Settings!$F$6)</f>
        <v>199.5</v>
      </c>
      <c r="AA37" s="67"/>
      <c r="AB37" s="91">
        <f>IF(F37&lt;Settings!$H$3,"",RANK(Y37,$Y$33:$Y$61,0)+COUNTIF($Y$33:Y37,Y37)-1)</f>
        <v>14</v>
      </c>
    </row>
    <row r="38" spans="1:28" ht="15" thickBot="1" x14ac:dyDescent="0.4">
      <c r="A38" s="66"/>
      <c r="B38" s="2" t="s">
        <v>726</v>
      </c>
      <c r="C38" s="2" t="s">
        <v>36</v>
      </c>
      <c r="D38" s="67">
        <v>41</v>
      </c>
      <c r="E38" s="69" t="s">
        <v>696</v>
      </c>
      <c r="F38" s="67">
        <v>16</v>
      </c>
      <c r="G38" s="67">
        <v>0</v>
      </c>
      <c r="H38" s="67"/>
      <c r="I38" s="67"/>
      <c r="J38" s="67">
        <v>12</v>
      </c>
      <c r="K38" s="67">
        <v>12</v>
      </c>
      <c r="L38" s="67">
        <v>8</v>
      </c>
      <c r="M38" s="67">
        <v>7</v>
      </c>
      <c r="N38" s="67">
        <v>9</v>
      </c>
      <c r="O38" s="67">
        <v>9</v>
      </c>
      <c r="P38" s="67">
        <v>8</v>
      </c>
      <c r="Q38" s="67">
        <v>6</v>
      </c>
      <c r="R38" s="67">
        <v>37</v>
      </c>
      <c r="S38" s="67">
        <v>34</v>
      </c>
      <c r="T38" s="85">
        <v>0.91900000000000004</v>
      </c>
      <c r="U38" s="67">
        <v>57</v>
      </c>
      <c r="V38" s="67">
        <v>56</v>
      </c>
      <c r="W38" s="85">
        <v>0.98199999999999998</v>
      </c>
      <c r="X38" s="67"/>
      <c r="Y38" s="89">
        <f>IF(F38&lt;Settings!$H$3,"",ROUND(((I38+K38+M38)*Settings!$C$12+O38*Settings!$C$13+Q38*Settings!$C$14+(R38-S38)*Settings!$C$15+V38*Settings!$C$16+(U38-V38)*Settings!$C$17)/F38*16,0))</f>
        <v>176</v>
      </c>
      <c r="Z38" s="89">
        <f>IF(F38&lt;Settings!$H$3,"",Y38*Settings!$F$6)</f>
        <v>264</v>
      </c>
      <c r="AA38" s="67"/>
      <c r="AB38" s="91">
        <f>IF(F38&lt;Settings!$H$3,"",RANK(Y38,$Y$33:$Y$61,0)+COUNTIF($Y$33:Y38,Y38)-1)</f>
        <v>1</v>
      </c>
    </row>
    <row r="39" spans="1:28" ht="15" thickBot="1" x14ac:dyDescent="0.4">
      <c r="A39" s="66"/>
      <c r="B39" s="2" t="s">
        <v>709</v>
      </c>
      <c r="C39" s="2" t="s">
        <v>32</v>
      </c>
      <c r="D39" s="67">
        <v>31</v>
      </c>
      <c r="E39" s="69" t="s">
        <v>696</v>
      </c>
      <c r="F39" s="67">
        <v>16</v>
      </c>
      <c r="G39" s="67">
        <v>0</v>
      </c>
      <c r="H39" s="67"/>
      <c r="I39" s="67"/>
      <c r="J39" s="67">
        <v>13</v>
      </c>
      <c r="K39" s="67">
        <v>11</v>
      </c>
      <c r="L39" s="67">
        <v>13</v>
      </c>
      <c r="M39" s="67">
        <v>13</v>
      </c>
      <c r="N39" s="67">
        <v>10</v>
      </c>
      <c r="O39" s="67">
        <v>8</v>
      </c>
      <c r="P39" s="67">
        <v>1</v>
      </c>
      <c r="Q39" s="67">
        <v>1</v>
      </c>
      <c r="R39" s="67">
        <v>37</v>
      </c>
      <c r="S39" s="67">
        <v>33</v>
      </c>
      <c r="T39" s="85">
        <v>0.89200000000000002</v>
      </c>
      <c r="U39" s="67">
        <v>35</v>
      </c>
      <c r="V39" s="67">
        <v>29</v>
      </c>
      <c r="W39" s="85">
        <v>0.82899999999999996</v>
      </c>
      <c r="X39" s="67"/>
      <c r="Y39" s="89">
        <f>IF(F39&lt;Settings!$H$3,"",ROUND(((I39+K39+M39)*Settings!$C$12+O39*Settings!$C$13+Q39*Settings!$C$14+(R39-S39)*Settings!$C$15+V39*Settings!$C$16+(U39-V39)*Settings!$C$17)/F39*16,0))</f>
        <v>134</v>
      </c>
      <c r="Z39" s="89">
        <f>IF(F39&lt;Settings!$H$3,"",Y39*Settings!$F$6)</f>
        <v>201</v>
      </c>
      <c r="AA39" s="67"/>
      <c r="AB39" s="91">
        <f>IF(F39&lt;Settings!$H$3,"",RANK(Y39,$Y$33:$Y$61,0)+COUNTIF($Y$33:Y39,Y39)-1)</f>
        <v>12</v>
      </c>
    </row>
    <row r="40" spans="1:28" ht="15" thickBot="1" x14ac:dyDescent="0.4">
      <c r="A40" s="66"/>
      <c r="B40" s="2" t="s">
        <v>727</v>
      </c>
      <c r="C40" s="2" t="s">
        <v>26</v>
      </c>
      <c r="D40" s="67">
        <v>32</v>
      </c>
      <c r="E40" s="69" t="s">
        <v>696</v>
      </c>
      <c r="F40" s="67">
        <v>16</v>
      </c>
      <c r="G40" s="67">
        <v>0</v>
      </c>
      <c r="H40" s="67"/>
      <c r="I40" s="67"/>
      <c r="J40" s="67">
        <v>10</v>
      </c>
      <c r="K40" s="67">
        <v>10</v>
      </c>
      <c r="L40" s="67">
        <v>5</v>
      </c>
      <c r="M40" s="67">
        <v>4</v>
      </c>
      <c r="N40" s="67">
        <v>14</v>
      </c>
      <c r="O40" s="67">
        <v>10</v>
      </c>
      <c r="P40" s="67">
        <v>7</v>
      </c>
      <c r="Q40" s="67">
        <v>7</v>
      </c>
      <c r="R40" s="67">
        <v>36</v>
      </c>
      <c r="S40" s="67">
        <v>31</v>
      </c>
      <c r="T40" s="85">
        <v>0.86099999999999999</v>
      </c>
      <c r="U40" s="67">
        <v>33</v>
      </c>
      <c r="V40" s="67">
        <v>31</v>
      </c>
      <c r="W40" s="85">
        <v>0.93899999999999995</v>
      </c>
      <c r="X40" s="67"/>
      <c r="Y40" s="89">
        <f>IF(F40&lt;Settings!$H$3,"",ROUND(((I40+K40+M40)*Settings!$C$12+O40*Settings!$C$13+Q40*Settings!$C$14+(R40-S40)*Settings!$C$15+V40*Settings!$C$16+(U40-V40)*Settings!$C$17)/F40*16,0))</f>
        <v>143</v>
      </c>
      <c r="Z40" s="89">
        <f>IF(F40&lt;Settings!$H$3,"",Y40*Settings!$F$6)</f>
        <v>214.5</v>
      </c>
      <c r="AA40" s="67"/>
      <c r="AB40" s="91">
        <f>IF(F40&lt;Settings!$H$3,"",RANK(Y40,$Y$33:$Y$61,0)+COUNTIF($Y$33:Y40,Y40)-1)</f>
        <v>6</v>
      </c>
    </row>
    <row r="41" spans="1:28" ht="15" thickBot="1" x14ac:dyDescent="0.4">
      <c r="A41" s="66"/>
      <c r="B41" s="2" t="s">
        <v>719</v>
      </c>
      <c r="C41" s="2" t="s">
        <v>53</v>
      </c>
      <c r="D41" s="67">
        <v>38</v>
      </c>
      <c r="E41" s="69" t="s">
        <v>696</v>
      </c>
      <c r="F41" s="67">
        <v>16</v>
      </c>
      <c r="G41" s="67">
        <v>0</v>
      </c>
      <c r="H41" s="67">
        <v>1</v>
      </c>
      <c r="I41" s="67">
        <v>1</v>
      </c>
      <c r="J41" s="67">
        <v>9</v>
      </c>
      <c r="K41" s="67">
        <v>9</v>
      </c>
      <c r="L41" s="67">
        <v>6</v>
      </c>
      <c r="M41" s="67">
        <v>6</v>
      </c>
      <c r="N41" s="67">
        <v>11</v>
      </c>
      <c r="O41" s="67">
        <v>10</v>
      </c>
      <c r="P41" s="67">
        <v>8</v>
      </c>
      <c r="Q41" s="67">
        <v>3</v>
      </c>
      <c r="R41" s="67">
        <v>35</v>
      </c>
      <c r="S41" s="67">
        <v>29</v>
      </c>
      <c r="T41" s="85">
        <v>0.82899999999999996</v>
      </c>
      <c r="U41" s="67">
        <v>39</v>
      </c>
      <c r="V41" s="67">
        <v>37</v>
      </c>
      <c r="W41" s="85">
        <v>0.94899999999999995</v>
      </c>
      <c r="X41" s="67"/>
      <c r="Y41" s="89">
        <f>IF(F41&lt;Settings!$H$3,"",ROUND(((I41+K41+M41)*Settings!$C$12+O41*Settings!$C$13+Q41*Settings!$C$14+(R41-S41)*Settings!$C$15+V41*Settings!$C$16+(U41-V41)*Settings!$C$17)/F41*16,0))</f>
        <v>134</v>
      </c>
      <c r="Z41" s="89">
        <f>IF(F41&lt;Settings!$H$3,"",Y41*Settings!$F$6)</f>
        <v>201</v>
      </c>
      <c r="AA41" s="67"/>
      <c r="AB41" s="91">
        <f>IF(F41&lt;Settings!$H$3,"",RANK(Y41,$Y$33:$Y$61,0)+COUNTIF($Y$33:Y41,Y41)-1)</f>
        <v>13</v>
      </c>
    </row>
    <row r="42" spans="1:28" ht="15" thickBot="1" x14ac:dyDescent="0.4">
      <c r="A42" s="66"/>
      <c r="B42" s="2" t="s">
        <v>699</v>
      </c>
      <c r="C42" s="2" t="s">
        <v>14</v>
      </c>
      <c r="D42" s="67">
        <v>25</v>
      </c>
      <c r="E42" s="69" t="s">
        <v>696</v>
      </c>
      <c r="F42" s="67">
        <v>16</v>
      </c>
      <c r="G42" s="67">
        <v>0</v>
      </c>
      <c r="H42" s="67"/>
      <c r="I42" s="67"/>
      <c r="J42" s="67">
        <v>9</v>
      </c>
      <c r="K42" s="67">
        <v>8</v>
      </c>
      <c r="L42" s="67">
        <v>17</v>
      </c>
      <c r="M42" s="67">
        <v>15</v>
      </c>
      <c r="N42" s="67">
        <v>7</v>
      </c>
      <c r="O42" s="67">
        <v>6</v>
      </c>
      <c r="P42" s="67">
        <v>2</v>
      </c>
      <c r="Q42" s="67">
        <v>2</v>
      </c>
      <c r="R42" s="67">
        <v>35</v>
      </c>
      <c r="S42" s="67">
        <v>31</v>
      </c>
      <c r="T42" s="85">
        <v>0.88600000000000001</v>
      </c>
      <c r="U42" s="67">
        <v>39</v>
      </c>
      <c r="V42" s="67">
        <v>36</v>
      </c>
      <c r="W42" s="85">
        <v>0.92300000000000004</v>
      </c>
      <c r="X42" s="67"/>
      <c r="Y42" s="89">
        <f>IF(F42&lt;Settings!$H$3,"",ROUND(((I42+K42+M42)*Settings!$C$12+O42*Settings!$C$13+Q42*Settings!$C$14+(R42-S42)*Settings!$C$15+V42*Settings!$C$16+(U42-V42)*Settings!$C$17)/F42*16,0))</f>
        <v>135</v>
      </c>
      <c r="Z42" s="89">
        <f>IF(F42&lt;Settings!$H$3,"",Y42*Settings!$F$6)</f>
        <v>202.5</v>
      </c>
      <c r="AA42" s="67"/>
      <c r="AB42" s="91">
        <f>IF(F42&lt;Settings!$H$3,"",RANK(Y42,$Y$33:$Y$61,0)+COUNTIF($Y$33:Y42,Y42)-1)</f>
        <v>9</v>
      </c>
    </row>
    <row r="43" spans="1:28" ht="15" thickBot="1" x14ac:dyDescent="0.4">
      <c r="A43" s="66"/>
      <c r="B43" s="2" t="s">
        <v>728</v>
      </c>
      <c r="C43" s="2" t="s">
        <v>16</v>
      </c>
      <c r="D43" s="67">
        <v>22</v>
      </c>
      <c r="E43" s="69" t="s">
        <v>696</v>
      </c>
      <c r="F43" s="67">
        <v>16</v>
      </c>
      <c r="G43" s="67">
        <v>0</v>
      </c>
      <c r="H43" s="67">
        <v>1</v>
      </c>
      <c r="I43" s="67">
        <v>1</v>
      </c>
      <c r="J43" s="67">
        <v>7</v>
      </c>
      <c r="K43" s="67">
        <v>7</v>
      </c>
      <c r="L43" s="67">
        <v>11</v>
      </c>
      <c r="M43" s="67">
        <v>9</v>
      </c>
      <c r="N43" s="67">
        <v>8</v>
      </c>
      <c r="O43" s="67">
        <v>8</v>
      </c>
      <c r="P43" s="67">
        <v>7</v>
      </c>
      <c r="Q43" s="67">
        <v>3</v>
      </c>
      <c r="R43" s="67">
        <v>34</v>
      </c>
      <c r="S43" s="67">
        <v>28</v>
      </c>
      <c r="T43" s="85">
        <v>0.82399999999999995</v>
      </c>
      <c r="U43" s="67">
        <v>50</v>
      </c>
      <c r="V43" s="67">
        <v>49</v>
      </c>
      <c r="W43" s="85">
        <v>0.98</v>
      </c>
      <c r="X43" s="67"/>
      <c r="Y43" s="89">
        <f>IF(F43&lt;Settings!$H$3,"",ROUND(((I43+K43+M43)*Settings!$C$12+O43*Settings!$C$13+Q43*Settings!$C$14+(R43-S43)*Settings!$C$15+V43*Settings!$C$16+(U43-V43)*Settings!$C$17)/F43*16,0))</f>
        <v>141</v>
      </c>
      <c r="Z43" s="89">
        <f>IF(F43&lt;Settings!$H$3,"",Y43*Settings!$F$6)</f>
        <v>211.5</v>
      </c>
      <c r="AA43" s="67"/>
      <c r="AB43" s="91">
        <f>IF(F43&lt;Settings!$H$3,"",RANK(Y43,$Y$33:$Y$61,0)+COUNTIF($Y$33:Y43,Y43)-1)</f>
        <v>7</v>
      </c>
    </row>
    <row r="44" spans="1:28" ht="15" thickBot="1" x14ac:dyDescent="0.4">
      <c r="A44" s="66"/>
      <c r="B44" s="2" t="s">
        <v>702</v>
      </c>
      <c r="C44" s="2" t="s">
        <v>41</v>
      </c>
      <c r="D44" s="67">
        <v>25</v>
      </c>
      <c r="E44" s="69" t="s">
        <v>696</v>
      </c>
      <c r="F44" s="67">
        <v>16</v>
      </c>
      <c r="G44" s="67">
        <v>0</v>
      </c>
      <c r="H44" s="67"/>
      <c r="I44" s="67"/>
      <c r="J44" s="67">
        <v>9</v>
      </c>
      <c r="K44" s="67">
        <v>9</v>
      </c>
      <c r="L44" s="67">
        <v>10</v>
      </c>
      <c r="M44" s="67">
        <v>10</v>
      </c>
      <c r="N44" s="67">
        <v>9</v>
      </c>
      <c r="O44" s="67">
        <v>7</v>
      </c>
      <c r="P44" s="67">
        <v>6</v>
      </c>
      <c r="Q44" s="67">
        <v>3</v>
      </c>
      <c r="R44" s="67">
        <v>34</v>
      </c>
      <c r="S44" s="67">
        <v>29</v>
      </c>
      <c r="T44" s="85">
        <v>0.85299999999999998</v>
      </c>
      <c r="U44" s="67">
        <v>33</v>
      </c>
      <c r="V44" s="67">
        <v>32</v>
      </c>
      <c r="W44" s="85">
        <v>0.97</v>
      </c>
      <c r="X44" s="67"/>
      <c r="Y44" s="89">
        <f>IF(F44&lt;Settings!$H$3,"",ROUND(((I44+K44+M44)*Settings!$C$12+O44*Settings!$C$13+Q44*Settings!$C$14+(R44-S44)*Settings!$C$15+V44*Settings!$C$16+(U44-V44)*Settings!$C$17)/F44*16,0))</f>
        <v>127</v>
      </c>
      <c r="Z44" s="89">
        <f>IF(F44&lt;Settings!$H$3,"",Y44*Settings!$F$6)</f>
        <v>190.5</v>
      </c>
      <c r="AA44" s="67"/>
      <c r="AB44" s="91">
        <f>IF(F44&lt;Settings!$H$3,"",RANK(Y44,$Y$33:$Y$61,0)+COUNTIF($Y$33:Y44,Y44)-1)</f>
        <v>15</v>
      </c>
    </row>
    <row r="45" spans="1:28" ht="15" thickBot="1" x14ac:dyDescent="0.4">
      <c r="A45" s="66"/>
      <c r="B45" s="2" t="s">
        <v>710</v>
      </c>
      <c r="C45" s="2" t="s">
        <v>30</v>
      </c>
      <c r="D45" s="67">
        <v>25</v>
      </c>
      <c r="E45" s="69" t="s">
        <v>696</v>
      </c>
      <c r="F45" s="67">
        <v>16</v>
      </c>
      <c r="G45" s="67">
        <v>0</v>
      </c>
      <c r="H45" s="67"/>
      <c r="I45" s="67"/>
      <c r="J45" s="67">
        <v>7</v>
      </c>
      <c r="K45" s="67">
        <v>7</v>
      </c>
      <c r="L45" s="67">
        <v>4</v>
      </c>
      <c r="M45" s="67">
        <v>3</v>
      </c>
      <c r="N45" s="67">
        <v>11</v>
      </c>
      <c r="O45" s="67">
        <v>10</v>
      </c>
      <c r="P45" s="67">
        <v>12</v>
      </c>
      <c r="Q45" s="67">
        <v>7</v>
      </c>
      <c r="R45" s="67">
        <v>34</v>
      </c>
      <c r="S45" s="67">
        <v>27</v>
      </c>
      <c r="T45" s="85">
        <v>0.79400000000000004</v>
      </c>
      <c r="U45" s="67">
        <v>32</v>
      </c>
      <c r="V45" s="67">
        <v>29</v>
      </c>
      <c r="W45" s="85">
        <v>0.90600000000000003</v>
      </c>
      <c r="X45" s="67"/>
      <c r="Y45" s="89">
        <f>IF(F45&lt;Settings!$H$3,"",ROUND(((I45+K45+M45)*Settings!$C$12+O45*Settings!$C$13+Q45*Settings!$C$14+(R45-S45)*Settings!$C$15+V45*Settings!$C$16+(U45-V45)*Settings!$C$17)/F45*16,0))</f>
        <v>127</v>
      </c>
      <c r="Z45" s="89">
        <f>IF(F45&lt;Settings!$H$3,"",Y45*Settings!$F$6)</f>
        <v>190.5</v>
      </c>
      <c r="AA45" s="67"/>
      <c r="AB45" s="91">
        <f>IF(F45&lt;Settings!$H$3,"",RANK(Y45,$Y$33:$Y$61,0)+COUNTIF($Y$33:Y45,Y45)-1)</f>
        <v>16</v>
      </c>
    </row>
    <row r="46" spans="1:28" ht="15" thickBot="1" x14ac:dyDescent="0.4">
      <c r="A46" s="66"/>
      <c r="B46" s="2" t="s">
        <v>729</v>
      </c>
      <c r="C46" s="2" t="s">
        <v>24</v>
      </c>
      <c r="D46" s="67">
        <v>28</v>
      </c>
      <c r="E46" s="69" t="s">
        <v>696</v>
      </c>
      <c r="F46" s="67">
        <v>16</v>
      </c>
      <c r="G46" s="67">
        <v>0</v>
      </c>
      <c r="H46" s="67"/>
      <c r="I46" s="67"/>
      <c r="J46" s="67">
        <v>9</v>
      </c>
      <c r="K46" s="67">
        <v>9</v>
      </c>
      <c r="L46" s="67">
        <v>8</v>
      </c>
      <c r="M46" s="67">
        <v>8</v>
      </c>
      <c r="N46" s="67">
        <v>9</v>
      </c>
      <c r="O46" s="67">
        <v>7</v>
      </c>
      <c r="P46" s="67">
        <v>6</v>
      </c>
      <c r="Q46" s="67">
        <v>3</v>
      </c>
      <c r="R46" s="67">
        <v>32</v>
      </c>
      <c r="S46" s="67">
        <v>27</v>
      </c>
      <c r="T46" s="85">
        <v>0.84399999999999997</v>
      </c>
      <c r="U46" s="67">
        <v>46</v>
      </c>
      <c r="V46" s="67">
        <v>46</v>
      </c>
      <c r="W46" s="85">
        <v>1</v>
      </c>
      <c r="X46" s="67"/>
      <c r="Y46" s="89">
        <f>IF(F46&lt;Settings!$H$3,"",ROUND(((I46+K46+M46)*Settings!$C$12+O46*Settings!$C$13+Q46*Settings!$C$14+(R46-S46)*Settings!$C$15+V46*Settings!$C$16+(U46-V46)*Settings!$C$17)/F46*16,0))</f>
        <v>135</v>
      </c>
      <c r="Z46" s="89">
        <f>IF(F46&lt;Settings!$H$3,"",Y46*Settings!$F$6)</f>
        <v>202.5</v>
      </c>
      <c r="AA46" s="67"/>
      <c r="AB46" s="91">
        <f>IF(F46&lt;Settings!$H$3,"",RANK(Y46,$Y$33:$Y$61,0)+COUNTIF($Y$33:Y46,Y46)-1)</f>
        <v>10</v>
      </c>
    </row>
    <row r="47" spans="1:28" ht="15" thickBot="1" x14ac:dyDescent="0.4">
      <c r="A47" s="66"/>
      <c r="B47" s="2" t="s">
        <v>730</v>
      </c>
      <c r="C47" s="2" t="s">
        <v>1</v>
      </c>
      <c r="D47" s="67">
        <v>32</v>
      </c>
      <c r="E47" s="69" t="s">
        <v>696</v>
      </c>
      <c r="F47" s="67">
        <v>16</v>
      </c>
      <c r="G47" s="67">
        <v>0</v>
      </c>
      <c r="H47" s="67"/>
      <c r="I47" s="67"/>
      <c r="J47" s="67">
        <v>9</v>
      </c>
      <c r="K47" s="67">
        <v>9</v>
      </c>
      <c r="L47" s="67">
        <v>9</v>
      </c>
      <c r="M47" s="67">
        <v>7</v>
      </c>
      <c r="N47" s="67">
        <v>10</v>
      </c>
      <c r="O47" s="67">
        <v>9</v>
      </c>
      <c r="P47" s="67">
        <v>4</v>
      </c>
      <c r="Q47" s="67">
        <v>2</v>
      </c>
      <c r="R47" s="67">
        <v>32</v>
      </c>
      <c r="S47" s="67">
        <v>27</v>
      </c>
      <c r="T47" s="85">
        <v>0.84399999999999997</v>
      </c>
      <c r="U47" s="67">
        <v>49</v>
      </c>
      <c r="V47" s="67">
        <v>46</v>
      </c>
      <c r="W47" s="85">
        <v>0.93899999999999995</v>
      </c>
      <c r="X47" s="67"/>
      <c r="Y47" s="89">
        <f>IF(F47&lt;Settings!$H$3,"",ROUND(((I47+K47+M47)*Settings!$C$12+O47*Settings!$C$13+Q47*Settings!$C$14+(R47-S47)*Settings!$C$15+V47*Settings!$C$16+(U47-V47)*Settings!$C$17)/F47*16,0))</f>
        <v>135</v>
      </c>
      <c r="Z47" s="89">
        <f>IF(F47&lt;Settings!$H$3,"",Y47*Settings!$F$6)</f>
        <v>202.5</v>
      </c>
      <c r="AA47" s="67"/>
      <c r="AB47" s="91">
        <f>IF(F47&lt;Settings!$H$3,"",RANK(Y47,$Y$33:$Y$61,0)+COUNTIF($Y$33:Y47,Y47)-1)</f>
        <v>11</v>
      </c>
    </row>
    <row r="48" spans="1:28" ht="15" thickBot="1" x14ac:dyDescent="0.4">
      <c r="A48" s="66"/>
      <c r="B48" s="2" t="s">
        <v>707</v>
      </c>
      <c r="C48" s="2" t="s">
        <v>22</v>
      </c>
      <c r="D48" s="67">
        <v>26</v>
      </c>
      <c r="E48" s="69" t="s">
        <v>696</v>
      </c>
      <c r="F48" s="67">
        <v>16</v>
      </c>
      <c r="G48" s="67">
        <v>0</v>
      </c>
      <c r="H48" s="67"/>
      <c r="I48" s="67"/>
      <c r="J48" s="67">
        <v>7</v>
      </c>
      <c r="K48" s="67">
        <v>7</v>
      </c>
      <c r="L48" s="67">
        <v>14</v>
      </c>
      <c r="M48" s="67">
        <v>13</v>
      </c>
      <c r="N48" s="67">
        <v>8</v>
      </c>
      <c r="O48" s="67">
        <v>6</v>
      </c>
      <c r="P48" s="67">
        <v>3</v>
      </c>
      <c r="Q48" s="67"/>
      <c r="R48" s="67">
        <v>32</v>
      </c>
      <c r="S48" s="67">
        <v>26</v>
      </c>
      <c r="T48" s="85">
        <v>0.81299999999999994</v>
      </c>
      <c r="U48" s="67">
        <v>46</v>
      </c>
      <c r="V48" s="67">
        <v>42</v>
      </c>
      <c r="W48" s="85">
        <v>0.91300000000000003</v>
      </c>
      <c r="X48" s="67"/>
      <c r="Y48" s="89">
        <f>IF(F48&lt;Settings!$H$3,"",ROUND(((I48+K48+M48)*Settings!$C$12+O48*Settings!$C$13+Q48*Settings!$C$14+(R48-S48)*Settings!$C$15+V48*Settings!$C$16+(U48-V48)*Settings!$C$17)/F48*16,0))</f>
        <v>120</v>
      </c>
      <c r="Z48" s="89">
        <f>IF(F48&lt;Settings!$H$3,"",Y48*Settings!$F$6)</f>
        <v>180</v>
      </c>
      <c r="AA48" s="67"/>
      <c r="AB48" s="91">
        <f>IF(F48&lt;Settings!$H$3,"",RANK(Y48,$Y$33:$Y$61,0)+COUNTIF($Y$33:Y48,Y48)-1)</f>
        <v>18</v>
      </c>
    </row>
    <row r="49" spans="1:28" ht="15" thickBot="1" x14ac:dyDescent="0.4">
      <c r="A49" s="66"/>
      <c r="B49" s="2" t="s">
        <v>731</v>
      </c>
      <c r="C49" s="2" t="s">
        <v>49</v>
      </c>
      <c r="D49" s="67">
        <v>22</v>
      </c>
      <c r="E49" s="69" t="s">
        <v>696</v>
      </c>
      <c r="F49" s="67">
        <v>16</v>
      </c>
      <c r="G49" s="67">
        <v>0</v>
      </c>
      <c r="H49" s="67"/>
      <c r="I49" s="67"/>
      <c r="J49" s="67">
        <v>5</v>
      </c>
      <c r="K49" s="67">
        <v>5</v>
      </c>
      <c r="L49" s="67">
        <v>15</v>
      </c>
      <c r="M49" s="67">
        <v>13</v>
      </c>
      <c r="N49" s="67">
        <v>10</v>
      </c>
      <c r="O49" s="67">
        <v>4</v>
      </c>
      <c r="P49" s="67">
        <v>1</v>
      </c>
      <c r="Q49" s="67"/>
      <c r="R49" s="67">
        <v>31</v>
      </c>
      <c r="S49" s="67">
        <v>22</v>
      </c>
      <c r="T49" s="85">
        <v>0.71</v>
      </c>
      <c r="U49" s="67">
        <v>34</v>
      </c>
      <c r="V49" s="67">
        <v>32</v>
      </c>
      <c r="W49" s="85">
        <v>0.94099999999999995</v>
      </c>
      <c r="X49" s="67"/>
      <c r="Y49" s="89">
        <f>IF(F49&lt;Settings!$H$3,"",ROUND(((I49+K49+M49)*Settings!$C$12+O49*Settings!$C$13+Q49*Settings!$C$14+(R49-S49)*Settings!$C$15+V49*Settings!$C$16+(U49-V49)*Settings!$C$17)/F49*16,0))</f>
        <v>93</v>
      </c>
      <c r="Z49" s="89">
        <f>IF(F49&lt;Settings!$H$3,"",Y49*Settings!$F$6)</f>
        <v>139.5</v>
      </c>
      <c r="AA49" s="67"/>
      <c r="AB49" s="91">
        <f>IF(F49&lt;Settings!$H$3,"",RANK(Y49,$Y$33:$Y$61,0)+COUNTIF($Y$33:Y49,Y49)-1)</f>
        <v>26</v>
      </c>
    </row>
    <row r="50" spans="1:28" ht="15" thickBot="1" x14ac:dyDescent="0.4">
      <c r="A50" s="66"/>
      <c r="B50" s="2" t="s">
        <v>732</v>
      </c>
      <c r="C50" s="2" t="s">
        <v>125</v>
      </c>
      <c r="D50" s="67">
        <v>32</v>
      </c>
      <c r="E50" s="69" t="s">
        <v>696</v>
      </c>
      <c r="F50" s="67">
        <v>16</v>
      </c>
      <c r="G50" s="67">
        <v>0</v>
      </c>
      <c r="H50" s="67"/>
      <c r="I50" s="67"/>
      <c r="J50" s="67">
        <v>13</v>
      </c>
      <c r="K50" s="67">
        <v>12</v>
      </c>
      <c r="L50" s="67">
        <v>11</v>
      </c>
      <c r="M50" s="67">
        <v>10</v>
      </c>
      <c r="N50" s="67">
        <v>3</v>
      </c>
      <c r="O50" s="67">
        <v>3</v>
      </c>
      <c r="P50" s="67">
        <v>4</v>
      </c>
      <c r="Q50" s="67">
        <v>2</v>
      </c>
      <c r="R50" s="67">
        <v>31</v>
      </c>
      <c r="S50" s="67">
        <v>27</v>
      </c>
      <c r="T50" s="85">
        <v>0.871</v>
      </c>
      <c r="U50" s="67">
        <v>26</v>
      </c>
      <c r="V50" s="67">
        <v>24</v>
      </c>
      <c r="W50" s="85">
        <v>0.92300000000000004</v>
      </c>
      <c r="X50" s="67"/>
      <c r="Y50" s="89">
        <f>IF(F50&lt;Settings!$H$3,"",ROUND(((I50+K50+M50)*Settings!$C$12+O50*Settings!$C$13+Q50*Settings!$C$14+(R50-S50)*Settings!$C$15+V50*Settings!$C$16+(U50-V50)*Settings!$C$17)/F50*16,0))</f>
        <v>108</v>
      </c>
      <c r="Z50" s="89">
        <f>IF(F50&lt;Settings!$H$3,"",Y50*Settings!$F$6)</f>
        <v>162</v>
      </c>
      <c r="AA50" s="67"/>
      <c r="AB50" s="91">
        <f>IF(F50&lt;Settings!$H$3,"",RANK(Y50,$Y$33:$Y$61,0)+COUNTIF($Y$33:Y50,Y50)-1)</f>
        <v>23</v>
      </c>
    </row>
    <row r="51" spans="1:28" ht="15" thickBot="1" x14ac:dyDescent="0.4">
      <c r="A51" s="66"/>
      <c r="B51" s="2" t="s">
        <v>718</v>
      </c>
      <c r="C51" s="2" t="s">
        <v>94</v>
      </c>
      <c r="D51" s="67">
        <v>44</v>
      </c>
      <c r="E51" s="69" t="s">
        <v>696</v>
      </c>
      <c r="F51" s="67">
        <v>16</v>
      </c>
      <c r="G51" s="67">
        <v>0</v>
      </c>
      <c r="H51" s="67"/>
      <c r="I51" s="67"/>
      <c r="J51" s="67">
        <v>3</v>
      </c>
      <c r="K51" s="67">
        <v>3</v>
      </c>
      <c r="L51" s="67">
        <v>7</v>
      </c>
      <c r="M51" s="67">
        <v>7</v>
      </c>
      <c r="N51" s="67">
        <v>12</v>
      </c>
      <c r="O51" s="67">
        <v>10</v>
      </c>
      <c r="P51" s="67">
        <v>9</v>
      </c>
      <c r="Q51" s="67">
        <v>7</v>
      </c>
      <c r="R51" s="67">
        <v>31</v>
      </c>
      <c r="S51" s="67">
        <v>27</v>
      </c>
      <c r="T51" s="85">
        <v>0.871</v>
      </c>
      <c r="U51" s="67">
        <v>44</v>
      </c>
      <c r="V51" s="67">
        <v>44</v>
      </c>
      <c r="W51" s="85">
        <v>1</v>
      </c>
      <c r="X51" s="67"/>
      <c r="Y51" s="89">
        <f>IF(F51&lt;Settings!$H$3,"",ROUND(((I51+K51+M51)*Settings!$C$12+O51*Settings!$C$13+Q51*Settings!$C$14+(R51-S51)*Settings!$C$15+V51*Settings!$C$16+(U51-V51)*Settings!$C$17)/F51*16,0))</f>
        <v>145</v>
      </c>
      <c r="Z51" s="89">
        <f>IF(F51&lt;Settings!$H$3,"",Y51*Settings!$F$6)</f>
        <v>217.5</v>
      </c>
      <c r="AA51" s="67"/>
      <c r="AB51" s="91">
        <f>IF(F51&lt;Settings!$H$3,"",RANK(Y51,$Y$33:$Y$61,0)+COUNTIF($Y$33:Y51,Y51)-1)</f>
        <v>3</v>
      </c>
    </row>
    <row r="52" spans="1:28" ht="15" thickBot="1" x14ac:dyDescent="0.4">
      <c r="A52" s="66"/>
      <c r="B52" s="2" t="s">
        <v>713</v>
      </c>
      <c r="C52" s="2" t="s">
        <v>18</v>
      </c>
      <c r="D52" s="67">
        <v>32</v>
      </c>
      <c r="E52" s="69" t="s">
        <v>696</v>
      </c>
      <c r="F52" s="67">
        <v>16</v>
      </c>
      <c r="G52" s="67">
        <v>0</v>
      </c>
      <c r="H52" s="67">
        <v>1</v>
      </c>
      <c r="I52" s="67">
        <v>1</v>
      </c>
      <c r="J52" s="67">
        <v>6</v>
      </c>
      <c r="K52" s="67">
        <v>6</v>
      </c>
      <c r="L52" s="67">
        <v>15</v>
      </c>
      <c r="M52" s="67">
        <v>13</v>
      </c>
      <c r="N52" s="67">
        <v>6</v>
      </c>
      <c r="O52" s="67">
        <v>5</v>
      </c>
      <c r="P52" s="67">
        <v>2</v>
      </c>
      <c r="Q52" s="67">
        <v>1</v>
      </c>
      <c r="R52" s="67">
        <v>30</v>
      </c>
      <c r="S52" s="67">
        <v>26</v>
      </c>
      <c r="T52" s="85">
        <v>0.86699999999999999</v>
      </c>
      <c r="U52" s="67">
        <v>47</v>
      </c>
      <c r="V52" s="67">
        <v>44</v>
      </c>
      <c r="W52" s="85">
        <v>0.93600000000000005</v>
      </c>
      <c r="X52" s="67"/>
      <c r="Y52" s="89">
        <f>IF(F52&lt;Settings!$H$3,"",ROUND(((I52+K52+M52)*Settings!$C$12+O52*Settings!$C$13+Q52*Settings!$C$14+(R52-S52)*Settings!$C$15+V52*Settings!$C$16+(U52-V52)*Settings!$C$17)/F52*16,0))</f>
        <v>125</v>
      </c>
      <c r="Z52" s="89">
        <f>IF(F52&lt;Settings!$H$3,"",Y52*Settings!$F$6)</f>
        <v>187.5</v>
      </c>
      <c r="AA52" s="67"/>
      <c r="AB52" s="91">
        <f>IF(F52&lt;Settings!$H$3,"",RANK(Y52,$Y$33:$Y$61,0)+COUNTIF($Y$33:Y52,Y52)-1)</f>
        <v>17</v>
      </c>
    </row>
    <row r="53" spans="1:28" ht="15" thickBot="1" x14ac:dyDescent="0.4">
      <c r="A53" s="66"/>
      <c r="B53" s="2" t="s">
        <v>715</v>
      </c>
      <c r="C53" s="2" t="s">
        <v>12</v>
      </c>
      <c r="D53" s="67">
        <v>34</v>
      </c>
      <c r="E53" s="69" t="s">
        <v>696</v>
      </c>
      <c r="F53" s="67">
        <v>13</v>
      </c>
      <c r="G53" s="67">
        <v>0</v>
      </c>
      <c r="H53" s="67"/>
      <c r="I53" s="67"/>
      <c r="J53" s="67">
        <v>9</v>
      </c>
      <c r="K53" s="67">
        <v>9</v>
      </c>
      <c r="L53" s="67">
        <v>10</v>
      </c>
      <c r="M53" s="67">
        <v>9</v>
      </c>
      <c r="N53" s="67">
        <v>7</v>
      </c>
      <c r="O53" s="67">
        <v>5</v>
      </c>
      <c r="P53" s="67">
        <v>3</v>
      </c>
      <c r="Q53" s="67"/>
      <c r="R53" s="67">
        <v>29</v>
      </c>
      <c r="S53" s="67">
        <v>23</v>
      </c>
      <c r="T53" s="85">
        <v>0.79300000000000004</v>
      </c>
      <c r="U53" s="67">
        <v>29</v>
      </c>
      <c r="V53" s="67">
        <v>23</v>
      </c>
      <c r="W53" s="85">
        <v>0.79300000000000004</v>
      </c>
      <c r="X53" s="67"/>
      <c r="Y53" s="89">
        <f>IF(F53&lt;Settings!$H$3,"",ROUND(((I53+K53+M53)*Settings!$C$12+O53*Settings!$C$13+Q53*Settings!$C$14+(R53-S53)*Settings!$C$15+V53*Settings!$C$16+(U53-V53)*Settings!$C$17)/F53*16,0))</f>
        <v>112</v>
      </c>
      <c r="Z53" s="89">
        <f>IF(F53&lt;Settings!$H$3,"",Y53*Settings!$F$6)</f>
        <v>168</v>
      </c>
      <c r="AA53" s="67"/>
      <c r="AB53" s="91">
        <f>IF(F53&lt;Settings!$H$3,"",RANK(Y53,$Y$33:$Y$61,0)+COUNTIF($Y$33:Y53,Y53)-1)</f>
        <v>21</v>
      </c>
    </row>
    <row r="54" spans="1:28" ht="15" thickBot="1" x14ac:dyDescent="0.4">
      <c r="A54" s="66"/>
      <c r="B54" s="2" t="s">
        <v>708</v>
      </c>
      <c r="C54" s="2" t="s">
        <v>56</v>
      </c>
      <c r="D54" s="67">
        <v>25</v>
      </c>
      <c r="E54" s="69" t="s">
        <v>696</v>
      </c>
      <c r="F54" s="67">
        <v>16</v>
      </c>
      <c r="G54" s="67">
        <v>0</v>
      </c>
      <c r="H54" s="67">
        <v>1</v>
      </c>
      <c r="I54" s="67">
        <v>1</v>
      </c>
      <c r="J54" s="67">
        <v>6</v>
      </c>
      <c r="K54" s="67">
        <v>5</v>
      </c>
      <c r="L54" s="67">
        <v>7</v>
      </c>
      <c r="M54" s="67">
        <v>6</v>
      </c>
      <c r="N54" s="67">
        <v>8</v>
      </c>
      <c r="O54" s="67">
        <v>6</v>
      </c>
      <c r="P54" s="67">
        <v>6</v>
      </c>
      <c r="Q54" s="67">
        <v>3</v>
      </c>
      <c r="R54" s="67">
        <v>28</v>
      </c>
      <c r="S54" s="67">
        <v>21</v>
      </c>
      <c r="T54" s="85">
        <v>0.75</v>
      </c>
      <c r="U54" s="67">
        <v>47</v>
      </c>
      <c r="V54" s="67">
        <v>43</v>
      </c>
      <c r="W54" s="85">
        <v>0.91500000000000004</v>
      </c>
      <c r="X54" s="67"/>
      <c r="Y54" s="89">
        <f>IF(F54&lt;Settings!$H$3,"",ROUND(((I54+K54+M54)*Settings!$C$12+O54*Settings!$C$13+Q54*Settings!$C$14+(R54-S54)*Settings!$C$15+V54*Settings!$C$16+(U54-V54)*Settings!$C$17)/F54*16,0))</f>
        <v>111</v>
      </c>
      <c r="Z54" s="89">
        <f>IF(F54&lt;Settings!$H$3,"",Y54*Settings!$F$6)</f>
        <v>166.5</v>
      </c>
      <c r="AA54" s="67"/>
      <c r="AB54" s="91">
        <f>IF(F54&lt;Settings!$H$3,"",RANK(Y54,$Y$33:$Y$61,0)+COUNTIF($Y$33:Y54,Y54)-1)</f>
        <v>22</v>
      </c>
    </row>
    <row r="55" spans="1:28" ht="15" thickBot="1" x14ac:dyDescent="0.4">
      <c r="A55" s="66"/>
      <c r="B55" s="2" t="s">
        <v>704</v>
      </c>
      <c r="C55" s="2" t="s">
        <v>43</v>
      </c>
      <c r="D55" s="67">
        <v>25</v>
      </c>
      <c r="E55" s="69" t="s">
        <v>696</v>
      </c>
      <c r="F55" s="67">
        <v>15</v>
      </c>
      <c r="G55" s="67">
        <v>0</v>
      </c>
      <c r="H55" s="67"/>
      <c r="I55" s="67"/>
      <c r="J55" s="67">
        <v>2</v>
      </c>
      <c r="K55" s="67">
        <v>2</v>
      </c>
      <c r="L55" s="67">
        <v>9</v>
      </c>
      <c r="M55" s="67">
        <v>8</v>
      </c>
      <c r="N55" s="67">
        <v>12</v>
      </c>
      <c r="O55" s="67">
        <v>11</v>
      </c>
      <c r="P55" s="67">
        <v>2</v>
      </c>
      <c r="Q55" s="67"/>
      <c r="R55" s="67">
        <v>25</v>
      </c>
      <c r="S55" s="67">
        <v>21</v>
      </c>
      <c r="T55" s="85">
        <v>0.84</v>
      </c>
      <c r="U55" s="67">
        <v>36</v>
      </c>
      <c r="V55" s="67">
        <v>36</v>
      </c>
      <c r="W55" s="85">
        <v>1</v>
      </c>
      <c r="X55" s="67"/>
      <c r="Y55" s="89">
        <f>IF(F55&lt;Settings!$H$3,"",ROUND(((I55+K55+M55)*Settings!$C$12+O55*Settings!$C$13+Q55*Settings!$C$14+(R55-S55)*Settings!$C$15+V55*Settings!$C$16+(U55-V55)*Settings!$C$17)/F55*16,0))</f>
        <v>113</v>
      </c>
      <c r="Z55" s="89">
        <f>IF(F55&lt;Settings!$H$3,"",Y55*Settings!$F$6)</f>
        <v>169.5</v>
      </c>
      <c r="AA55" s="67"/>
      <c r="AB55" s="91">
        <f>IF(F55&lt;Settings!$H$3,"",RANK(Y55,$Y$33:$Y$61,0)+COUNTIF($Y$33:Y55,Y55)-1)</f>
        <v>20</v>
      </c>
    </row>
    <row r="56" spans="1:28" ht="15" thickBot="1" x14ac:dyDescent="0.4">
      <c r="A56" s="66"/>
      <c r="B56" s="2" t="s">
        <v>717</v>
      </c>
      <c r="C56" s="2" t="s">
        <v>38</v>
      </c>
      <c r="D56" s="67">
        <v>31</v>
      </c>
      <c r="E56" s="69" t="s">
        <v>696</v>
      </c>
      <c r="F56" s="67">
        <v>16</v>
      </c>
      <c r="G56" s="67">
        <v>0</v>
      </c>
      <c r="H56" s="67">
        <v>1</v>
      </c>
      <c r="I56" s="67">
        <v>1</v>
      </c>
      <c r="J56" s="67">
        <v>8</v>
      </c>
      <c r="K56" s="67">
        <v>8</v>
      </c>
      <c r="L56" s="67">
        <v>5</v>
      </c>
      <c r="M56" s="67">
        <v>5</v>
      </c>
      <c r="N56" s="67">
        <v>9</v>
      </c>
      <c r="O56" s="67">
        <v>4</v>
      </c>
      <c r="P56" s="67">
        <v>2</v>
      </c>
      <c r="Q56" s="67">
        <v>1</v>
      </c>
      <c r="R56" s="67">
        <v>25</v>
      </c>
      <c r="S56" s="67">
        <v>19</v>
      </c>
      <c r="T56" s="85">
        <v>0.76</v>
      </c>
      <c r="U56" s="67">
        <v>45</v>
      </c>
      <c r="V56" s="67">
        <v>40</v>
      </c>
      <c r="W56" s="85">
        <v>0.88900000000000001</v>
      </c>
      <c r="X56" s="67"/>
      <c r="Y56" s="89">
        <f>IF(F56&lt;Settings!$H$3,"",ROUND(((I56+K56+M56)*Settings!$C$12+O56*Settings!$C$13+Q56*Settings!$C$14+(R56-S56)*Settings!$C$15+V56*Settings!$C$16+(U56-V56)*Settings!$C$17)/F56*16,0))</f>
        <v>97</v>
      </c>
      <c r="Z56" s="89">
        <f>IF(F56&lt;Settings!$H$3,"",Y56*Settings!$F$6)</f>
        <v>145.5</v>
      </c>
      <c r="AA56" s="67"/>
      <c r="AB56" s="91">
        <f>IF(F56&lt;Settings!$H$3,"",RANK(Y56,$Y$33:$Y$61,0)+COUNTIF($Y$33:Y56,Y56)-1)</f>
        <v>24</v>
      </c>
    </row>
    <row r="57" spans="1:28" ht="15" thickBot="1" x14ac:dyDescent="0.4">
      <c r="A57" s="66"/>
      <c r="B57" s="2" t="s">
        <v>733</v>
      </c>
      <c r="C57" s="2" t="s">
        <v>4</v>
      </c>
      <c r="D57" s="67">
        <v>24</v>
      </c>
      <c r="E57" s="69" t="s">
        <v>696</v>
      </c>
      <c r="F57" s="67">
        <v>14</v>
      </c>
      <c r="G57" s="67">
        <v>0</v>
      </c>
      <c r="H57" s="67"/>
      <c r="I57" s="67"/>
      <c r="J57" s="67">
        <v>6</v>
      </c>
      <c r="K57" s="67">
        <v>6</v>
      </c>
      <c r="L57" s="67">
        <v>6</v>
      </c>
      <c r="M57" s="67">
        <v>6</v>
      </c>
      <c r="N57" s="67">
        <v>12</v>
      </c>
      <c r="O57" s="67">
        <v>7</v>
      </c>
      <c r="P57" s="67">
        <v>1</v>
      </c>
      <c r="Q57" s="67">
        <v>1</v>
      </c>
      <c r="R57" s="67">
        <v>25</v>
      </c>
      <c r="S57" s="67">
        <v>20</v>
      </c>
      <c r="T57" s="85">
        <v>0.8</v>
      </c>
      <c r="U57" s="67">
        <v>21</v>
      </c>
      <c r="V57" s="67">
        <v>20</v>
      </c>
      <c r="W57" s="85">
        <v>0.95199999999999996</v>
      </c>
      <c r="X57" s="67"/>
      <c r="Y57" s="89">
        <f>IF(F57&lt;Settings!$H$3,"",ROUND(((I57+K57+M57)*Settings!$C$12+O57*Settings!$C$13+Q57*Settings!$C$14+(R57-S57)*Settings!$C$15+V57*Settings!$C$16+(U57-V57)*Settings!$C$17)/F57*16,0))</f>
        <v>96</v>
      </c>
      <c r="Z57" s="89">
        <f>IF(F57&lt;Settings!$H$3,"",Y57*Settings!$F$6)</f>
        <v>144</v>
      </c>
      <c r="AA57" s="67"/>
      <c r="AB57" s="91">
        <f>IF(F57&lt;Settings!$H$3,"",RANK(Y57,$Y$33:$Y$61,0)+COUNTIF($Y$33:Y57,Y57)-1)</f>
        <v>25</v>
      </c>
    </row>
    <row r="58" spans="1:28" ht="15" thickBot="1" x14ac:dyDescent="0.4">
      <c r="A58" s="66"/>
      <c r="B58" s="2" t="s">
        <v>734</v>
      </c>
      <c r="C58" s="2" t="s">
        <v>10</v>
      </c>
      <c r="D58" s="67">
        <v>30</v>
      </c>
      <c r="E58" s="69" t="s">
        <v>696</v>
      </c>
      <c r="F58" s="67">
        <v>16</v>
      </c>
      <c r="G58" s="67">
        <v>0</v>
      </c>
      <c r="H58" s="67">
        <v>1</v>
      </c>
      <c r="I58" s="67">
        <v>1</v>
      </c>
      <c r="J58" s="67">
        <v>4</v>
      </c>
      <c r="K58" s="67">
        <v>4</v>
      </c>
      <c r="L58" s="67">
        <v>6</v>
      </c>
      <c r="M58" s="67">
        <v>6</v>
      </c>
      <c r="N58" s="67">
        <v>8</v>
      </c>
      <c r="O58" s="67">
        <v>8</v>
      </c>
      <c r="P58" s="67">
        <v>5</v>
      </c>
      <c r="Q58" s="67">
        <v>3</v>
      </c>
      <c r="R58" s="67">
        <v>24</v>
      </c>
      <c r="S58" s="67">
        <v>22</v>
      </c>
      <c r="T58" s="85">
        <v>0.91700000000000004</v>
      </c>
      <c r="U58" s="67">
        <v>41</v>
      </c>
      <c r="V58" s="67">
        <v>39</v>
      </c>
      <c r="W58" s="85">
        <v>0.95099999999999996</v>
      </c>
      <c r="X58" s="67"/>
      <c r="Y58" s="89">
        <f>IF(F58&lt;Settings!$H$3,"",ROUND(((I58+K58+M58)*Settings!$C$12+O58*Settings!$C$13+Q58*Settings!$C$14+(R58-S58)*Settings!$C$15+V58*Settings!$C$16+(U58-V58)*Settings!$C$17)/F58*16,0))</f>
        <v>117</v>
      </c>
      <c r="Z58" s="89">
        <f>IF(F58&lt;Settings!$H$3,"",Y58*Settings!$F$6)</f>
        <v>175.5</v>
      </c>
      <c r="AA58" s="67"/>
      <c r="AB58" s="91">
        <f>IF(F58&lt;Settings!$H$3,"",RANK(Y58,$Y$33:$Y$61,0)+COUNTIF($Y$33:Y58,Y58)-1)</f>
        <v>19</v>
      </c>
    </row>
    <row r="59" spans="1:28" ht="15" thickBot="1" x14ac:dyDescent="0.4">
      <c r="A59" s="66"/>
      <c r="B59" s="2" t="s">
        <v>712</v>
      </c>
      <c r="C59" s="2" t="s">
        <v>34</v>
      </c>
      <c r="D59" s="67">
        <v>30</v>
      </c>
      <c r="E59" s="69" t="s">
        <v>696</v>
      </c>
      <c r="F59" s="67">
        <v>16</v>
      </c>
      <c r="G59" s="67">
        <v>0</v>
      </c>
      <c r="H59" s="67"/>
      <c r="I59" s="67"/>
      <c r="J59" s="67">
        <v>8</v>
      </c>
      <c r="K59" s="67">
        <v>7</v>
      </c>
      <c r="L59" s="67">
        <v>8</v>
      </c>
      <c r="M59" s="67">
        <v>7</v>
      </c>
      <c r="N59" s="67">
        <v>4</v>
      </c>
      <c r="O59" s="67">
        <v>3</v>
      </c>
      <c r="P59" s="67">
        <v>3</v>
      </c>
      <c r="Q59" s="67">
        <v>1</v>
      </c>
      <c r="R59" s="67">
        <v>23</v>
      </c>
      <c r="S59" s="67">
        <v>18</v>
      </c>
      <c r="T59" s="85">
        <v>0.78300000000000003</v>
      </c>
      <c r="U59" s="67">
        <v>32</v>
      </c>
      <c r="V59" s="67">
        <v>31</v>
      </c>
      <c r="W59" s="85">
        <v>0.96899999999999997</v>
      </c>
      <c r="X59" s="67"/>
      <c r="Y59" s="89">
        <f>IF(F59&lt;Settings!$H$3,"",ROUND(((I59+K59+M59)*Settings!$C$12+O59*Settings!$C$13+Q59*Settings!$C$14+(R59-S59)*Settings!$C$15+V59*Settings!$C$16+(U59-V59)*Settings!$C$17)/F59*16,0))</f>
        <v>85</v>
      </c>
      <c r="Z59" s="89">
        <f>IF(F59&lt;Settings!$H$3,"",Y59*Settings!$F$6)</f>
        <v>127.5</v>
      </c>
      <c r="AA59" s="67"/>
      <c r="AB59" s="91">
        <f>IF(F59&lt;Settings!$H$3,"",RANK(Y59,$Y$33:$Y$61,0)+COUNTIF($Y$33:Y59,Y59)-1)</f>
        <v>28</v>
      </c>
    </row>
    <row r="60" spans="1:28" ht="15" thickBot="1" x14ac:dyDescent="0.4">
      <c r="A60" s="66"/>
      <c r="B60" s="2" t="s">
        <v>711</v>
      </c>
      <c r="C60" s="2" t="s">
        <v>105</v>
      </c>
      <c r="D60" s="67">
        <v>29</v>
      </c>
      <c r="E60" s="69" t="s">
        <v>696</v>
      </c>
      <c r="F60" s="67">
        <v>16</v>
      </c>
      <c r="G60" s="67">
        <v>0</v>
      </c>
      <c r="H60" s="67"/>
      <c r="I60" s="67"/>
      <c r="J60" s="67">
        <v>5</v>
      </c>
      <c r="K60" s="67">
        <v>5</v>
      </c>
      <c r="L60" s="67">
        <v>9</v>
      </c>
      <c r="M60" s="67">
        <v>9</v>
      </c>
      <c r="N60" s="67">
        <v>4</v>
      </c>
      <c r="O60" s="67">
        <v>3</v>
      </c>
      <c r="P60" s="67">
        <v>4</v>
      </c>
      <c r="Q60" s="67">
        <v>2</v>
      </c>
      <c r="R60" s="67">
        <v>22</v>
      </c>
      <c r="S60" s="67">
        <v>19</v>
      </c>
      <c r="T60" s="85">
        <v>0.86399999999999999</v>
      </c>
      <c r="U60" s="67">
        <v>23</v>
      </c>
      <c r="V60" s="67">
        <v>23</v>
      </c>
      <c r="W60" s="85">
        <v>1</v>
      </c>
      <c r="X60" s="67"/>
      <c r="Y60" s="89">
        <f>IF(F60&lt;Settings!$H$3,"",ROUND(((I60+K60+M60)*Settings!$C$12+O60*Settings!$C$13+Q60*Settings!$C$14+(R60-S60)*Settings!$C$15+V60*Settings!$C$16+(U60-V60)*Settings!$C$17)/F60*16,0))</f>
        <v>84</v>
      </c>
      <c r="Z60" s="89">
        <f>IF(F60&lt;Settings!$H$3,"",Y60*Settings!$F$6)</f>
        <v>126</v>
      </c>
      <c r="AA60" s="67"/>
      <c r="AB60" s="91">
        <f>IF(F60&lt;Settings!$H$3,"",RANK(Y60,$Y$33:$Y$61,0)+COUNTIF($Y$33:Y60,Y60)-1)</f>
        <v>29</v>
      </c>
    </row>
    <row r="61" spans="1:28" ht="15" thickBot="1" x14ac:dyDescent="0.4">
      <c r="A61" s="7"/>
      <c r="B61" s="3" t="s">
        <v>716</v>
      </c>
      <c r="C61" s="3" t="s">
        <v>103</v>
      </c>
      <c r="D61" s="8">
        <v>41</v>
      </c>
      <c r="E61" s="73" t="s">
        <v>696</v>
      </c>
      <c r="F61" s="8">
        <v>16</v>
      </c>
      <c r="G61" s="8">
        <v>0</v>
      </c>
      <c r="H61" s="8"/>
      <c r="I61" s="8"/>
      <c r="J61" s="8">
        <v>4</v>
      </c>
      <c r="K61" s="8">
        <v>4</v>
      </c>
      <c r="L61" s="8">
        <v>6</v>
      </c>
      <c r="M61" s="8">
        <v>6</v>
      </c>
      <c r="N61" s="8">
        <v>9</v>
      </c>
      <c r="O61" s="8">
        <v>7</v>
      </c>
      <c r="P61" s="8">
        <v>2</v>
      </c>
      <c r="Q61" s="8">
        <v>1</v>
      </c>
      <c r="R61" s="8">
        <v>21</v>
      </c>
      <c r="S61" s="8">
        <v>18</v>
      </c>
      <c r="T61" s="86">
        <v>0.85699999999999998</v>
      </c>
      <c r="U61" s="8">
        <v>34</v>
      </c>
      <c r="V61" s="8">
        <v>33</v>
      </c>
      <c r="W61" s="86">
        <v>0.97099999999999997</v>
      </c>
      <c r="X61" s="8"/>
      <c r="Y61" s="89">
        <f>IF(F61&lt;Settings!$H$3,"",ROUND(((I61+K61+M61)*Settings!$C$12+O61*Settings!$C$13+Q61*Settings!$C$14+(R61-S61)*Settings!$C$15+V61*Settings!$C$16+(U61-V61)*Settings!$C$17)/F61*16,0))</f>
        <v>93</v>
      </c>
      <c r="Z61" s="89">
        <f>IF(F61&lt;Settings!$H$3,"",Y61*Settings!$F$6)</f>
        <v>139.5</v>
      </c>
      <c r="AA61" s="8"/>
      <c r="AB61" s="91">
        <f>IF(F61&lt;Settings!$H$3,"",RANK(Y61,$Y$33:$Y$61,0)+COUNTIF($Y$33:Y61,Y61)-1)</f>
        <v>27</v>
      </c>
    </row>
    <row r="62" spans="1:28" ht="15" thickBot="1" x14ac:dyDescent="0.4">
      <c r="A62" s="120">
        <v>2017</v>
      </c>
      <c r="B62" s="121"/>
      <c r="C62" s="121"/>
      <c r="D62" s="121"/>
      <c r="E62" s="122"/>
      <c r="Y62" s="89" t="str">
        <f>IF(F62&lt;Settings!$H$3,"",ROUND(((I62+K62+M62)*Settings!$C$12+O62*Settings!$C$13+Q62*Settings!$C$14+(R62-S62)*Settings!$C$15+V62*Settings!$C$16+(U62-V62)*Settings!$C$17)/F62*16,0))</f>
        <v/>
      </c>
    </row>
    <row r="63" spans="1:28" ht="15" thickBot="1" x14ac:dyDescent="0.4">
      <c r="A63" s="81">
        <v>1</v>
      </c>
      <c r="B63" s="76" t="s">
        <v>735</v>
      </c>
      <c r="C63" s="76" t="s">
        <v>14</v>
      </c>
      <c r="D63" s="82">
        <v>22</v>
      </c>
      <c r="E63" s="83" t="s">
        <v>696</v>
      </c>
      <c r="F63" s="82">
        <v>13</v>
      </c>
      <c r="G63" s="82">
        <v>0</v>
      </c>
      <c r="H63" s="82"/>
      <c r="I63" s="82"/>
      <c r="J63" s="82">
        <v>8</v>
      </c>
      <c r="K63" s="82">
        <v>8</v>
      </c>
      <c r="L63" s="82">
        <v>17</v>
      </c>
      <c r="M63" s="82">
        <v>16</v>
      </c>
      <c r="N63" s="82">
        <v>12</v>
      </c>
      <c r="O63" s="82">
        <v>10</v>
      </c>
      <c r="P63" s="82">
        <v>5</v>
      </c>
      <c r="Q63" s="82">
        <v>4</v>
      </c>
      <c r="R63" s="82">
        <v>42</v>
      </c>
      <c r="S63" s="82">
        <v>38</v>
      </c>
      <c r="T63" s="84">
        <v>0.90500000000000003</v>
      </c>
      <c r="U63" s="82">
        <v>28</v>
      </c>
      <c r="V63" s="82">
        <v>28</v>
      </c>
      <c r="W63" s="84">
        <v>1</v>
      </c>
      <c r="X63" s="82"/>
      <c r="Y63" s="89">
        <f>IF(F63&lt;Settings!$H$3,"",ROUND(((I63+K63+M63)*Settings!$C$12+O63*Settings!$C$13+Q63*Settings!$C$14+(R63-S63)*Settings!$C$15+V63*Settings!$C$16+(U63-V63)*Settings!$C$17)/F63*16,0))</f>
        <v>192</v>
      </c>
      <c r="Z63" s="89">
        <f>IF(F63&lt;Settings!$H$3,"",Y63*Settings!$F$5)</f>
        <v>432</v>
      </c>
      <c r="AA63" s="82"/>
      <c r="AB63" s="91">
        <f>IF(F63&lt;Settings!$H$3,"",RANK(Y63,$Y$63:$Y$91,0)+COUNTIF($Y$63:Y63,Y63)-1)</f>
        <v>2</v>
      </c>
    </row>
    <row r="64" spans="1:28" ht="15" thickBot="1" x14ac:dyDescent="0.4">
      <c r="A64" s="66">
        <v>2</v>
      </c>
      <c r="B64" s="2" t="s">
        <v>734</v>
      </c>
      <c r="C64" s="2" t="s">
        <v>10</v>
      </c>
      <c r="D64" s="67">
        <v>31</v>
      </c>
      <c r="E64" s="69" t="s">
        <v>696</v>
      </c>
      <c r="F64" s="67">
        <v>16</v>
      </c>
      <c r="G64" s="67">
        <v>0</v>
      </c>
      <c r="H64" s="67"/>
      <c r="I64" s="67"/>
      <c r="J64" s="67">
        <v>10</v>
      </c>
      <c r="K64" s="67">
        <v>10</v>
      </c>
      <c r="L64" s="67">
        <v>7</v>
      </c>
      <c r="M64" s="67">
        <v>7</v>
      </c>
      <c r="N64" s="67">
        <v>20</v>
      </c>
      <c r="O64" s="67">
        <v>16</v>
      </c>
      <c r="P64" s="67">
        <v>5</v>
      </c>
      <c r="Q64" s="67">
        <v>2</v>
      </c>
      <c r="R64" s="67">
        <v>42</v>
      </c>
      <c r="S64" s="67">
        <v>35</v>
      </c>
      <c r="T64" s="85">
        <v>0.83299999999999996</v>
      </c>
      <c r="U64" s="67">
        <v>33</v>
      </c>
      <c r="V64" s="67">
        <v>31</v>
      </c>
      <c r="W64" s="85">
        <v>0.93899999999999995</v>
      </c>
      <c r="X64" s="67"/>
      <c r="Y64" s="89">
        <f>IF(F64&lt;Settings!$H$3,"",ROUND(((I64+K64+M64)*Settings!$C$12+O64*Settings!$C$13+Q64*Settings!$C$14+(R64-S64)*Settings!$C$15+V64*Settings!$C$16+(U64-V64)*Settings!$C$17)/F64*16,0))</f>
        <v>149</v>
      </c>
      <c r="Z64" s="89">
        <f>IF(F64&lt;Settings!$H$3,"",Y64*Settings!$F$5)</f>
        <v>335.25</v>
      </c>
      <c r="AA64" s="67"/>
      <c r="AB64" s="91">
        <f>IF(F64&lt;Settings!$H$3,"",RANK(Y64,$Y$63:$Y$91,0)+COUNTIF($Y$63:Y64,Y64)-1)</f>
        <v>9</v>
      </c>
    </row>
    <row r="65" spans="1:28" ht="15" thickBot="1" x14ac:dyDescent="0.4">
      <c r="A65" s="66">
        <v>3</v>
      </c>
      <c r="B65" s="2" t="s">
        <v>697</v>
      </c>
      <c r="C65" s="2" t="s">
        <v>103</v>
      </c>
      <c r="D65" s="67">
        <v>35</v>
      </c>
      <c r="E65" s="69" t="s">
        <v>696</v>
      </c>
      <c r="F65" s="67">
        <v>16</v>
      </c>
      <c r="G65" s="67">
        <v>0</v>
      </c>
      <c r="H65" s="67"/>
      <c r="I65" s="67"/>
      <c r="J65" s="67">
        <v>8</v>
      </c>
      <c r="K65" s="67">
        <v>7</v>
      </c>
      <c r="L65" s="67">
        <v>11</v>
      </c>
      <c r="M65" s="67">
        <v>11</v>
      </c>
      <c r="N65" s="67">
        <v>18</v>
      </c>
      <c r="O65" s="67">
        <v>17</v>
      </c>
      <c r="P65" s="67">
        <v>4</v>
      </c>
      <c r="Q65" s="67">
        <v>4</v>
      </c>
      <c r="R65" s="67">
        <v>41</v>
      </c>
      <c r="S65" s="67">
        <v>39</v>
      </c>
      <c r="T65" s="85">
        <v>0.95099999999999996</v>
      </c>
      <c r="U65" s="67">
        <v>30</v>
      </c>
      <c r="V65" s="67">
        <v>28</v>
      </c>
      <c r="W65" s="85">
        <v>0.93300000000000005</v>
      </c>
      <c r="X65" s="67"/>
      <c r="Y65" s="89">
        <f>IF(F65&lt;Settings!$H$3,"",ROUND(((I65+K65+M65)*Settings!$C$12+O65*Settings!$C$13+Q65*Settings!$C$14+(R65-S65)*Settings!$C$15+V65*Settings!$C$16+(U65-V65)*Settings!$C$17)/F65*16,0))</f>
        <v>168</v>
      </c>
      <c r="Z65" s="89">
        <f>IF(F65&lt;Settings!$H$3,"",Y65*Settings!$F$5)</f>
        <v>378</v>
      </c>
      <c r="AA65" s="67"/>
      <c r="AB65" s="91">
        <f>IF(F65&lt;Settings!$H$3,"",RANK(Y65,$Y$63:$Y$91,0)+COUNTIF($Y$63:Y65,Y65)-1)</f>
        <v>4</v>
      </c>
    </row>
    <row r="66" spans="1:28" ht="15" thickBot="1" x14ac:dyDescent="0.4">
      <c r="A66" s="66">
        <v>4</v>
      </c>
      <c r="B66" s="2" t="s">
        <v>716</v>
      </c>
      <c r="C66" s="2" t="s">
        <v>56</v>
      </c>
      <c r="D66" s="67">
        <v>42</v>
      </c>
      <c r="E66" s="69" t="s">
        <v>696</v>
      </c>
      <c r="F66" s="67">
        <v>16</v>
      </c>
      <c r="G66" s="67">
        <v>0</v>
      </c>
      <c r="H66" s="67">
        <v>1</v>
      </c>
      <c r="I66" s="67">
        <v>1</v>
      </c>
      <c r="J66" s="67">
        <v>7</v>
      </c>
      <c r="K66" s="67">
        <v>7</v>
      </c>
      <c r="L66" s="67">
        <v>14</v>
      </c>
      <c r="M66" s="67">
        <v>10</v>
      </c>
      <c r="N66" s="67">
        <v>13</v>
      </c>
      <c r="O66" s="67">
        <v>10</v>
      </c>
      <c r="P66" s="67">
        <v>5</v>
      </c>
      <c r="Q66" s="67">
        <v>4</v>
      </c>
      <c r="R66" s="67">
        <v>40</v>
      </c>
      <c r="S66" s="67">
        <v>32</v>
      </c>
      <c r="T66" s="85">
        <v>0.8</v>
      </c>
      <c r="U66" s="67">
        <v>26</v>
      </c>
      <c r="V66" s="67">
        <v>23</v>
      </c>
      <c r="W66" s="85">
        <v>0.88500000000000001</v>
      </c>
      <c r="X66" s="67"/>
      <c r="Y66" s="89">
        <f>IF(F66&lt;Settings!$H$3,"",ROUND(((I66+K66+M66)*Settings!$C$12+O66*Settings!$C$13+Q66*Settings!$C$14+(R66-S66)*Settings!$C$15+V66*Settings!$C$16+(U66-V66)*Settings!$C$17)/F66*16,0))</f>
        <v>129</v>
      </c>
      <c r="Z66" s="89">
        <f>IF(F66&lt;Settings!$H$3,"",Y66*Settings!$F$5)</f>
        <v>290.25</v>
      </c>
      <c r="AA66" s="67"/>
      <c r="AB66" s="91">
        <f>IF(F66&lt;Settings!$H$3,"",RANK(Y66,$Y$63:$Y$91,0)+COUNTIF($Y$63:Y66,Y66)-1)</f>
        <v>16</v>
      </c>
    </row>
    <row r="67" spans="1:28" ht="15" thickBot="1" x14ac:dyDescent="0.4">
      <c r="A67" s="66">
        <v>5</v>
      </c>
      <c r="B67" s="2" t="s">
        <v>730</v>
      </c>
      <c r="C67" s="2" t="s">
        <v>1</v>
      </c>
      <c r="D67" s="67">
        <v>33</v>
      </c>
      <c r="E67" s="69" t="s">
        <v>696</v>
      </c>
      <c r="F67" s="67">
        <v>16</v>
      </c>
      <c r="G67" s="67">
        <v>0</v>
      </c>
      <c r="H67" s="67"/>
      <c r="I67" s="67"/>
      <c r="J67" s="67">
        <v>16</v>
      </c>
      <c r="K67" s="67">
        <v>16</v>
      </c>
      <c r="L67" s="67">
        <v>9</v>
      </c>
      <c r="M67" s="67">
        <v>9</v>
      </c>
      <c r="N67" s="67">
        <v>11</v>
      </c>
      <c r="O67" s="67">
        <v>8</v>
      </c>
      <c r="P67" s="67">
        <v>4</v>
      </c>
      <c r="Q67" s="67">
        <v>4</v>
      </c>
      <c r="R67" s="67">
        <v>40</v>
      </c>
      <c r="S67" s="67">
        <v>37</v>
      </c>
      <c r="T67" s="85">
        <v>0.92500000000000004</v>
      </c>
      <c r="U67" s="67">
        <v>47</v>
      </c>
      <c r="V67" s="67">
        <v>45</v>
      </c>
      <c r="W67" s="85">
        <v>0.95699999999999996</v>
      </c>
      <c r="X67" s="67"/>
      <c r="Y67" s="89">
        <f>IF(F67&lt;Settings!$H$3,"",ROUND(((I67+K67+M67)*Settings!$C$12+O67*Settings!$C$13+Q67*Settings!$C$14+(R67-S67)*Settings!$C$15+V67*Settings!$C$16+(U67-V67)*Settings!$C$17)/F67*16,0))</f>
        <v>169</v>
      </c>
      <c r="Z67" s="89">
        <f>IF(F67&lt;Settings!$H$3,"",Y67*Settings!$F$5)</f>
        <v>380.25</v>
      </c>
      <c r="AA67" s="67"/>
      <c r="AB67" s="91">
        <f>IF(F67&lt;Settings!$H$3,"",RANK(Y67,$Y$63:$Y$91,0)+COUNTIF($Y$63:Y67,Y67)-1)</f>
        <v>3</v>
      </c>
    </row>
    <row r="68" spans="1:28" ht="15" thickBot="1" x14ac:dyDescent="0.4">
      <c r="A68" s="66">
        <v>6</v>
      </c>
      <c r="B68" s="2" t="s">
        <v>736</v>
      </c>
      <c r="C68" s="2" t="s">
        <v>105</v>
      </c>
      <c r="D68" s="67">
        <v>30</v>
      </c>
      <c r="E68" s="69" t="s">
        <v>696</v>
      </c>
      <c r="F68" s="67">
        <v>14</v>
      </c>
      <c r="G68" s="67">
        <v>0</v>
      </c>
      <c r="H68" s="67">
        <v>1</v>
      </c>
      <c r="I68" s="67">
        <v>1</v>
      </c>
      <c r="J68" s="67">
        <v>8</v>
      </c>
      <c r="K68" s="67">
        <v>8</v>
      </c>
      <c r="L68" s="67">
        <v>12</v>
      </c>
      <c r="M68" s="67">
        <v>11</v>
      </c>
      <c r="N68" s="67">
        <v>12</v>
      </c>
      <c r="O68" s="67">
        <v>12</v>
      </c>
      <c r="P68" s="67">
        <v>7</v>
      </c>
      <c r="Q68" s="67">
        <v>6</v>
      </c>
      <c r="R68" s="67">
        <v>40</v>
      </c>
      <c r="S68" s="67">
        <v>38</v>
      </c>
      <c r="T68" s="85">
        <v>0.95</v>
      </c>
      <c r="U68" s="67">
        <v>46</v>
      </c>
      <c r="V68" s="67">
        <v>44</v>
      </c>
      <c r="W68" s="85">
        <v>0.95699999999999996</v>
      </c>
      <c r="X68" s="67"/>
      <c r="Y68" s="89">
        <f>IF(F68&lt;Settings!$H$3,"",ROUND(((I68+K68+M68)*Settings!$C$12+O68*Settings!$C$13+Q68*Settings!$C$14+(R68-S68)*Settings!$C$15+V68*Settings!$C$16+(U68-V68)*Settings!$C$17)/F68*16,0))</f>
        <v>206</v>
      </c>
      <c r="Z68" s="89">
        <f>IF(F68&lt;Settings!$H$3,"",Y68*Settings!$F$5)</f>
        <v>463.5</v>
      </c>
      <c r="AA68" s="67"/>
      <c r="AB68" s="91">
        <f>IF(F68&lt;Settings!$H$3,"",RANK(Y68,$Y$63:$Y$91,0)+COUNTIF($Y$63:Y68,Y68)-1)</f>
        <v>1</v>
      </c>
    </row>
    <row r="69" spans="1:28" ht="15" thickBot="1" x14ac:dyDescent="0.4">
      <c r="A69" s="66">
        <v>7</v>
      </c>
      <c r="B69" s="2" t="s">
        <v>724</v>
      </c>
      <c r="C69" s="2" t="s">
        <v>36</v>
      </c>
      <c r="D69" s="67">
        <v>42</v>
      </c>
      <c r="E69" s="69" t="s">
        <v>696</v>
      </c>
      <c r="F69" s="67">
        <v>16</v>
      </c>
      <c r="G69" s="67">
        <v>0</v>
      </c>
      <c r="H69" s="67">
        <v>1</v>
      </c>
      <c r="I69" s="67">
        <v>1</v>
      </c>
      <c r="J69" s="67">
        <v>6</v>
      </c>
      <c r="K69" s="67">
        <v>6</v>
      </c>
      <c r="L69" s="67">
        <v>13</v>
      </c>
      <c r="M69" s="67">
        <v>10</v>
      </c>
      <c r="N69" s="67">
        <v>10</v>
      </c>
      <c r="O69" s="67">
        <v>9</v>
      </c>
      <c r="P69" s="67">
        <v>9</v>
      </c>
      <c r="Q69" s="67">
        <v>8</v>
      </c>
      <c r="R69" s="67">
        <v>39</v>
      </c>
      <c r="S69" s="67">
        <v>34</v>
      </c>
      <c r="T69" s="85">
        <v>0.872</v>
      </c>
      <c r="U69" s="67">
        <v>35</v>
      </c>
      <c r="V69" s="67">
        <v>35</v>
      </c>
      <c r="W69" s="85">
        <v>1</v>
      </c>
      <c r="X69" s="67"/>
      <c r="Y69" s="89">
        <f>IF(F69&lt;Settings!$H$3,"",ROUND(((I69+K69+M69)*Settings!$C$12+O69*Settings!$C$13+Q69*Settings!$C$14+(R69-S69)*Settings!$C$15+V69*Settings!$C$16+(U69-V69)*Settings!$C$17)/F69*16,0))</f>
        <v>157</v>
      </c>
      <c r="Z69" s="89">
        <f>IF(F69&lt;Settings!$H$3,"",Y69*Settings!$F$5)</f>
        <v>353.25</v>
      </c>
      <c r="AA69" s="67"/>
      <c r="AB69" s="91">
        <f>IF(F69&lt;Settings!$H$3,"",RANK(Y69,$Y$63:$Y$91,0)+COUNTIF($Y$63:Y69,Y69)-1)</f>
        <v>6</v>
      </c>
    </row>
    <row r="70" spans="1:28" ht="15" thickBot="1" x14ac:dyDescent="0.4">
      <c r="A70" s="66">
        <v>8</v>
      </c>
      <c r="B70" s="2" t="s">
        <v>737</v>
      </c>
      <c r="C70" s="2" t="s">
        <v>43</v>
      </c>
      <c r="D70" s="67">
        <v>26</v>
      </c>
      <c r="E70" s="69" t="s">
        <v>696</v>
      </c>
      <c r="F70" s="67">
        <v>16</v>
      </c>
      <c r="G70" s="67">
        <v>0</v>
      </c>
      <c r="H70" s="67"/>
      <c r="I70" s="67"/>
      <c r="J70" s="67">
        <v>10</v>
      </c>
      <c r="K70" s="67">
        <v>10</v>
      </c>
      <c r="L70" s="67">
        <v>14</v>
      </c>
      <c r="M70" s="67">
        <v>12</v>
      </c>
      <c r="N70" s="67">
        <v>10</v>
      </c>
      <c r="O70" s="67">
        <v>9</v>
      </c>
      <c r="P70" s="67">
        <v>4</v>
      </c>
      <c r="Q70" s="67">
        <v>4</v>
      </c>
      <c r="R70" s="67">
        <v>38</v>
      </c>
      <c r="S70" s="67">
        <v>35</v>
      </c>
      <c r="T70" s="85">
        <v>0.92100000000000004</v>
      </c>
      <c r="U70" s="67">
        <v>39</v>
      </c>
      <c r="V70" s="67">
        <v>37</v>
      </c>
      <c r="W70" s="85">
        <v>0.94899999999999995</v>
      </c>
      <c r="X70" s="67"/>
      <c r="Y70" s="89">
        <f>IF(F70&lt;Settings!$H$3,"",ROUND(((I70+K70+M70)*Settings!$C$12+O70*Settings!$C$13+Q70*Settings!$C$14+(R70-S70)*Settings!$C$15+V70*Settings!$C$16+(U70-V70)*Settings!$C$17)/F70*16,0))</f>
        <v>156</v>
      </c>
      <c r="Z70" s="89">
        <f>IF(F70&lt;Settings!$H$3,"",Y70*Settings!$F$5)</f>
        <v>351</v>
      </c>
      <c r="AA70" s="67"/>
      <c r="AB70" s="91">
        <f>IF(F70&lt;Settings!$H$3,"",RANK(Y70,$Y$63:$Y$91,0)+COUNTIF($Y$63:Y70,Y70)-1)</f>
        <v>7</v>
      </c>
    </row>
    <row r="71" spans="1:28" ht="15" thickBot="1" x14ac:dyDescent="0.4">
      <c r="A71" s="66">
        <v>9</v>
      </c>
      <c r="B71" s="2" t="s">
        <v>738</v>
      </c>
      <c r="C71" s="2" t="s">
        <v>28</v>
      </c>
      <c r="D71" s="67">
        <v>30</v>
      </c>
      <c r="E71" s="69" t="s">
        <v>696</v>
      </c>
      <c r="F71" s="67">
        <v>16</v>
      </c>
      <c r="G71" s="67">
        <v>0</v>
      </c>
      <c r="H71" s="67"/>
      <c r="I71" s="67"/>
      <c r="J71" s="67">
        <v>8</v>
      </c>
      <c r="K71" s="67">
        <v>8</v>
      </c>
      <c r="L71" s="67">
        <v>14</v>
      </c>
      <c r="M71" s="67">
        <v>12</v>
      </c>
      <c r="N71" s="67">
        <v>7</v>
      </c>
      <c r="O71" s="67">
        <v>6</v>
      </c>
      <c r="P71" s="67">
        <v>9</v>
      </c>
      <c r="Q71" s="67">
        <v>6</v>
      </c>
      <c r="R71" s="67">
        <v>38</v>
      </c>
      <c r="S71" s="67">
        <v>32</v>
      </c>
      <c r="T71" s="85">
        <v>0.84199999999999997</v>
      </c>
      <c r="U71" s="67">
        <v>39</v>
      </c>
      <c r="V71" s="67">
        <v>34</v>
      </c>
      <c r="W71" s="85">
        <v>0.872</v>
      </c>
      <c r="X71" s="67"/>
      <c r="Y71" s="89">
        <f>IF(F71&lt;Settings!$H$3,"",ROUND(((I71+K71+M71)*Settings!$C$12+O71*Settings!$C$13+Q71*Settings!$C$14+(R71-S71)*Settings!$C$15+V71*Settings!$C$16+(U71-V71)*Settings!$C$17)/F71*16,0))</f>
        <v>142</v>
      </c>
      <c r="Z71" s="89">
        <f>IF(F71&lt;Settings!$H$3,"",Y71*Settings!$F$5)</f>
        <v>319.5</v>
      </c>
      <c r="AA71" s="67"/>
      <c r="AB71" s="91">
        <f>IF(F71&lt;Settings!$H$3,"",RANK(Y71,$Y$63:$Y$91,0)+COUNTIF($Y$63:Y71,Y71)-1)</f>
        <v>12</v>
      </c>
    </row>
    <row r="72" spans="1:28" ht="15" thickBot="1" x14ac:dyDescent="0.4">
      <c r="A72" s="66">
        <v>10</v>
      </c>
      <c r="B72" s="2" t="s">
        <v>695</v>
      </c>
      <c r="C72" s="2" t="s">
        <v>45</v>
      </c>
      <c r="D72" s="67">
        <v>28</v>
      </c>
      <c r="E72" s="69" t="s">
        <v>696</v>
      </c>
      <c r="F72" s="67">
        <v>16</v>
      </c>
      <c r="G72" s="67">
        <v>0</v>
      </c>
      <c r="H72" s="67"/>
      <c r="I72" s="67"/>
      <c r="J72" s="67">
        <v>7</v>
      </c>
      <c r="K72" s="67">
        <v>7</v>
      </c>
      <c r="L72" s="67">
        <v>11</v>
      </c>
      <c r="M72" s="67">
        <v>11</v>
      </c>
      <c r="N72" s="67">
        <v>12</v>
      </c>
      <c r="O72" s="67">
        <v>11</v>
      </c>
      <c r="P72" s="67">
        <v>7</v>
      </c>
      <c r="Q72" s="67">
        <v>5</v>
      </c>
      <c r="R72" s="67">
        <v>37</v>
      </c>
      <c r="S72" s="67">
        <v>34</v>
      </c>
      <c r="T72" s="85">
        <v>0.91900000000000004</v>
      </c>
      <c r="U72" s="67">
        <v>39</v>
      </c>
      <c r="V72" s="67">
        <v>39</v>
      </c>
      <c r="W72" s="85">
        <v>1</v>
      </c>
      <c r="X72" s="67"/>
      <c r="Y72" s="89">
        <f>IF(F72&lt;Settings!$H$3,"",ROUND(((I72+K72+M72)*Settings!$C$12+O72*Settings!$C$13+Q72*Settings!$C$14+(R72-S72)*Settings!$C$15+V72*Settings!$C$16+(U72-V72)*Settings!$C$17)/F72*16,0))</f>
        <v>159</v>
      </c>
      <c r="Z72" s="89">
        <f>IF(F72&lt;Settings!$H$3,"",Y72*Settings!$F$5)</f>
        <v>357.75</v>
      </c>
      <c r="AA72" s="67"/>
      <c r="AB72" s="91">
        <f>IF(F72&lt;Settings!$H$3,"",RANK(Y72,$Y$63:$Y$91,0)+COUNTIF($Y$63:Y72,Y72)-1)</f>
        <v>5</v>
      </c>
    </row>
    <row r="73" spans="1:28" ht="15" thickBot="1" x14ac:dyDescent="0.4">
      <c r="A73" s="66">
        <v>11</v>
      </c>
      <c r="B73" s="2" t="s">
        <v>728</v>
      </c>
      <c r="C73" s="2" t="s">
        <v>16</v>
      </c>
      <c r="D73" s="67">
        <v>23</v>
      </c>
      <c r="E73" s="69" t="s">
        <v>696</v>
      </c>
      <c r="F73" s="67">
        <v>16</v>
      </c>
      <c r="G73" s="67">
        <v>0</v>
      </c>
      <c r="H73" s="67"/>
      <c r="I73" s="67"/>
      <c r="J73" s="67">
        <v>10</v>
      </c>
      <c r="K73" s="67">
        <v>10</v>
      </c>
      <c r="L73" s="67">
        <v>5</v>
      </c>
      <c r="M73" s="67">
        <v>4</v>
      </c>
      <c r="N73" s="67">
        <v>16</v>
      </c>
      <c r="O73" s="67">
        <v>13</v>
      </c>
      <c r="P73" s="67">
        <v>5</v>
      </c>
      <c r="Q73" s="67">
        <v>4</v>
      </c>
      <c r="R73" s="67">
        <v>36</v>
      </c>
      <c r="S73" s="67">
        <v>31</v>
      </c>
      <c r="T73" s="85">
        <v>0.86099999999999999</v>
      </c>
      <c r="U73" s="67">
        <v>50</v>
      </c>
      <c r="V73" s="67">
        <v>47</v>
      </c>
      <c r="W73" s="85">
        <v>0.94</v>
      </c>
      <c r="X73" s="67"/>
      <c r="Y73" s="89">
        <f>IF(F73&lt;Settings!$H$3,"",ROUND(((I73+K73+M73)*Settings!$C$12+O73*Settings!$C$13+Q73*Settings!$C$14+(R73-S73)*Settings!$C$15+V73*Settings!$C$16+(U73-V73)*Settings!$C$17)/F73*16,0))</f>
        <v>156</v>
      </c>
      <c r="Z73" s="89">
        <f>IF(F73&lt;Settings!$H$3,"",Y73*Settings!$F$5)</f>
        <v>351</v>
      </c>
      <c r="AA73" s="67"/>
      <c r="AB73" s="91">
        <f>IF(F73&lt;Settings!$H$3,"",RANK(Y73,$Y$63:$Y$91,0)+COUNTIF($Y$63:Y73,Y73)-1)</f>
        <v>8</v>
      </c>
    </row>
    <row r="74" spans="1:28" ht="15" thickBot="1" x14ac:dyDescent="0.4">
      <c r="A74" s="66">
        <v>12</v>
      </c>
      <c r="B74" s="2" t="s">
        <v>720</v>
      </c>
      <c r="C74" s="2" t="s">
        <v>26</v>
      </c>
      <c r="D74" s="67">
        <v>33</v>
      </c>
      <c r="E74" s="69" t="s">
        <v>696</v>
      </c>
      <c r="F74" s="67">
        <v>16</v>
      </c>
      <c r="G74" s="67">
        <v>0</v>
      </c>
      <c r="H74" s="67">
        <v>2</v>
      </c>
      <c r="I74" s="67">
        <v>2</v>
      </c>
      <c r="J74" s="67">
        <v>4</v>
      </c>
      <c r="K74" s="67">
        <v>4</v>
      </c>
      <c r="L74" s="67">
        <v>10</v>
      </c>
      <c r="M74" s="67">
        <v>10</v>
      </c>
      <c r="N74" s="67">
        <v>8</v>
      </c>
      <c r="O74" s="67">
        <v>7</v>
      </c>
      <c r="P74" s="67">
        <v>11</v>
      </c>
      <c r="Q74" s="67">
        <v>7</v>
      </c>
      <c r="R74" s="67">
        <v>35</v>
      </c>
      <c r="S74" s="67">
        <v>30</v>
      </c>
      <c r="T74" s="85">
        <v>0.85699999999999998</v>
      </c>
      <c r="U74" s="67">
        <v>41</v>
      </c>
      <c r="V74" s="67">
        <v>40</v>
      </c>
      <c r="W74" s="85">
        <v>0.97599999999999998</v>
      </c>
      <c r="X74" s="67"/>
      <c r="Y74" s="89">
        <f>IF(F74&lt;Settings!$H$3,"",ROUND(((I74+K74+M74)*Settings!$C$12+O74*Settings!$C$13+Q74*Settings!$C$14+(R74-S74)*Settings!$C$15+V74*Settings!$C$16+(U74-V74)*Settings!$C$17)/F74*16,0))</f>
        <v>146</v>
      </c>
      <c r="Z74" s="89">
        <f>IF(F74&lt;Settings!$H$3,"",Y74*Settings!$F$5)</f>
        <v>328.5</v>
      </c>
      <c r="AA74" s="67"/>
      <c r="AB74" s="91">
        <f>IF(F74&lt;Settings!$H$3,"",RANK(Y74,$Y$63:$Y$91,0)+COUNTIF($Y$63:Y74,Y74)-1)</f>
        <v>10</v>
      </c>
    </row>
    <row r="75" spans="1:28" ht="15" thickBot="1" x14ac:dyDescent="0.4">
      <c r="A75" s="66">
        <v>13</v>
      </c>
      <c r="B75" s="2" t="s">
        <v>718</v>
      </c>
      <c r="C75" s="2" t="s">
        <v>94</v>
      </c>
      <c r="D75" s="67">
        <v>45</v>
      </c>
      <c r="E75" s="69" t="s">
        <v>696</v>
      </c>
      <c r="F75" s="67">
        <v>15</v>
      </c>
      <c r="G75" s="67">
        <v>0</v>
      </c>
      <c r="H75" s="67"/>
      <c r="I75" s="67"/>
      <c r="J75" s="67">
        <v>11</v>
      </c>
      <c r="K75" s="67">
        <v>11</v>
      </c>
      <c r="L75" s="67">
        <v>10</v>
      </c>
      <c r="M75" s="67">
        <v>7</v>
      </c>
      <c r="N75" s="67">
        <v>7</v>
      </c>
      <c r="O75" s="67">
        <v>6</v>
      </c>
      <c r="P75" s="67">
        <v>6</v>
      </c>
      <c r="Q75" s="67">
        <v>5</v>
      </c>
      <c r="R75" s="67">
        <v>34</v>
      </c>
      <c r="S75" s="67">
        <v>29</v>
      </c>
      <c r="T75" s="85">
        <v>0.85299999999999998</v>
      </c>
      <c r="U75" s="67">
        <v>24</v>
      </c>
      <c r="V75" s="67">
        <v>22</v>
      </c>
      <c r="W75" s="85">
        <v>0.91700000000000004</v>
      </c>
      <c r="X75" s="67"/>
      <c r="Y75" s="89">
        <f>IF(F75&lt;Settings!$H$3,"",ROUND(((I75+K75+M75)*Settings!$C$12+O75*Settings!$C$13+Q75*Settings!$C$14+(R75-S75)*Settings!$C$15+V75*Settings!$C$16+(U75-V75)*Settings!$C$17)/F75*16,0))</f>
        <v>128</v>
      </c>
      <c r="Z75" s="89">
        <f>IF(F75&lt;Settings!$H$3,"",Y75*Settings!$F$5)</f>
        <v>288</v>
      </c>
      <c r="AA75" s="67"/>
      <c r="AB75" s="91">
        <f>IF(F75&lt;Settings!$H$3,"",RANK(Y75,$Y$63:$Y$91,0)+COUNTIF($Y$63:Y75,Y75)-1)</f>
        <v>17</v>
      </c>
    </row>
    <row r="76" spans="1:28" ht="15" thickBot="1" x14ac:dyDescent="0.4">
      <c r="A76" s="66">
        <v>14</v>
      </c>
      <c r="B76" s="2" t="s">
        <v>709</v>
      </c>
      <c r="C76" s="2" t="s">
        <v>38</v>
      </c>
      <c r="D76" s="67">
        <v>32</v>
      </c>
      <c r="E76" s="69" t="s">
        <v>696</v>
      </c>
      <c r="F76" s="67">
        <v>16</v>
      </c>
      <c r="G76" s="67">
        <v>0</v>
      </c>
      <c r="H76" s="67"/>
      <c r="I76" s="67"/>
      <c r="J76" s="67">
        <v>6</v>
      </c>
      <c r="K76" s="67">
        <v>6</v>
      </c>
      <c r="L76" s="67">
        <v>9</v>
      </c>
      <c r="M76" s="67">
        <v>9</v>
      </c>
      <c r="N76" s="67">
        <v>9</v>
      </c>
      <c r="O76" s="67">
        <v>7</v>
      </c>
      <c r="P76" s="67">
        <v>9</v>
      </c>
      <c r="Q76" s="67">
        <v>7</v>
      </c>
      <c r="R76" s="67">
        <v>33</v>
      </c>
      <c r="S76" s="67">
        <v>29</v>
      </c>
      <c r="T76" s="85">
        <v>0.879</v>
      </c>
      <c r="U76" s="67">
        <v>29</v>
      </c>
      <c r="V76" s="67">
        <v>29</v>
      </c>
      <c r="W76" s="85">
        <v>1</v>
      </c>
      <c r="X76" s="67"/>
      <c r="Y76" s="89">
        <f>IF(F76&lt;Settings!$H$3,"",ROUND(((I76+K76+M76)*Settings!$C$12+O76*Settings!$C$13+Q76*Settings!$C$14+(R76-S76)*Settings!$C$15+V76*Settings!$C$16+(U76-V76)*Settings!$C$17)/F76*16,0))</f>
        <v>133</v>
      </c>
      <c r="Z76" s="89">
        <f>IF(F76&lt;Settings!$H$3,"",Y76*Settings!$F$5)</f>
        <v>299.25</v>
      </c>
      <c r="AA76" s="67"/>
      <c r="AB76" s="91">
        <f>IF(F76&lt;Settings!$H$3,"",RANK(Y76,$Y$63:$Y$91,0)+COUNTIF($Y$63:Y76,Y76)-1)</f>
        <v>14</v>
      </c>
    </row>
    <row r="77" spans="1:28" ht="15" thickBot="1" x14ac:dyDescent="0.4">
      <c r="A77" s="66">
        <v>15</v>
      </c>
      <c r="B77" s="2" t="s">
        <v>702</v>
      </c>
      <c r="C77" s="2" t="s">
        <v>41</v>
      </c>
      <c r="D77" s="67">
        <v>26</v>
      </c>
      <c r="E77" s="69" t="s">
        <v>696</v>
      </c>
      <c r="F77" s="67">
        <v>16</v>
      </c>
      <c r="G77" s="67">
        <v>0</v>
      </c>
      <c r="H77" s="67"/>
      <c r="I77" s="67"/>
      <c r="J77" s="67">
        <v>8</v>
      </c>
      <c r="K77" s="67">
        <v>6</v>
      </c>
      <c r="L77" s="67">
        <v>12</v>
      </c>
      <c r="M77" s="67">
        <v>11</v>
      </c>
      <c r="N77" s="67">
        <v>6</v>
      </c>
      <c r="O77" s="67">
        <v>4</v>
      </c>
      <c r="P77" s="67">
        <v>6</v>
      </c>
      <c r="Q77" s="67">
        <v>3</v>
      </c>
      <c r="R77" s="67">
        <v>32</v>
      </c>
      <c r="S77" s="67">
        <v>24</v>
      </c>
      <c r="T77" s="85">
        <v>0.75</v>
      </c>
      <c r="U77" s="67">
        <v>27</v>
      </c>
      <c r="V77" s="67">
        <v>27</v>
      </c>
      <c r="W77" s="85">
        <v>1</v>
      </c>
      <c r="X77" s="67"/>
      <c r="Y77" s="89">
        <f>IF(F77&lt;Settings!$H$3,"",ROUND(((I77+K77+M77)*Settings!$C$12+O77*Settings!$C$13+Q77*Settings!$C$14+(R77-S77)*Settings!$C$15+V77*Settings!$C$16+(U77-V77)*Settings!$C$17)/F77*16,0))</f>
        <v>101</v>
      </c>
      <c r="Z77" s="89">
        <f>IF(F77&lt;Settings!$H$3,"",Y77*Settings!$F$5)</f>
        <v>227.25</v>
      </c>
      <c r="AA77" s="67"/>
      <c r="AB77" s="91">
        <f>IF(F77&lt;Settings!$H$3,"",RANK(Y77,$Y$63:$Y$91,0)+COUNTIF($Y$63:Y77,Y77)-1)</f>
        <v>20</v>
      </c>
    </row>
    <row r="78" spans="1:28" ht="15" thickBot="1" x14ac:dyDescent="0.4">
      <c r="A78" s="66">
        <v>16</v>
      </c>
      <c r="B78" s="2" t="s">
        <v>739</v>
      </c>
      <c r="C78" s="2" t="s">
        <v>20</v>
      </c>
      <c r="D78" s="67">
        <v>22</v>
      </c>
      <c r="E78" s="69" t="s">
        <v>696</v>
      </c>
      <c r="F78" s="67">
        <v>15</v>
      </c>
      <c r="G78" s="67">
        <v>0</v>
      </c>
      <c r="H78" s="67"/>
      <c r="I78" s="67"/>
      <c r="J78" s="67">
        <v>5</v>
      </c>
      <c r="K78" s="67">
        <v>5</v>
      </c>
      <c r="L78" s="67">
        <v>7</v>
      </c>
      <c r="M78" s="67">
        <v>4</v>
      </c>
      <c r="N78" s="67">
        <v>13</v>
      </c>
      <c r="O78" s="67">
        <v>12</v>
      </c>
      <c r="P78" s="67">
        <v>6</v>
      </c>
      <c r="Q78" s="67">
        <v>5</v>
      </c>
      <c r="R78" s="67">
        <v>31</v>
      </c>
      <c r="S78" s="67">
        <v>26</v>
      </c>
      <c r="T78" s="85">
        <v>0.83899999999999997</v>
      </c>
      <c r="U78" s="67">
        <v>42</v>
      </c>
      <c r="V78" s="67">
        <v>39</v>
      </c>
      <c r="W78" s="85">
        <v>0.92900000000000005</v>
      </c>
      <c r="X78" s="67"/>
      <c r="Y78" s="89">
        <f>IF(F78&lt;Settings!$H$3,"",ROUND(((I78+K78+M78)*Settings!$C$12+O78*Settings!$C$13+Q78*Settings!$C$14+(R78-S78)*Settings!$C$15+V78*Settings!$C$16+(U78-V78)*Settings!$C$17)/F78*16,0))</f>
        <v>143</v>
      </c>
      <c r="Z78" s="89">
        <f>IF(F78&lt;Settings!$H$3,"",Y78*Settings!$F$5)</f>
        <v>321.75</v>
      </c>
      <c r="AA78" s="67"/>
      <c r="AB78" s="91">
        <f>IF(F78&lt;Settings!$H$3,"",RANK(Y78,$Y$63:$Y$91,0)+COUNTIF($Y$63:Y78,Y78)-1)</f>
        <v>11</v>
      </c>
    </row>
    <row r="79" spans="1:28" ht="15" thickBot="1" x14ac:dyDescent="0.4">
      <c r="A79" s="66">
        <v>17</v>
      </c>
      <c r="B79" s="2" t="s">
        <v>708</v>
      </c>
      <c r="C79" s="2" t="s">
        <v>125</v>
      </c>
      <c r="D79" s="67">
        <v>26</v>
      </c>
      <c r="E79" s="69" t="s">
        <v>696</v>
      </c>
      <c r="F79" s="67">
        <v>16</v>
      </c>
      <c r="G79" s="67">
        <v>0</v>
      </c>
      <c r="H79" s="67">
        <v>1</v>
      </c>
      <c r="I79" s="67">
        <v>1</v>
      </c>
      <c r="J79" s="67">
        <v>6</v>
      </c>
      <c r="K79" s="67">
        <v>6</v>
      </c>
      <c r="L79" s="67">
        <v>4</v>
      </c>
      <c r="M79" s="67">
        <v>4</v>
      </c>
      <c r="N79" s="67">
        <v>17</v>
      </c>
      <c r="O79" s="67">
        <v>12</v>
      </c>
      <c r="P79" s="67">
        <v>2</v>
      </c>
      <c r="Q79" s="67">
        <v>2</v>
      </c>
      <c r="R79" s="67">
        <v>30</v>
      </c>
      <c r="S79" s="67">
        <v>25</v>
      </c>
      <c r="T79" s="85">
        <v>0.83299999999999996</v>
      </c>
      <c r="U79" s="67">
        <v>29</v>
      </c>
      <c r="V79" s="67">
        <v>29</v>
      </c>
      <c r="W79" s="85">
        <v>1</v>
      </c>
      <c r="X79" s="67"/>
      <c r="Y79" s="89">
        <f>IF(F79&lt;Settings!$H$3,"",ROUND(((I79+K79+M79)*Settings!$C$12+O79*Settings!$C$13+Q79*Settings!$C$14+(R79-S79)*Settings!$C$15+V79*Settings!$C$16+(U79-V79)*Settings!$C$17)/F79*16,0))</f>
        <v>115</v>
      </c>
      <c r="Z79" s="89">
        <f>IF(F79&lt;Settings!$H$3,"",Y79*Settings!$F$5)</f>
        <v>258.75</v>
      </c>
      <c r="AA79" s="67"/>
      <c r="AB79" s="91">
        <f>IF(F79&lt;Settings!$H$3,"",RANK(Y79,$Y$63:$Y$91,0)+COUNTIF($Y$63:Y79,Y79)-1)</f>
        <v>18</v>
      </c>
    </row>
    <row r="80" spans="1:28" ht="15" thickBot="1" x14ac:dyDescent="0.4">
      <c r="A80" s="66">
        <v>18</v>
      </c>
      <c r="B80" s="2" t="s">
        <v>740</v>
      </c>
      <c r="C80" s="2" t="s">
        <v>8</v>
      </c>
      <c r="D80" s="67">
        <v>30</v>
      </c>
      <c r="E80" s="69" t="s">
        <v>696</v>
      </c>
      <c r="F80" s="67">
        <v>16</v>
      </c>
      <c r="G80" s="67">
        <v>0</v>
      </c>
      <c r="H80" s="67"/>
      <c r="I80" s="67"/>
      <c r="J80" s="67">
        <v>8</v>
      </c>
      <c r="K80" s="67">
        <v>8</v>
      </c>
      <c r="L80" s="67">
        <v>11</v>
      </c>
      <c r="M80" s="67">
        <v>11</v>
      </c>
      <c r="N80" s="67">
        <v>10</v>
      </c>
      <c r="O80" s="67">
        <v>10</v>
      </c>
      <c r="P80" s="67">
        <v>1</v>
      </c>
      <c r="Q80" s="67"/>
      <c r="R80" s="67">
        <v>30</v>
      </c>
      <c r="S80" s="67">
        <v>29</v>
      </c>
      <c r="T80" s="85">
        <v>0.96699999999999997</v>
      </c>
      <c r="U80" s="67">
        <v>37</v>
      </c>
      <c r="V80" s="67">
        <v>34</v>
      </c>
      <c r="W80" s="85">
        <v>0.91900000000000004</v>
      </c>
      <c r="X80" s="67"/>
      <c r="Y80" s="89">
        <f>IF(F80&lt;Settings!$H$3,"",ROUND(((I80+K80+M80)*Settings!$C$12+O80*Settings!$C$13+Q80*Settings!$C$14+(R80-S80)*Settings!$C$15+V80*Settings!$C$16+(U80-V80)*Settings!$C$17)/F80*16,0))</f>
        <v>130</v>
      </c>
      <c r="Z80" s="89">
        <f>IF(F80&lt;Settings!$H$3,"",Y80*Settings!$F$5)</f>
        <v>292.5</v>
      </c>
      <c r="AA80" s="67"/>
      <c r="AB80" s="91">
        <f>IF(F80&lt;Settings!$H$3,"",RANK(Y80,$Y$63:$Y$91,0)+COUNTIF($Y$63:Y80,Y80)-1)</f>
        <v>15</v>
      </c>
    </row>
    <row r="81" spans="1:28" ht="15" thickBot="1" x14ac:dyDescent="0.4">
      <c r="A81" s="66">
        <v>19</v>
      </c>
      <c r="B81" s="2" t="s">
        <v>698</v>
      </c>
      <c r="C81" s="2" t="s">
        <v>32</v>
      </c>
      <c r="D81" s="67">
        <v>27</v>
      </c>
      <c r="E81" s="69" t="s">
        <v>696</v>
      </c>
      <c r="F81" s="67">
        <v>16</v>
      </c>
      <c r="G81" s="67">
        <v>0</v>
      </c>
      <c r="H81" s="67"/>
      <c r="I81" s="67"/>
      <c r="J81" s="67">
        <v>6</v>
      </c>
      <c r="K81" s="67">
        <v>6</v>
      </c>
      <c r="L81" s="67">
        <v>10</v>
      </c>
      <c r="M81" s="67">
        <v>7</v>
      </c>
      <c r="N81" s="67">
        <v>12</v>
      </c>
      <c r="O81" s="67">
        <v>8</v>
      </c>
      <c r="P81" s="67">
        <v>1</v>
      </c>
      <c r="Q81" s="67"/>
      <c r="R81" s="67">
        <v>29</v>
      </c>
      <c r="S81" s="67">
        <v>21</v>
      </c>
      <c r="T81" s="85">
        <v>0.72399999999999998</v>
      </c>
      <c r="U81" s="67">
        <v>38</v>
      </c>
      <c r="V81" s="67">
        <v>37</v>
      </c>
      <c r="W81" s="85">
        <v>0.97399999999999998</v>
      </c>
      <c r="X81" s="67"/>
      <c r="Y81" s="89">
        <f>IF(F81&lt;Settings!$H$3,"",ROUND(((I81+K81+M81)*Settings!$C$12+O81*Settings!$C$13+Q81*Settings!$C$14+(R81-S81)*Settings!$C$15+V81*Settings!$C$16+(U81-V81)*Settings!$C$17)/F81*16,0))</f>
        <v>100</v>
      </c>
      <c r="Z81" s="89">
        <f>IF(F81&lt;Settings!$H$3,"",Y81*Settings!$F$5)</f>
        <v>225</v>
      </c>
      <c r="AA81" s="67"/>
      <c r="AB81" s="91">
        <f>IF(F81&lt;Settings!$H$3,"",RANK(Y81,$Y$63:$Y$91,0)+COUNTIF($Y$63:Y81,Y81)-1)</f>
        <v>22</v>
      </c>
    </row>
    <row r="82" spans="1:28" ht="15" thickBot="1" x14ac:dyDescent="0.4">
      <c r="A82" s="66">
        <v>20</v>
      </c>
      <c r="B82" s="2" t="s">
        <v>741</v>
      </c>
      <c r="C82" s="2" t="s">
        <v>97</v>
      </c>
      <c r="D82" s="67">
        <v>23</v>
      </c>
      <c r="E82" s="69" t="s">
        <v>696</v>
      </c>
      <c r="F82" s="67">
        <v>16</v>
      </c>
      <c r="G82" s="67">
        <v>0</v>
      </c>
      <c r="H82" s="67"/>
      <c r="I82" s="67"/>
      <c r="J82" s="67">
        <v>4</v>
      </c>
      <c r="K82" s="67">
        <v>3</v>
      </c>
      <c r="L82" s="67">
        <v>10</v>
      </c>
      <c r="M82" s="67">
        <v>8</v>
      </c>
      <c r="N82" s="67">
        <v>7</v>
      </c>
      <c r="O82" s="67">
        <v>6</v>
      </c>
      <c r="P82" s="67">
        <v>4</v>
      </c>
      <c r="Q82" s="67">
        <v>3</v>
      </c>
      <c r="R82" s="67">
        <v>25</v>
      </c>
      <c r="S82" s="67">
        <v>20</v>
      </c>
      <c r="T82" s="85">
        <v>0.8</v>
      </c>
      <c r="U82" s="67">
        <v>35</v>
      </c>
      <c r="V82" s="67">
        <v>32</v>
      </c>
      <c r="W82" s="85">
        <v>0.91400000000000003</v>
      </c>
      <c r="X82" s="67"/>
      <c r="Y82" s="89">
        <f>IF(F82&lt;Settings!$H$3,"",ROUND(((I82+K82+M82)*Settings!$C$12+O82*Settings!$C$13+Q82*Settings!$C$14+(R82-S82)*Settings!$C$15+V82*Settings!$C$16+(U82-V82)*Settings!$C$17)/F82*16,0))</f>
        <v>99</v>
      </c>
      <c r="Z82" s="89">
        <f>IF(F82&lt;Settings!$H$3,"",Y82*Settings!$F$5)</f>
        <v>222.75</v>
      </c>
      <c r="AA82" s="67"/>
      <c r="AB82" s="91">
        <f>IF(F82&lt;Settings!$H$3,"",RANK(Y82,$Y$63:$Y$91,0)+COUNTIF($Y$63:Y82,Y82)-1)</f>
        <v>23</v>
      </c>
    </row>
    <row r="83" spans="1:28" ht="15" thickBot="1" x14ac:dyDescent="0.4">
      <c r="A83" s="66">
        <v>21</v>
      </c>
      <c r="B83" s="2" t="s">
        <v>742</v>
      </c>
      <c r="C83" s="2" t="s">
        <v>111</v>
      </c>
      <c r="D83" s="67">
        <v>23</v>
      </c>
      <c r="E83" s="69" t="s">
        <v>696</v>
      </c>
      <c r="F83" s="67">
        <v>16</v>
      </c>
      <c r="G83" s="67">
        <v>0</v>
      </c>
      <c r="H83" s="67"/>
      <c r="I83" s="67"/>
      <c r="J83" s="67">
        <v>8</v>
      </c>
      <c r="K83" s="67">
        <v>8</v>
      </c>
      <c r="L83" s="67">
        <v>5</v>
      </c>
      <c r="M83" s="67">
        <v>3</v>
      </c>
      <c r="N83" s="67">
        <v>9</v>
      </c>
      <c r="O83" s="67">
        <v>4</v>
      </c>
      <c r="P83" s="67">
        <v>3</v>
      </c>
      <c r="Q83" s="67">
        <v>3</v>
      </c>
      <c r="R83" s="67">
        <v>25</v>
      </c>
      <c r="S83" s="67">
        <v>18</v>
      </c>
      <c r="T83" s="85">
        <v>0.72</v>
      </c>
      <c r="U83" s="67">
        <v>23</v>
      </c>
      <c r="V83" s="67">
        <v>20</v>
      </c>
      <c r="W83" s="85">
        <v>0.87</v>
      </c>
      <c r="X83" s="67"/>
      <c r="Y83" s="89">
        <f>IF(F83&lt;Settings!$H$3,"",ROUND(((I83+K83+M83)*Settings!$C$12+O83*Settings!$C$13+Q83*Settings!$C$14+(R83-S83)*Settings!$C$15+V83*Settings!$C$16+(U83-V83)*Settings!$C$17)/F83*16,0))</f>
        <v>77</v>
      </c>
      <c r="Z83" s="89">
        <f>IF(F83&lt;Settings!$H$3,"",Y83*Settings!$F$5)</f>
        <v>173.25</v>
      </c>
      <c r="AA83" s="67"/>
      <c r="AB83" s="91">
        <f>IF(F83&lt;Settings!$H$3,"",RANK(Y83,$Y$63:$Y$91,0)+COUNTIF($Y$63:Y83,Y83)-1)</f>
        <v>28</v>
      </c>
    </row>
    <row r="84" spans="1:28" ht="15" thickBot="1" x14ac:dyDescent="0.4">
      <c r="A84" s="66">
        <v>22</v>
      </c>
      <c r="B84" s="2" t="s">
        <v>743</v>
      </c>
      <c r="C84" s="2" t="s">
        <v>49</v>
      </c>
      <c r="D84" s="67">
        <v>26</v>
      </c>
      <c r="E84" s="69" t="s">
        <v>696</v>
      </c>
      <c r="F84" s="67">
        <v>12</v>
      </c>
      <c r="G84" s="67">
        <v>0</v>
      </c>
      <c r="H84" s="67"/>
      <c r="I84" s="67"/>
      <c r="J84" s="67">
        <v>5</v>
      </c>
      <c r="K84" s="67">
        <v>5</v>
      </c>
      <c r="L84" s="67">
        <v>8</v>
      </c>
      <c r="M84" s="67">
        <v>8</v>
      </c>
      <c r="N84" s="67">
        <v>5</v>
      </c>
      <c r="O84" s="67">
        <v>4</v>
      </c>
      <c r="P84" s="67">
        <v>5</v>
      </c>
      <c r="Q84" s="67">
        <v>2</v>
      </c>
      <c r="R84" s="67">
        <v>23</v>
      </c>
      <c r="S84" s="67">
        <v>19</v>
      </c>
      <c r="T84" s="85">
        <v>0.82599999999999996</v>
      </c>
      <c r="U84" s="67">
        <v>22</v>
      </c>
      <c r="V84" s="67">
        <v>21</v>
      </c>
      <c r="W84" s="85">
        <v>0.95499999999999996</v>
      </c>
      <c r="X84" s="67"/>
      <c r="Y84" s="89">
        <f>IF(F84&lt;Settings!$H$3,"",ROUND(((I84+K84+M84)*Settings!$C$12+O84*Settings!$C$13+Q84*Settings!$C$14+(R84-S84)*Settings!$C$15+V84*Settings!$C$16+(U84-V84)*Settings!$C$17)/F84*16,0))</f>
        <v>109</v>
      </c>
      <c r="Z84" s="89">
        <f>IF(F84&lt;Settings!$H$3,"",Y84*Settings!$F$5)</f>
        <v>245.25</v>
      </c>
      <c r="AA84" s="67"/>
      <c r="AB84" s="91">
        <f>IF(F84&lt;Settings!$H$3,"",RANK(Y84,$Y$63:$Y$91,0)+COUNTIF($Y$63:Y84,Y84)-1)</f>
        <v>19</v>
      </c>
    </row>
    <row r="85" spans="1:28" ht="15" thickBot="1" x14ac:dyDescent="0.4">
      <c r="A85" s="66">
        <v>23</v>
      </c>
      <c r="B85" s="2" t="s">
        <v>733</v>
      </c>
      <c r="C85" s="2" t="s">
        <v>51</v>
      </c>
      <c r="D85" s="67">
        <v>25</v>
      </c>
      <c r="E85" s="69" t="s">
        <v>696</v>
      </c>
      <c r="F85" s="67">
        <v>16</v>
      </c>
      <c r="G85" s="67">
        <v>0</v>
      </c>
      <c r="H85" s="67"/>
      <c r="I85" s="67"/>
      <c r="J85" s="67">
        <v>6</v>
      </c>
      <c r="K85" s="67">
        <v>6</v>
      </c>
      <c r="L85" s="67">
        <v>8</v>
      </c>
      <c r="M85" s="67">
        <v>8</v>
      </c>
      <c r="N85" s="67">
        <v>7</v>
      </c>
      <c r="O85" s="67">
        <v>6</v>
      </c>
      <c r="P85" s="67">
        <v>2</v>
      </c>
      <c r="Q85" s="67">
        <v>1</v>
      </c>
      <c r="R85" s="67">
        <v>23</v>
      </c>
      <c r="S85" s="67">
        <v>21</v>
      </c>
      <c r="T85" s="85">
        <v>0.91300000000000003</v>
      </c>
      <c r="U85" s="67">
        <v>29</v>
      </c>
      <c r="V85" s="67">
        <v>26</v>
      </c>
      <c r="W85" s="85">
        <v>0.89700000000000002</v>
      </c>
      <c r="X85" s="67"/>
      <c r="Y85" s="89">
        <f>IF(F85&lt;Settings!$H$3,"",ROUND(((I85+K85+M85)*Settings!$C$12+O85*Settings!$C$13+Q85*Settings!$C$14+(R85-S85)*Settings!$C$15+V85*Settings!$C$16+(U85-V85)*Settings!$C$17)/F85*16,0))</f>
        <v>95</v>
      </c>
      <c r="Z85" s="89">
        <f>IF(F85&lt;Settings!$H$3,"",Y85*Settings!$F$5)</f>
        <v>213.75</v>
      </c>
      <c r="AA85" s="67"/>
      <c r="AB85" s="91">
        <f>IF(F85&lt;Settings!$H$3,"",RANK(Y85,$Y$63:$Y$91,0)+COUNTIF($Y$63:Y85,Y85)-1)</f>
        <v>24</v>
      </c>
    </row>
    <row r="86" spans="1:28" ht="15" thickBot="1" x14ac:dyDescent="0.4">
      <c r="A86" s="66">
        <v>24</v>
      </c>
      <c r="B86" s="2" t="s">
        <v>744</v>
      </c>
      <c r="C86" s="2" t="s">
        <v>53</v>
      </c>
      <c r="D86" s="67">
        <v>27</v>
      </c>
      <c r="E86" s="69" t="s">
        <v>696</v>
      </c>
      <c r="F86" s="67">
        <v>16</v>
      </c>
      <c r="G86" s="67">
        <v>0</v>
      </c>
      <c r="H86" s="67"/>
      <c r="I86" s="67"/>
      <c r="J86" s="67">
        <v>5</v>
      </c>
      <c r="K86" s="67">
        <v>5</v>
      </c>
      <c r="L86" s="67">
        <v>7</v>
      </c>
      <c r="M86" s="67">
        <v>5</v>
      </c>
      <c r="N86" s="67">
        <v>5</v>
      </c>
      <c r="O86" s="67">
        <v>3</v>
      </c>
      <c r="P86" s="67">
        <v>4</v>
      </c>
      <c r="Q86" s="67">
        <v>3</v>
      </c>
      <c r="R86" s="67">
        <v>21</v>
      </c>
      <c r="S86" s="67">
        <v>16</v>
      </c>
      <c r="T86" s="85">
        <v>0.76200000000000001</v>
      </c>
      <c r="U86" s="67">
        <v>34</v>
      </c>
      <c r="V86" s="67">
        <v>33</v>
      </c>
      <c r="W86" s="85">
        <v>0.97099999999999997</v>
      </c>
      <c r="X86" s="67"/>
      <c r="Y86" s="89">
        <f>IF(F86&lt;Settings!$H$3,"",ROUND(((I86+K86+M86)*Settings!$C$12+O86*Settings!$C$13+Q86*Settings!$C$14+(R86-S86)*Settings!$C$15+V86*Settings!$C$16+(U86-V86)*Settings!$C$17)/F86*16,0))</f>
        <v>85</v>
      </c>
      <c r="Z86" s="89">
        <f>IF(F86&lt;Settings!$H$3,"",Y86*Settings!$F$5)</f>
        <v>191.25</v>
      </c>
      <c r="AA86" s="67"/>
      <c r="AB86" s="91">
        <f>IF(F86&lt;Settings!$H$3,"",RANK(Y86,$Y$63:$Y$91,0)+COUNTIF($Y$63:Y86,Y86)-1)</f>
        <v>26</v>
      </c>
    </row>
    <row r="87" spans="1:28" ht="15" thickBot="1" x14ac:dyDescent="0.4">
      <c r="A87" s="66">
        <v>25</v>
      </c>
      <c r="B87" s="2" t="s">
        <v>745</v>
      </c>
      <c r="C87" s="2" t="s">
        <v>4</v>
      </c>
      <c r="D87" s="67">
        <v>22</v>
      </c>
      <c r="E87" s="69" t="s">
        <v>696</v>
      </c>
      <c r="F87" s="67">
        <v>16</v>
      </c>
      <c r="G87" s="67">
        <v>0</v>
      </c>
      <c r="H87" s="67"/>
      <c r="I87" s="67"/>
      <c r="J87" s="67">
        <v>5</v>
      </c>
      <c r="K87" s="67">
        <v>5</v>
      </c>
      <c r="L87" s="67">
        <v>6</v>
      </c>
      <c r="M87" s="67">
        <v>4</v>
      </c>
      <c r="N87" s="67">
        <v>6</v>
      </c>
      <c r="O87" s="67">
        <v>4</v>
      </c>
      <c r="P87" s="67">
        <v>3</v>
      </c>
      <c r="Q87" s="67">
        <v>2</v>
      </c>
      <c r="R87" s="67">
        <v>20</v>
      </c>
      <c r="S87" s="67">
        <v>15</v>
      </c>
      <c r="T87" s="85">
        <v>0.75</v>
      </c>
      <c r="U87" s="67">
        <v>26</v>
      </c>
      <c r="V87" s="67">
        <v>25</v>
      </c>
      <c r="W87" s="85">
        <v>0.96199999999999997</v>
      </c>
      <c r="X87" s="67"/>
      <c r="Y87" s="89">
        <f>IF(F87&lt;Settings!$H$3,"",ROUND(((I87+K87+M87)*Settings!$C$12+O87*Settings!$C$13+Q87*Settings!$C$14+(R87-S87)*Settings!$C$15+V87*Settings!$C$16+(U87-V87)*Settings!$C$17)/F87*16,0))</f>
        <v>73</v>
      </c>
      <c r="Z87" s="89">
        <f>IF(F87&lt;Settings!$H$3,"",Y87*Settings!$F$5)</f>
        <v>164.25</v>
      </c>
      <c r="AA87" s="67"/>
      <c r="AB87" s="91">
        <f>IF(F87&lt;Settings!$H$3,"",RANK(Y87,$Y$63:$Y$91,0)+COUNTIF($Y$63:Y87,Y87)-1)</f>
        <v>29</v>
      </c>
    </row>
    <row r="88" spans="1:28" ht="15" thickBot="1" x14ac:dyDescent="0.4">
      <c r="A88" s="66">
        <v>26</v>
      </c>
      <c r="B88" s="2" t="s">
        <v>729</v>
      </c>
      <c r="C88" s="2" t="s">
        <v>24</v>
      </c>
      <c r="D88" s="67">
        <v>29</v>
      </c>
      <c r="E88" s="69" t="s">
        <v>696</v>
      </c>
      <c r="F88" s="67">
        <v>12</v>
      </c>
      <c r="G88" s="67">
        <v>0</v>
      </c>
      <c r="H88" s="67">
        <v>1</v>
      </c>
      <c r="I88" s="67">
        <v>1</v>
      </c>
      <c r="J88" s="67">
        <v>4</v>
      </c>
      <c r="K88" s="67">
        <v>3</v>
      </c>
      <c r="L88" s="67">
        <v>5</v>
      </c>
      <c r="M88" s="67">
        <v>4</v>
      </c>
      <c r="N88" s="67">
        <v>5</v>
      </c>
      <c r="O88" s="67">
        <v>4</v>
      </c>
      <c r="P88" s="67">
        <v>5</v>
      </c>
      <c r="Q88" s="67">
        <v>3</v>
      </c>
      <c r="R88" s="67">
        <v>20</v>
      </c>
      <c r="S88" s="67">
        <v>15</v>
      </c>
      <c r="T88" s="85">
        <v>0.75</v>
      </c>
      <c r="U88" s="67">
        <v>28</v>
      </c>
      <c r="V88" s="67">
        <v>26</v>
      </c>
      <c r="W88" s="85">
        <v>0.92900000000000005</v>
      </c>
      <c r="X88" s="67"/>
      <c r="Y88" s="89">
        <f>IF(F88&lt;Settings!$H$3,"",ROUND(((I88+K88+M88)*Settings!$C$12+O88*Settings!$C$13+Q88*Settings!$C$14+(R88-S88)*Settings!$C$15+V88*Settings!$C$16+(U88-V88)*Settings!$C$17)/F88*16,0))</f>
        <v>101</v>
      </c>
      <c r="Z88" s="89">
        <f>IF(F88&lt;Settings!$H$3,"",Y88*Settings!$F$5)</f>
        <v>227.25</v>
      </c>
      <c r="AA88" s="67"/>
      <c r="AB88" s="91">
        <f>IF(F88&lt;Settings!$H$3,"",RANK(Y88,$Y$63:$Y$91,0)+COUNTIF($Y$63:Y88,Y88)-1)</f>
        <v>21</v>
      </c>
    </row>
    <row r="89" spans="1:28" ht="15" thickBot="1" x14ac:dyDescent="0.4">
      <c r="A89" s="66">
        <v>27</v>
      </c>
      <c r="B89" s="2" t="s">
        <v>721</v>
      </c>
      <c r="C89" s="2" t="s">
        <v>12</v>
      </c>
      <c r="D89" s="67">
        <v>28</v>
      </c>
      <c r="E89" s="69" t="s">
        <v>696</v>
      </c>
      <c r="F89" s="67">
        <v>15</v>
      </c>
      <c r="G89" s="67">
        <v>0</v>
      </c>
      <c r="H89" s="67"/>
      <c r="I89" s="67"/>
      <c r="J89" s="67">
        <v>6</v>
      </c>
      <c r="K89" s="67">
        <v>6</v>
      </c>
      <c r="L89" s="67">
        <v>8</v>
      </c>
      <c r="M89" s="67">
        <v>7</v>
      </c>
      <c r="N89" s="67">
        <v>5</v>
      </c>
      <c r="O89" s="67">
        <v>4</v>
      </c>
      <c r="P89" s="67">
        <v>1</v>
      </c>
      <c r="Q89" s="67">
        <v>1</v>
      </c>
      <c r="R89" s="67">
        <v>20</v>
      </c>
      <c r="S89" s="67">
        <v>18</v>
      </c>
      <c r="T89" s="85">
        <v>0.9</v>
      </c>
      <c r="U89" s="67">
        <v>33</v>
      </c>
      <c r="V89" s="67">
        <v>31</v>
      </c>
      <c r="W89" s="85">
        <v>0.93899999999999995</v>
      </c>
      <c r="X89" s="67"/>
      <c r="Y89" s="89">
        <f>IF(F89&lt;Settings!$H$3,"",ROUND(((I89+K89+M89)*Settings!$C$12+O89*Settings!$C$13+Q89*Settings!$C$14+(R89-S89)*Settings!$C$15+V89*Settings!$C$16+(U89-V89)*Settings!$C$17)/F89*16,0))</f>
        <v>95</v>
      </c>
      <c r="Z89" s="89">
        <f>IF(F89&lt;Settings!$H$3,"",Y89*Settings!$F$5)</f>
        <v>213.75</v>
      </c>
      <c r="AA89" s="67"/>
      <c r="AB89" s="91">
        <f>IF(F89&lt;Settings!$H$3,"",RANK(Y89,$Y$63:$Y$91,0)+COUNTIF($Y$63:Y89,Y89)-1)</f>
        <v>25</v>
      </c>
    </row>
    <row r="90" spans="1:28" ht="15" thickBot="1" x14ac:dyDescent="0.4">
      <c r="A90" s="66">
        <v>28</v>
      </c>
      <c r="B90" s="2" t="s">
        <v>707</v>
      </c>
      <c r="C90" s="2" t="s">
        <v>30</v>
      </c>
      <c r="D90" s="67">
        <v>27</v>
      </c>
      <c r="E90" s="69" t="s">
        <v>696</v>
      </c>
      <c r="F90" s="67">
        <v>10</v>
      </c>
      <c r="G90" s="67">
        <v>0</v>
      </c>
      <c r="H90" s="67"/>
      <c r="I90" s="67"/>
      <c r="J90" s="67">
        <v>2</v>
      </c>
      <c r="K90" s="67">
        <v>2</v>
      </c>
      <c r="L90" s="67">
        <v>11</v>
      </c>
      <c r="M90" s="67">
        <v>11</v>
      </c>
      <c r="N90" s="67">
        <v>5</v>
      </c>
      <c r="O90" s="67">
        <v>4</v>
      </c>
      <c r="P90" s="67">
        <v>2</v>
      </c>
      <c r="Q90" s="67">
        <v>2</v>
      </c>
      <c r="R90" s="67">
        <v>20</v>
      </c>
      <c r="S90" s="67">
        <v>19</v>
      </c>
      <c r="T90" s="85">
        <v>0.95</v>
      </c>
      <c r="U90" s="67">
        <v>24</v>
      </c>
      <c r="V90" s="67">
        <v>22</v>
      </c>
      <c r="W90" s="85">
        <v>0.91700000000000004</v>
      </c>
      <c r="X90" s="67"/>
      <c r="Y90" s="89">
        <f>IF(F90&lt;Settings!$H$3,"",ROUND(((I90+K90+M90)*Settings!$C$12+O90*Settings!$C$13+Q90*Settings!$C$14+(R90-S90)*Settings!$C$15+V90*Settings!$C$16+(U90-V90)*Settings!$C$17)/F90*16,0))</f>
        <v>138</v>
      </c>
      <c r="Z90" s="89">
        <f>IF(F90&lt;Settings!$H$3,"",Y90*Settings!$F$5)</f>
        <v>310.5</v>
      </c>
      <c r="AA90" s="67"/>
      <c r="AB90" s="91">
        <f>IF(F90&lt;Settings!$H$3,"",RANK(Y90,$Y$63:$Y$91,0)+COUNTIF($Y$63:Y90,Y90)-1)</f>
        <v>13</v>
      </c>
    </row>
    <row r="91" spans="1:28" ht="15" thickBot="1" x14ac:dyDescent="0.4">
      <c r="A91" s="7">
        <v>29</v>
      </c>
      <c r="B91" s="3" t="s">
        <v>713</v>
      </c>
      <c r="C91" s="3" t="s">
        <v>18</v>
      </c>
      <c r="D91" s="8">
        <v>33</v>
      </c>
      <c r="E91" s="73" t="s">
        <v>696</v>
      </c>
      <c r="F91" s="8">
        <v>16</v>
      </c>
      <c r="G91" s="8">
        <v>0</v>
      </c>
      <c r="H91" s="8"/>
      <c r="I91" s="8"/>
      <c r="J91" s="8">
        <v>8</v>
      </c>
      <c r="K91" s="8">
        <v>8</v>
      </c>
      <c r="L91" s="8">
        <v>4</v>
      </c>
      <c r="M91" s="8">
        <v>2</v>
      </c>
      <c r="N91" s="8">
        <v>4</v>
      </c>
      <c r="O91" s="8">
        <v>4</v>
      </c>
      <c r="P91" s="8">
        <v>3</v>
      </c>
      <c r="Q91" s="8">
        <v>1</v>
      </c>
      <c r="R91" s="8">
        <v>19</v>
      </c>
      <c r="S91" s="8">
        <v>15</v>
      </c>
      <c r="T91" s="86">
        <v>0.78900000000000003</v>
      </c>
      <c r="U91" s="8">
        <v>35</v>
      </c>
      <c r="V91" s="8">
        <v>33</v>
      </c>
      <c r="W91" s="86">
        <v>0.94299999999999995</v>
      </c>
      <c r="X91" s="8"/>
      <c r="Y91" s="89">
        <f>IF(F91&lt;Settings!$H$3,"",ROUND(((I91+K91+M91)*Settings!$C$12+O91*Settings!$C$13+Q91*Settings!$C$14+(R91-S91)*Settings!$C$15+V91*Settings!$C$16+(U91-V91)*Settings!$C$17)/F91*16,0))</f>
        <v>80</v>
      </c>
      <c r="Z91" s="89">
        <f>IF(F91&lt;Settings!$H$3,"",Y91*Settings!$F$5)</f>
        <v>180</v>
      </c>
      <c r="AA91" s="88"/>
      <c r="AB91" s="91">
        <f>IF(F91&lt;Settings!$H$3,"",RANK(Y91,$Y$63:$Y$91,0)+COUNTIF($Y$63:Y91,Y91)-1)</f>
        <v>27</v>
      </c>
    </row>
    <row r="92" spans="1:28" ht="15" thickBot="1" x14ac:dyDescent="0.4">
      <c r="A92" s="120">
        <v>2018</v>
      </c>
      <c r="B92" s="121"/>
      <c r="C92" s="121"/>
      <c r="D92" s="121"/>
      <c r="E92" s="122"/>
      <c r="Y92" s="89" t="str">
        <f>IF(F92&lt;Settings!$H$3,"",ROUND(((I92+K92+M92)*Settings!$C$12+O92*Settings!$C$13+Q92*Settings!$C$14+(R92-S92)*Settings!$C$15+V92*Settings!$C$16+(U92-V92)*Settings!$C$17)/F92*16,0))</f>
        <v/>
      </c>
      <c r="Z92" s="89" t="str">
        <f>IF(F92&lt;Settings!$H$3,"",Y92*Settings!$F$5)</f>
        <v/>
      </c>
    </row>
    <row r="93" spans="1:28" ht="15" thickBot="1" x14ac:dyDescent="0.4">
      <c r="A93" s="81">
        <v>1</v>
      </c>
      <c r="B93" s="76" t="s">
        <v>741</v>
      </c>
      <c r="C93" s="76" t="s">
        <v>97</v>
      </c>
      <c r="D93" s="82">
        <v>24</v>
      </c>
      <c r="E93" s="83" t="s">
        <v>696</v>
      </c>
      <c r="F93" s="82">
        <v>16</v>
      </c>
      <c r="G93" s="82">
        <v>0</v>
      </c>
      <c r="H93" s="82">
        <v>1</v>
      </c>
      <c r="I93" s="82">
        <v>1</v>
      </c>
      <c r="J93" s="82">
        <v>9</v>
      </c>
      <c r="K93" s="82">
        <v>9</v>
      </c>
      <c r="L93" s="82">
        <v>11</v>
      </c>
      <c r="M93" s="82">
        <v>11</v>
      </c>
      <c r="N93" s="82">
        <v>15</v>
      </c>
      <c r="O93" s="82">
        <v>12</v>
      </c>
      <c r="P93" s="82">
        <v>6</v>
      </c>
      <c r="Q93" s="82">
        <v>4</v>
      </c>
      <c r="R93" s="82">
        <v>42</v>
      </c>
      <c r="S93" s="82">
        <v>37</v>
      </c>
      <c r="T93" s="84">
        <v>0.88100000000000001</v>
      </c>
      <c r="U93" s="82">
        <v>41</v>
      </c>
      <c r="V93" s="82">
        <v>39</v>
      </c>
      <c r="W93" s="84">
        <v>0.95099999999999996</v>
      </c>
      <c r="X93" s="82"/>
      <c r="Y93" s="89">
        <f>IF(F93&lt;Settings!$H$3,"",ROUND(((I93+K93+M93)*Settings!$C$12+O93*Settings!$C$13+Q93*Settings!$C$14+(R93-S93)*Settings!$C$15+V93*Settings!$C$16+(U93-V93)*Settings!$C$17)/F93*16,0))</f>
        <v>165</v>
      </c>
      <c r="Z93" s="89">
        <f>IF(F93&lt;Settings!$H$3,"",Y93*Settings!$F$4)</f>
        <v>556.875</v>
      </c>
      <c r="AA93" s="82"/>
      <c r="AB93" s="91">
        <f>IF(F93&lt;Settings!$H$3,"",RANK(Y93,$Y$93:$Y$121,0)+COUNTIF($Y$93:Y93,Y93)-1)</f>
        <v>2</v>
      </c>
    </row>
    <row r="94" spans="1:28" ht="15" thickBot="1" x14ac:dyDescent="0.4">
      <c r="A94" s="66">
        <v>2</v>
      </c>
      <c r="B94" s="2" t="s">
        <v>746</v>
      </c>
      <c r="C94" s="2" t="s">
        <v>45</v>
      </c>
      <c r="D94" s="67">
        <v>29</v>
      </c>
      <c r="E94" s="69" t="s">
        <v>696</v>
      </c>
      <c r="F94" s="67">
        <v>16</v>
      </c>
      <c r="G94" s="67">
        <v>0</v>
      </c>
      <c r="H94" s="67"/>
      <c r="I94" s="67"/>
      <c r="J94" s="67">
        <v>12</v>
      </c>
      <c r="K94" s="67">
        <v>12</v>
      </c>
      <c r="L94" s="67">
        <v>9</v>
      </c>
      <c r="M94" s="67">
        <v>9</v>
      </c>
      <c r="N94" s="67">
        <v>11</v>
      </c>
      <c r="O94" s="67">
        <v>9</v>
      </c>
      <c r="P94" s="67">
        <v>7</v>
      </c>
      <c r="Q94" s="67">
        <v>5</v>
      </c>
      <c r="R94" s="67">
        <v>39</v>
      </c>
      <c r="S94" s="67">
        <v>35</v>
      </c>
      <c r="T94" s="85">
        <v>0.89700000000000002</v>
      </c>
      <c r="U94" s="67">
        <v>37</v>
      </c>
      <c r="V94" s="67">
        <v>36</v>
      </c>
      <c r="W94" s="85">
        <v>0.97299999999999998</v>
      </c>
      <c r="X94" s="67"/>
      <c r="Y94" s="89">
        <f>IF(F94&lt;Settings!$H$3,"",ROUND(((I94+K94+M94)*Settings!$C$12+O94*Settings!$C$13+Q94*Settings!$C$14+(R94-S94)*Settings!$C$15+V94*Settings!$C$16+(U94-V94)*Settings!$C$17)/F94*16,0))</f>
        <v>156</v>
      </c>
      <c r="Z94" s="89">
        <f>IF(F94&lt;Settings!$H$3,"",Y94*Settings!$F$4)</f>
        <v>526.5</v>
      </c>
      <c r="AA94" s="67"/>
      <c r="AB94" s="91">
        <f>IF(F94&lt;Settings!$H$3,"",RANK(Y94,$Y$93:$Y$121,0)+COUNTIF($Y$93:Y94,Y94)-1)</f>
        <v>3</v>
      </c>
    </row>
    <row r="95" spans="1:28" ht="15" thickBot="1" x14ac:dyDescent="0.4">
      <c r="A95" s="66">
        <v>3</v>
      </c>
      <c r="B95" s="2" t="s">
        <v>713</v>
      </c>
      <c r="C95" s="2" t="s">
        <v>18</v>
      </c>
      <c r="D95" s="67">
        <v>34</v>
      </c>
      <c r="E95" s="69" t="s">
        <v>696</v>
      </c>
      <c r="F95" s="67">
        <v>16</v>
      </c>
      <c r="G95" s="67">
        <v>0</v>
      </c>
      <c r="H95" s="67"/>
      <c r="I95" s="67"/>
      <c r="J95" s="67">
        <v>4</v>
      </c>
      <c r="K95" s="67">
        <v>4</v>
      </c>
      <c r="L95" s="67">
        <v>11</v>
      </c>
      <c r="M95" s="67">
        <v>10</v>
      </c>
      <c r="N95" s="67">
        <v>15</v>
      </c>
      <c r="O95" s="67">
        <v>11</v>
      </c>
      <c r="P95" s="67">
        <v>7</v>
      </c>
      <c r="Q95" s="67">
        <v>5</v>
      </c>
      <c r="R95" s="67">
        <v>37</v>
      </c>
      <c r="S95" s="67">
        <v>30</v>
      </c>
      <c r="T95" s="85">
        <v>0.81100000000000005</v>
      </c>
      <c r="U95" s="67">
        <v>36</v>
      </c>
      <c r="V95" s="67">
        <v>34</v>
      </c>
      <c r="W95" s="85">
        <v>0.94399999999999995</v>
      </c>
      <c r="X95" s="67"/>
      <c r="Y95" s="89">
        <f>IF(F95&lt;Settings!$H$3,"",ROUND(((I95+K95+M95)*Settings!$C$12+O95*Settings!$C$13+Q95*Settings!$C$14+(R95-S95)*Settings!$C$15+V95*Settings!$C$16+(U95-V95)*Settings!$C$17)/F95*16,0))</f>
        <v>138</v>
      </c>
      <c r="Z95" s="89">
        <f>IF(F95&lt;Settings!$H$3,"",Y95*Settings!$F$4)</f>
        <v>465.75</v>
      </c>
      <c r="AA95" s="67"/>
      <c r="AB95" s="91">
        <f>IF(F95&lt;Settings!$H$3,"",RANK(Y95,$Y$93:$Y$121,0)+COUNTIF($Y$93:Y95,Y95)-1)</f>
        <v>8</v>
      </c>
    </row>
    <row r="96" spans="1:28" ht="15" thickBot="1" x14ac:dyDescent="0.4">
      <c r="A96" s="66">
        <v>4</v>
      </c>
      <c r="B96" s="2" t="s">
        <v>747</v>
      </c>
      <c r="C96" s="2" t="s">
        <v>24</v>
      </c>
      <c r="D96" s="67">
        <v>29</v>
      </c>
      <c r="E96" s="69" t="s">
        <v>696</v>
      </c>
      <c r="F96" s="67">
        <v>16</v>
      </c>
      <c r="G96" s="67">
        <v>0</v>
      </c>
      <c r="H96" s="67"/>
      <c r="I96" s="67"/>
      <c r="J96" s="67">
        <v>10</v>
      </c>
      <c r="K96" s="67">
        <v>10</v>
      </c>
      <c r="L96" s="67">
        <v>8</v>
      </c>
      <c r="M96" s="67">
        <v>6</v>
      </c>
      <c r="N96" s="67">
        <v>11</v>
      </c>
      <c r="O96" s="67">
        <v>7</v>
      </c>
      <c r="P96" s="67">
        <v>7</v>
      </c>
      <c r="Q96" s="67">
        <v>6</v>
      </c>
      <c r="R96" s="67">
        <v>36</v>
      </c>
      <c r="S96" s="67">
        <v>29</v>
      </c>
      <c r="T96" s="85">
        <v>0.80600000000000005</v>
      </c>
      <c r="U96" s="67">
        <v>33</v>
      </c>
      <c r="V96" s="67">
        <v>32</v>
      </c>
      <c r="W96" s="85">
        <v>0.97</v>
      </c>
      <c r="X96" s="67"/>
      <c r="Y96" s="89">
        <f>IF(F96&lt;Settings!$H$3,"",ROUND(((I96+K96+M96)*Settings!$C$12+O96*Settings!$C$13+Q96*Settings!$C$14+(R96-S96)*Settings!$C$15+V96*Settings!$C$16+(U96-V96)*Settings!$C$17)/F96*16,0))</f>
        <v>131</v>
      </c>
      <c r="Z96" s="89">
        <f>IF(F96&lt;Settings!$H$3,"",Y96*Settings!$F$4)</f>
        <v>442.125</v>
      </c>
      <c r="AA96" s="67"/>
      <c r="AB96" s="91">
        <f>IF(F96&lt;Settings!$H$3,"",RANK(Y96,$Y$93:$Y$121,0)+COUNTIF($Y$93:Y96,Y96)-1)</f>
        <v>12</v>
      </c>
    </row>
    <row r="97" spans="1:28" ht="15" thickBot="1" x14ac:dyDescent="0.4">
      <c r="A97" s="66">
        <v>5</v>
      </c>
      <c r="B97" s="2" t="s">
        <v>748</v>
      </c>
      <c r="C97" s="2" t="s">
        <v>125</v>
      </c>
      <c r="D97" s="67">
        <v>27</v>
      </c>
      <c r="E97" s="69" t="s">
        <v>696</v>
      </c>
      <c r="F97" s="67">
        <v>16</v>
      </c>
      <c r="G97" s="67">
        <v>0</v>
      </c>
      <c r="H97" s="67"/>
      <c r="I97" s="67"/>
      <c r="J97" s="67">
        <v>4</v>
      </c>
      <c r="K97" s="67">
        <v>4</v>
      </c>
      <c r="L97" s="67">
        <v>13</v>
      </c>
      <c r="M97" s="67">
        <v>12</v>
      </c>
      <c r="N97" s="67">
        <v>12</v>
      </c>
      <c r="O97" s="67">
        <v>11</v>
      </c>
      <c r="P97" s="67">
        <v>7</v>
      </c>
      <c r="Q97" s="67">
        <v>6</v>
      </c>
      <c r="R97" s="67">
        <v>36</v>
      </c>
      <c r="S97" s="67">
        <v>33</v>
      </c>
      <c r="T97" s="85">
        <v>0.91700000000000004</v>
      </c>
      <c r="U97" s="67">
        <v>33</v>
      </c>
      <c r="V97" s="67">
        <v>30</v>
      </c>
      <c r="W97" s="85">
        <v>0.90900000000000003</v>
      </c>
      <c r="X97" s="67"/>
      <c r="Y97" s="89">
        <f>IF(F97&lt;Settings!$H$3,"",ROUND(((I97+K97+M97)*Settings!$C$12+O97*Settings!$C$13+Q97*Settings!$C$14+(R97-S97)*Settings!$C$15+V97*Settings!$C$16+(U97-V97)*Settings!$C$17)/F97*16,0))</f>
        <v>149</v>
      </c>
      <c r="Z97" s="89">
        <f>IF(F97&lt;Settings!$H$3,"",Y97*Settings!$F$4)</f>
        <v>502.875</v>
      </c>
      <c r="AA97" s="67"/>
      <c r="AB97" s="91">
        <f>IF(F97&lt;Settings!$H$3,"",RANK(Y97,$Y$93:$Y$121,0)+COUNTIF($Y$93:Y97,Y97)-1)</f>
        <v>4</v>
      </c>
    </row>
    <row r="98" spans="1:28" ht="15" thickBot="1" x14ac:dyDescent="0.4">
      <c r="A98" s="66">
        <v>6</v>
      </c>
      <c r="B98" s="2" t="s">
        <v>697</v>
      </c>
      <c r="C98" s="2" t="s">
        <v>103</v>
      </c>
      <c r="D98" s="67">
        <v>36</v>
      </c>
      <c r="E98" s="69" t="s">
        <v>696</v>
      </c>
      <c r="F98" s="67">
        <v>16</v>
      </c>
      <c r="G98" s="67">
        <v>0</v>
      </c>
      <c r="H98" s="67"/>
      <c r="I98" s="67"/>
      <c r="J98" s="67">
        <v>9</v>
      </c>
      <c r="K98" s="67">
        <v>9</v>
      </c>
      <c r="L98" s="67">
        <v>13</v>
      </c>
      <c r="M98" s="67">
        <v>13</v>
      </c>
      <c r="N98" s="67">
        <v>10</v>
      </c>
      <c r="O98" s="67">
        <v>9</v>
      </c>
      <c r="P98" s="67">
        <v>2</v>
      </c>
      <c r="Q98" s="67">
        <v>2</v>
      </c>
      <c r="R98" s="67">
        <v>34</v>
      </c>
      <c r="S98" s="67">
        <v>33</v>
      </c>
      <c r="T98" s="85">
        <v>0.97099999999999997</v>
      </c>
      <c r="U98" s="67">
        <v>29</v>
      </c>
      <c r="V98" s="67">
        <v>27</v>
      </c>
      <c r="W98" s="85">
        <v>0.93100000000000005</v>
      </c>
      <c r="X98" s="67"/>
      <c r="Y98" s="89">
        <f>IF(F98&lt;Settings!$H$3,"",ROUND(((I98+K98+M98)*Settings!$C$12+O98*Settings!$C$13+Q98*Settings!$C$14+(R98-S98)*Settings!$C$15+V98*Settings!$C$16+(U98-V98)*Settings!$C$17)/F98*16,0))</f>
        <v>138</v>
      </c>
      <c r="Z98" s="89">
        <f>IF(F98&lt;Settings!$H$3,"",Y98*Settings!$F$4)</f>
        <v>465.75</v>
      </c>
      <c r="AA98" s="67"/>
      <c r="AB98" s="91">
        <f>IF(F98&lt;Settings!$H$3,"",RANK(Y98,$Y$93:$Y$121,0)+COUNTIF($Y$93:Y98,Y98)-1)</f>
        <v>9</v>
      </c>
    </row>
    <row r="99" spans="1:28" ht="15" thickBot="1" x14ac:dyDescent="0.4">
      <c r="A99" s="66">
        <v>7</v>
      </c>
      <c r="B99" s="2" t="s">
        <v>749</v>
      </c>
      <c r="C99" s="2" t="s">
        <v>111</v>
      </c>
      <c r="D99" s="67">
        <v>24</v>
      </c>
      <c r="E99" s="69" t="s">
        <v>696</v>
      </c>
      <c r="F99" s="67">
        <v>16</v>
      </c>
      <c r="G99" s="67">
        <v>0</v>
      </c>
      <c r="H99" s="67"/>
      <c r="I99" s="67"/>
      <c r="J99" s="67">
        <v>9</v>
      </c>
      <c r="K99" s="67">
        <v>9</v>
      </c>
      <c r="L99" s="67">
        <v>13</v>
      </c>
      <c r="M99" s="67">
        <v>13</v>
      </c>
      <c r="N99" s="67">
        <v>6</v>
      </c>
      <c r="O99" s="67">
        <v>6</v>
      </c>
      <c r="P99" s="67">
        <v>5</v>
      </c>
      <c r="Q99" s="67">
        <v>4</v>
      </c>
      <c r="R99" s="67">
        <v>33</v>
      </c>
      <c r="S99" s="67">
        <v>32</v>
      </c>
      <c r="T99" s="85">
        <v>0.97</v>
      </c>
      <c r="U99" s="67">
        <v>32</v>
      </c>
      <c r="V99" s="67">
        <v>31</v>
      </c>
      <c r="W99" s="85">
        <v>0.96899999999999997</v>
      </c>
      <c r="X99" s="67"/>
      <c r="Y99" s="89">
        <f>IF(F99&lt;Settings!$H$3,"",ROUND(((I99+K99+M99)*Settings!$C$12+O99*Settings!$C$13+Q99*Settings!$C$14+(R99-S99)*Settings!$C$15+V99*Settings!$C$16+(U99-V99)*Settings!$C$17)/F99*16,0))</f>
        <v>140</v>
      </c>
      <c r="Z99" s="89">
        <f>IF(F99&lt;Settings!$H$3,"",Y99*Settings!$F$4)</f>
        <v>472.5</v>
      </c>
      <c r="AA99" s="67"/>
      <c r="AB99" s="91">
        <f>IF(F99&lt;Settings!$H$3,"",RANK(Y99,$Y$93:$Y$121,0)+COUNTIF($Y$93:Y99,Y99)-1)</f>
        <v>7</v>
      </c>
    </row>
    <row r="100" spans="1:28" ht="15" thickBot="1" x14ac:dyDescent="0.4">
      <c r="A100" s="66">
        <v>8</v>
      </c>
      <c r="B100" s="2" t="s">
        <v>730</v>
      </c>
      <c r="C100" s="2" t="s">
        <v>1</v>
      </c>
      <c r="D100" s="67">
        <v>34</v>
      </c>
      <c r="E100" s="69" t="s">
        <v>696</v>
      </c>
      <c r="F100" s="67">
        <v>16</v>
      </c>
      <c r="G100" s="67">
        <v>0</v>
      </c>
      <c r="H100" s="67"/>
      <c r="I100" s="67"/>
      <c r="J100" s="67">
        <v>11</v>
      </c>
      <c r="K100" s="67">
        <v>11</v>
      </c>
      <c r="L100" s="67">
        <v>10</v>
      </c>
      <c r="M100" s="67">
        <v>10</v>
      </c>
      <c r="N100" s="67">
        <v>6</v>
      </c>
      <c r="O100" s="67">
        <v>4</v>
      </c>
      <c r="P100" s="67">
        <v>5</v>
      </c>
      <c r="Q100" s="67">
        <v>2</v>
      </c>
      <c r="R100" s="67">
        <v>32</v>
      </c>
      <c r="S100" s="67">
        <v>27</v>
      </c>
      <c r="T100" s="85">
        <v>0.84399999999999997</v>
      </c>
      <c r="U100" s="67">
        <v>50</v>
      </c>
      <c r="V100" s="67">
        <v>49</v>
      </c>
      <c r="W100" s="85">
        <v>0.98</v>
      </c>
      <c r="X100" s="67"/>
      <c r="Y100" s="89">
        <f>IF(F100&lt;Settings!$H$3,"",ROUND(((I100+K100+M100)*Settings!$C$12+O100*Settings!$C$13+Q100*Settings!$C$14+(R100-S100)*Settings!$C$15+V100*Settings!$C$16+(U100-V100)*Settings!$C$17)/F100*16,0))</f>
        <v>133</v>
      </c>
      <c r="Z100" s="89">
        <f>IF(F100&lt;Settings!$H$3,"",Y100*Settings!$F$4)</f>
        <v>448.875</v>
      </c>
      <c r="AA100" s="67"/>
      <c r="AB100" s="91">
        <f>IF(F100&lt;Settings!$H$3,"",RANK(Y100,$Y$93:$Y$121,0)+COUNTIF($Y$93:Y100,Y100)-1)</f>
        <v>10</v>
      </c>
    </row>
    <row r="101" spans="1:28" ht="15" thickBot="1" x14ac:dyDescent="0.4">
      <c r="A101" s="66">
        <v>9</v>
      </c>
      <c r="B101" s="2" t="s">
        <v>720</v>
      </c>
      <c r="C101" s="2" t="s">
        <v>26</v>
      </c>
      <c r="D101" s="67">
        <v>34</v>
      </c>
      <c r="E101" s="69" t="s">
        <v>696</v>
      </c>
      <c r="F101" s="67">
        <v>16</v>
      </c>
      <c r="G101" s="67">
        <v>0</v>
      </c>
      <c r="H101" s="67"/>
      <c r="I101" s="67"/>
      <c r="J101" s="67">
        <v>8</v>
      </c>
      <c r="K101" s="67">
        <v>8</v>
      </c>
      <c r="L101" s="67">
        <v>12</v>
      </c>
      <c r="M101" s="67">
        <v>12</v>
      </c>
      <c r="N101" s="67">
        <v>7</v>
      </c>
      <c r="O101" s="67">
        <v>5</v>
      </c>
      <c r="P101" s="67">
        <v>5</v>
      </c>
      <c r="Q101" s="67">
        <v>3</v>
      </c>
      <c r="R101" s="67">
        <v>32</v>
      </c>
      <c r="S101" s="67">
        <v>28</v>
      </c>
      <c r="T101" s="85">
        <v>0.875</v>
      </c>
      <c r="U101" s="67">
        <v>30</v>
      </c>
      <c r="V101" s="67">
        <v>30</v>
      </c>
      <c r="W101" s="85">
        <v>1</v>
      </c>
      <c r="X101" s="67"/>
      <c r="Y101" s="89">
        <f>IF(F101&lt;Settings!$H$3,"",ROUND(((I101+K101+M101)*Settings!$C$12+O101*Settings!$C$13+Q101*Settings!$C$14+(R101-S101)*Settings!$C$15+V101*Settings!$C$16+(U101-V101)*Settings!$C$17)/F101*16,0))</f>
        <v>121</v>
      </c>
      <c r="Z101" s="89">
        <f>IF(F101&lt;Settings!$H$3,"",Y101*Settings!$F$4)</f>
        <v>408.375</v>
      </c>
      <c r="AA101" s="67"/>
      <c r="AB101" s="91">
        <f>IF(F101&lt;Settings!$H$3,"",RANK(Y101,$Y$93:$Y$121,0)+COUNTIF($Y$93:Y101,Y101)-1)</f>
        <v>15</v>
      </c>
    </row>
    <row r="102" spans="1:28" ht="15" thickBot="1" x14ac:dyDescent="0.4">
      <c r="A102" s="66">
        <v>10</v>
      </c>
      <c r="B102" s="2" t="s">
        <v>739</v>
      </c>
      <c r="C102" s="2" t="s">
        <v>20</v>
      </c>
      <c r="D102" s="67">
        <v>23</v>
      </c>
      <c r="E102" s="69" t="s">
        <v>696</v>
      </c>
      <c r="F102" s="67">
        <v>16</v>
      </c>
      <c r="G102" s="67">
        <v>0</v>
      </c>
      <c r="H102" s="67"/>
      <c r="I102" s="67"/>
      <c r="J102" s="67">
        <v>7</v>
      </c>
      <c r="K102" s="67">
        <v>7</v>
      </c>
      <c r="L102" s="67">
        <v>11</v>
      </c>
      <c r="M102" s="67">
        <v>10</v>
      </c>
      <c r="N102" s="67">
        <v>8</v>
      </c>
      <c r="O102" s="67">
        <v>7</v>
      </c>
      <c r="P102" s="67">
        <v>5</v>
      </c>
      <c r="Q102" s="67">
        <v>2</v>
      </c>
      <c r="R102" s="67">
        <v>31</v>
      </c>
      <c r="S102" s="67">
        <v>26</v>
      </c>
      <c r="T102" s="85">
        <v>0.83899999999999997</v>
      </c>
      <c r="U102" s="67">
        <v>35</v>
      </c>
      <c r="V102" s="67">
        <v>33</v>
      </c>
      <c r="W102" s="85">
        <v>0.94299999999999995</v>
      </c>
      <c r="X102" s="67"/>
      <c r="Y102" s="89">
        <f>IF(F102&lt;Settings!$H$3,"",ROUND(((I102+K102+M102)*Settings!$C$12+O102*Settings!$C$13+Q102*Settings!$C$14+(R102-S102)*Settings!$C$15+V102*Settings!$C$16+(U102-V102)*Settings!$C$17)/F102*16,0))</f>
        <v>117</v>
      </c>
      <c r="Z102" s="89">
        <f>IF(F102&lt;Settings!$H$3,"",Y102*Settings!$F$4)</f>
        <v>394.875</v>
      </c>
      <c r="AA102" s="67"/>
      <c r="AB102" s="91">
        <f>IF(F102&lt;Settings!$H$3,"",RANK(Y102,$Y$93:$Y$121,0)+COUNTIF($Y$93:Y102,Y102)-1)</f>
        <v>17</v>
      </c>
    </row>
    <row r="103" spans="1:28" ht="15" thickBot="1" x14ac:dyDescent="0.4">
      <c r="A103" s="66">
        <v>11</v>
      </c>
      <c r="B103" s="2" t="s">
        <v>711</v>
      </c>
      <c r="C103" s="2" t="s">
        <v>105</v>
      </c>
      <c r="D103" s="67">
        <v>31</v>
      </c>
      <c r="E103" s="69" t="s">
        <v>696</v>
      </c>
      <c r="F103" s="67">
        <v>11</v>
      </c>
      <c r="G103" s="67">
        <v>0</v>
      </c>
      <c r="H103" s="67"/>
      <c r="I103" s="67"/>
      <c r="J103" s="67">
        <v>9</v>
      </c>
      <c r="K103" s="67">
        <v>9</v>
      </c>
      <c r="L103" s="67">
        <v>10</v>
      </c>
      <c r="M103" s="67">
        <v>10</v>
      </c>
      <c r="N103" s="67">
        <v>6</v>
      </c>
      <c r="O103" s="67">
        <v>4</v>
      </c>
      <c r="P103" s="67">
        <v>6</v>
      </c>
      <c r="Q103" s="67">
        <v>4</v>
      </c>
      <c r="R103" s="67">
        <v>31</v>
      </c>
      <c r="S103" s="67">
        <v>27</v>
      </c>
      <c r="T103" s="85">
        <v>0.871</v>
      </c>
      <c r="U103" s="67">
        <v>36</v>
      </c>
      <c r="V103" s="67">
        <v>35</v>
      </c>
      <c r="W103" s="85">
        <v>0.97199999999999998</v>
      </c>
      <c r="X103" s="67"/>
      <c r="Y103" s="89">
        <f>IF(F103&lt;Settings!$H$3,"",ROUND(((I103+K103+M103)*Settings!$C$12+O103*Settings!$C$13+Q103*Settings!$C$14+(R103-S103)*Settings!$C$15+V103*Settings!$C$16+(U103-V103)*Settings!$C$17)/F103*16,0))</f>
        <v>180</v>
      </c>
      <c r="Z103" s="89">
        <f>IF(F103&lt;Settings!$H$3,"",Y103*Settings!$F$4)</f>
        <v>607.5</v>
      </c>
      <c r="AA103" s="67"/>
      <c r="AB103" s="91">
        <f>IF(F103&lt;Settings!$H$3,"",RANK(Y103,$Y$93:$Y$121,0)+COUNTIF($Y$93:Y103,Y103)-1)</f>
        <v>1</v>
      </c>
    </row>
    <row r="104" spans="1:28" ht="15" thickBot="1" x14ac:dyDescent="0.4">
      <c r="A104" s="66">
        <v>12</v>
      </c>
      <c r="B104" s="2" t="s">
        <v>728</v>
      </c>
      <c r="C104" s="2" t="s">
        <v>16</v>
      </c>
      <c r="D104" s="67">
        <v>24</v>
      </c>
      <c r="E104" s="69" t="s">
        <v>696</v>
      </c>
      <c r="F104" s="67">
        <v>16</v>
      </c>
      <c r="G104" s="67">
        <v>0</v>
      </c>
      <c r="H104" s="67">
        <v>1</v>
      </c>
      <c r="I104" s="67">
        <v>1</v>
      </c>
      <c r="J104" s="67">
        <v>5</v>
      </c>
      <c r="K104" s="67">
        <v>5</v>
      </c>
      <c r="L104" s="67">
        <v>9</v>
      </c>
      <c r="M104" s="67">
        <v>9</v>
      </c>
      <c r="N104" s="67">
        <v>12</v>
      </c>
      <c r="O104" s="67">
        <v>11</v>
      </c>
      <c r="P104" s="67">
        <v>3</v>
      </c>
      <c r="Q104" s="67">
        <v>2</v>
      </c>
      <c r="R104" s="67">
        <v>30</v>
      </c>
      <c r="S104" s="67">
        <v>28</v>
      </c>
      <c r="T104" s="85">
        <v>0.93300000000000005</v>
      </c>
      <c r="U104" s="67">
        <v>53</v>
      </c>
      <c r="V104" s="67">
        <v>52</v>
      </c>
      <c r="W104" s="85">
        <v>0.98099999999999998</v>
      </c>
      <c r="X104" s="67"/>
      <c r="Y104" s="89">
        <f>IF(F104&lt;Settings!$H$3,"",ROUND(((I104+K104+M104)*Settings!$C$12+O104*Settings!$C$13+Q104*Settings!$C$14+(R104-S104)*Settings!$C$15+V104*Settings!$C$16+(U104-V104)*Settings!$C$17)/F104*16,0))</f>
        <v>149</v>
      </c>
      <c r="Z104" s="89">
        <f>IF(F104&lt;Settings!$H$3,"",Y104*Settings!$F$4)</f>
        <v>502.875</v>
      </c>
      <c r="AA104" s="67"/>
      <c r="AB104" s="91">
        <f>IF(F104&lt;Settings!$H$3,"",RANK(Y104,$Y$93:$Y$121,0)+COUNTIF($Y$93:Y104,Y104)-1)</f>
        <v>5</v>
      </c>
    </row>
    <row r="105" spans="1:28" ht="15" thickBot="1" x14ac:dyDescent="0.4">
      <c r="A105" s="66">
        <v>13</v>
      </c>
      <c r="B105" s="2" t="s">
        <v>733</v>
      </c>
      <c r="C105" s="2" t="s">
        <v>34</v>
      </c>
      <c r="D105" s="67">
        <v>26</v>
      </c>
      <c r="E105" s="69" t="s">
        <v>696</v>
      </c>
      <c r="F105" s="67">
        <v>16</v>
      </c>
      <c r="G105" s="67">
        <v>0</v>
      </c>
      <c r="H105" s="67"/>
      <c r="I105" s="67"/>
      <c r="J105" s="67">
        <v>6</v>
      </c>
      <c r="K105" s="67">
        <v>6</v>
      </c>
      <c r="L105" s="67">
        <v>10</v>
      </c>
      <c r="M105" s="67">
        <v>7</v>
      </c>
      <c r="N105" s="67">
        <v>12</v>
      </c>
      <c r="O105" s="67">
        <v>9</v>
      </c>
      <c r="P105" s="67">
        <v>2</v>
      </c>
      <c r="Q105" s="67">
        <v>1</v>
      </c>
      <c r="R105" s="67">
        <v>30</v>
      </c>
      <c r="S105" s="67">
        <v>23</v>
      </c>
      <c r="T105" s="85">
        <v>0.76700000000000002</v>
      </c>
      <c r="U105" s="67">
        <v>45</v>
      </c>
      <c r="V105" s="67">
        <v>42</v>
      </c>
      <c r="W105" s="85">
        <v>0.93300000000000005</v>
      </c>
      <c r="X105" s="67"/>
      <c r="Y105" s="89">
        <f>IF(F105&lt;Settings!$H$3,"",ROUND(((I105+K105+M105)*Settings!$C$12+O105*Settings!$C$13+Q105*Settings!$C$14+(R105-S105)*Settings!$C$15+V105*Settings!$C$16+(U105-V105)*Settings!$C$17)/F105*16,0))</f>
        <v>115</v>
      </c>
      <c r="Z105" s="89">
        <f>IF(F105&lt;Settings!$H$3,"",Y105*Settings!$F$4)</f>
        <v>388.125</v>
      </c>
      <c r="AA105" s="67"/>
      <c r="AB105" s="91">
        <f>IF(F105&lt;Settings!$H$3,"",RANK(Y105,$Y$93:$Y$121,0)+COUNTIF($Y$93:Y105,Y105)-1)</f>
        <v>18</v>
      </c>
    </row>
    <row r="106" spans="1:28" ht="15" thickBot="1" x14ac:dyDescent="0.4">
      <c r="A106" s="66">
        <v>14</v>
      </c>
      <c r="B106" s="2" t="s">
        <v>734</v>
      </c>
      <c r="C106" s="2" t="s">
        <v>10</v>
      </c>
      <c r="D106" s="67">
        <v>32</v>
      </c>
      <c r="E106" s="69" t="s">
        <v>696</v>
      </c>
      <c r="F106" s="67">
        <v>16</v>
      </c>
      <c r="G106" s="67">
        <v>0</v>
      </c>
      <c r="H106" s="67"/>
      <c r="I106" s="67"/>
      <c r="J106" s="67">
        <v>6</v>
      </c>
      <c r="K106" s="67">
        <v>5</v>
      </c>
      <c r="L106" s="67">
        <v>13</v>
      </c>
      <c r="M106" s="67">
        <v>13</v>
      </c>
      <c r="N106" s="67">
        <v>7</v>
      </c>
      <c r="O106" s="67">
        <v>5</v>
      </c>
      <c r="P106" s="67">
        <v>4</v>
      </c>
      <c r="Q106" s="67">
        <v>3</v>
      </c>
      <c r="R106" s="67">
        <v>30</v>
      </c>
      <c r="S106" s="67">
        <v>26</v>
      </c>
      <c r="T106" s="85">
        <v>0.86699999999999999</v>
      </c>
      <c r="U106" s="67">
        <v>31</v>
      </c>
      <c r="V106" s="67">
        <v>28</v>
      </c>
      <c r="W106" s="85">
        <v>0.90300000000000002</v>
      </c>
      <c r="X106" s="67"/>
      <c r="Y106" s="89">
        <f>IF(F106&lt;Settings!$H$3,"",ROUND(((I106+K106+M106)*Settings!$C$12+O106*Settings!$C$13+Q106*Settings!$C$14+(R106-S106)*Settings!$C$15+V106*Settings!$C$16+(U106-V106)*Settings!$C$17)/F106*16,0))</f>
        <v>113</v>
      </c>
      <c r="Z106" s="89">
        <f>IF(F106&lt;Settings!$H$3,"",Y106*Settings!$F$4)</f>
        <v>381.375</v>
      </c>
      <c r="AA106" s="67"/>
      <c r="AB106" s="91">
        <f>IF(F106&lt;Settings!$H$3,"",RANK(Y106,$Y$93:$Y$121,0)+COUNTIF($Y$93:Y106,Y106)-1)</f>
        <v>20</v>
      </c>
    </row>
    <row r="107" spans="1:28" ht="15" thickBot="1" x14ac:dyDescent="0.4">
      <c r="A107" s="66">
        <v>15</v>
      </c>
      <c r="B107" s="2" t="s">
        <v>714</v>
      </c>
      <c r="C107" s="2" t="s">
        <v>6</v>
      </c>
      <c r="D107" s="67">
        <v>28</v>
      </c>
      <c r="E107" s="69" t="s">
        <v>696</v>
      </c>
      <c r="F107" s="67">
        <v>16</v>
      </c>
      <c r="G107" s="67">
        <v>0</v>
      </c>
      <c r="H107" s="67"/>
      <c r="I107" s="67"/>
      <c r="J107" s="67">
        <v>5</v>
      </c>
      <c r="K107" s="67">
        <v>5</v>
      </c>
      <c r="L107" s="67">
        <v>7</v>
      </c>
      <c r="M107" s="67">
        <v>7</v>
      </c>
      <c r="N107" s="67">
        <v>12</v>
      </c>
      <c r="O107" s="67">
        <v>10</v>
      </c>
      <c r="P107" s="67">
        <v>5</v>
      </c>
      <c r="Q107" s="67">
        <v>4</v>
      </c>
      <c r="R107" s="67">
        <v>29</v>
      </c>
      <c r="S107" s="67">
        <v>26</v>
      </c>
      <c r="T107" s="85">
        <v>0.89700000000000002</v>
      </c>
      <c r="U107" s="67">
        <v>26</v>
      </c>
      <c r="V107" s="67">
        <v>25</v>
      </c>
      <c r="W107" s="85">
        <v>0.96199999999999997</v>
      </c>
      <c r="X107" s="67"/>
      <c r="Y107" s="89">
        <f>IF(F107&lt;Settings!$H$3,"",ROUND(((I107+K107+M107)*Settings!$C$12+O107*Settings!$C$13+Q107*Settings!$C$14+(R107-S107)*Settings!$C$15+V107*Settings!$C$16+(U107-V107)*Settings!$C$17)/F107*16,0))</f>
        <v>118</v>
      </c>
      <c r="Z107" s="89">
        <f>IF(F107&lt;Settings!$H$3,"",Y107*Settings!$F$4)</f>
        <v>398.25</v>
      </c>
      <c r="AA107" s="67"/>
      <c r="AB107" s="91">
        <f>IF(F107&lt;Settings!$H$3,"",RANK(Y107,$Y$93:$Y$121,0)+COUNTIF($Y$93:Y107,Y107)-1)</f>
        <v>16</v>
      </c>
    </row>
    <row r="108" spans="1:28" ht="15" thickBot="1" x14ac:dyDescent="0.4">
      <c r="A108" s="66">
        <v>16</v>
      </c>
      <c r="B108" s="2" t="s">
        <v>729</v>
      </c>
      <c r="C108" s="2" t="s">
        <v>28</v>
      </c>
      <c r="D108" s="67">
        <v>30</v>
      </c>
      <c r="E108" s="69" t="s">
        <v>696</v>
      </c>
      <c r="F108" s="67">
        <v>14</v>
      </c>
      <c r="G108" s="67">
        <v>0</v>
      </c>
      <c r="H108" s="67"/>
      <c r="I108" s="67"/>
      <c r="J108" s="67">
        <v>6</v>
      </c>
      <c r="K108" s="67">
        <v>5</v>
      </c>
      <c r="L108" s="67">
        <v>11</v>
      </c>
      <c r="M108" s="67">
        <v>11</v>
      </c>
      <c r="N108" s="67">
        <v>9</v>
      </c>
      <c r="O108" s="67">
        <v>4</v>
      </c>
      <c r="P108" s="67">
        <v>2</v>
      </c>
      <c r="Q108" s="67">
        <v>1</v>
      </c>
      <c r="R108" s="67">
        <v>28</v>
      </c>
      <c r="S108" s="67">
        <v>21</v>
      </c>
      <c r="T108" s="85">
        <v>0.75</v>
      </c>
      <c r="U108" s="67">
        <v>31</v>
      </c>
      <c r="V108" s="67">
        <v>30</v>
      </c>
      <c r="W108" s="85">
        <v>0.96799999999999997</v>
      </c>
      <c r="X108" s="67"/>
      <c r="Y108" s="89">
        <f>IF(F108&lt;Settings!$H$3,"",ROUND(((I108+K108+M108)*Settings!$C$12+O108*Settings!$C$13+Q108*Settings!$C$14+(R108-S108)*Settings!$C$15+V108*Settings!$C$16+(U108-V108)*Settings!$C$17)/F108*16,0))</f>
        <v>105</v>
      </c>
      <c r="Z108" s="89">
        <f>IF(F108&lt;Settings!$H$3,"",Y108*Settings!$F$4)</f>
        <v>354.375</v>
      </c>
      <c r="AA108" s="67"/>
      <c r="AB108" s="91">
        <f>IF(F108&lt;Settings!$H$3,"",RANK(Y108,$Y$93:$Y$121,0)+COUNTIF($Y$93:Y108,Y108)-1)</f>
        <v>21</v>
      </c>
    </row>
    <row r="109" spans="1:28" ht="15" thickBot="1" x14ac:dyDescent="0.4">
      <c r="A109" s="66">
        <v>17</v>
      </c>
      <c r="B109" s="2" t="s">
        <v>709</v>
      </c>
      <c r="C109" s="2" t="s">
        <v>38</v>
      </c>
      <c r="D109" s="67">
        <v>33</v>
      </c>
      <c r="E109" s="69" t="s">
        <v>696</v>
      </c>
      <c r="F109" s="67">
        <v>16</v>
      </c>
      <c r="G109" s="67">
        <v>0</v>
      </c>
      <c r="H109" s="67"/>
      <c r="I109" s="67"/>
      <c r="J109" s="67">
        <v>3</v>
      </c>
      <c r="K109" s="67">
        <v>3</v>
      </c>
      <c r="L109" s="67">
        <v>8</v>
      </c>
      <c r="M109" s="67">
        <v>8</v>
      </c>
      <c r="N109" s="67">
        <v>10</v>
      </c>
      <c r="O109" s="67">
        <v>7</v>
      </c>
      <c r="P109" s="67">
        <v>7</v>
      </c>
      <c r="Q109" s="67">
        <v>4</v>
      </c>
      <c r="R109" s="67">
        <v>28</v>
      </c>
      <c r="S109" s="67">
        <v>22</v>
      </c>
      <c r="T109" s="85">
        <v>0.78600000000000003</v>
      </c>
      <c r="U109" s="67">
        <v>26</v>
      </c>
      <c r="V109" s="67">
        <v>25</v>
      </c>
      <c r="W109" s="85">
        <v>0.96199999999999997</v>
      </c>
      <c r="X109" s="67"/>
      <c r="Y109" s="89">
        <f>IF(F109&lt;Settings!$H$3,"",ROUND(((I109+K109+M109)*Settings!$C$12+O109*Settings!$C$13+Q109*Settings!$C$14+(R109-S109)*Settings!$C$15+V109*Settings!$C$16+(U109-V109)*Settings!$C$17)/F109*16,0))</f>
        <v>100</v>
      </c>
      <c r="Z109" s="89">
        <f>IF(F109&lt;Settings!$H$3,"",Y109*Settings!$F$4)</f>
        <v>337.5</v>
      </c>
      <c r="AA109" s="67"/>
      <c r="AB109" s="91">
        <f>IF(F109&lt;Settings!$H$3,"",RANK(Y109,$Y$93:$Y$121,0)+COUNTIF($Y$93:Y109,Y109)-1)</f>
        <v>25</v>
      </c>
    </row>
    <row r="110" spans="1:28" ht="15" thickBot="1" x14ac:dyDescent="0.4">
      <c r="A110" s="66">
        <v>18</v>
      </c>
      <c r="B110" s="2" t="s">
        <v>735</v>
      </c>
      <c r="C110" s="2" t="s">
        <v>14</v>
      </c>
      <c r="D110" s="67">
        <v>23</v>
      </c>
      <c r="E110" s="69" t="s">
        <v>696</v>
      </c>
      <c r="F110" s="67">
        <v>16</v>
      </c>
      <c r="G110" s="67">
        <v>0</v>
      </c>
      <c r="H110" s="67"/>
      <c r="I110" s="67"/>
      <c r="J110" s="67">
        <v>9</v>
      </c>
      <c r="K110" s="67">
        <v>9</v>
      </c>
      <c r="L110" s="67">
        <v>7</v>
      </c>
      <c r="M110" s="67">
        <v>7</v>
      </c>
      <c r="N110" s="67">
        <v>7</v>
      </c>
      <c r="O110" s="67">
        <v>6</v>
      </c>
      <c r="P110" s="67">
        <v>4</v>
      </c>
      <c r="Q110" s="67">
        <v>2</v>
      </c>
      <c r="R110" s="67">
        <v>27</v>
      </c>
      <c r="S110" s="67">
        <v>24</v>
      </c>
      <c r="T110" s="85">
        <v>0.88900000000000001</v>
      </c>
      <c r="U110" s="67">
        <v>69</v>
      </c>
      <c r="V110" s="67">
        <v>65</v>
      </c>
      <c r="W110" s="85">
        <v>0.94199999999999995</v>
      </c>
      <c r="X110" s="67"/>
      <c r="Y110" s="89">
        <f>IF(F110&lt;Settings!$H$3,"",ROUND(((I110+K110+M110)*Settings!$C$12+O110*Settings!$C$13+Q110*Settings!$C$14+(R110-S110)*Settings!$C$15+V110*Settings!$C$16+(U110-V110)*Settings!$C$17)/F110*16,0))</f>
        <v>144</v>
      </c>
      <c r="Z110" s="89">
        <f>IF(F110&lt;Settings!$H$3,"",Y110*Settings!$F$4)</f>
        <v>486</v>
      </c>
      <c r="AA110" s="67"/>
      <c r="AB110" s="91">
        <f>IF(F110&lt;Settings!$H$3,"",RANK(Y110,$Y$93:$Y$121,0)+COUNTIF($Y$93:Y110,Y110)-1)</f>
        <v>6</v>
      </c>
    </row>
    <row r="111" spans="1:28" ht="15" thickBot="1" x14ac:dyDescent="0.4">
      <c r="A111" s="66">
        <v>19</v>
      </c>
      <c r="B111" s="2" t="s">
        <v>719</v>
      </c>
      <c r="C111" s="2" t="s">
        <v>32</v>
      </c>
      <c r="D111" s="67">
        <v>40</v>
      </c>
      <c r="E111" s="69" t="s">
        <v>696</v>
      </c>
      <c r="F111" s="67">
        <v>16</v>
      </c>
      <c r="G111" s="67">
        <v>0</v>
      </c>
      <c r="H111" s="67"/>
      <c r="I111" s="67"/>
      <c r="J111" s="67">
        <v>2</v>
      </c>
      <c r="K111" s="67">
        <v>2</v>
      </c>
      <c r="L111" s="67">
        <v>11</v>
      </c>
      <c r="M111" s="67">
        <v>9</v>
      </c>
      <c r="N111" s="67">
        <v>9</v>
      </c>
      <c r="O111" s="67">
        <v>8</v>
      </c>
      <c r="P111" s="67">
        <v>5</v>
      </c>
      <c r="Q111" s="67">
        <v>3</v>
      </c>
      <c r="R111" s="67">
        <v>27</v>
      </c>
      <c r="S111" s="67">
        <v>22</v>
      </c>
      <c r="T111" s="85">
        <v>0.81499999999999995</v>
      </c>
      <c r="U111" s="67">
        <v>51</v>
      </c>
      <c r="V111" s="67">
        <v>48</v>
      </c>
      <c r="W111" s="85">
        <v>0.94099999999999995</v>
      </c>
      <c r="X111" s="67"/>
      <c r="Y111" s="89">
        <f>IF(F111&lt;Settings!$H$3,"",ROUND(((I111+K111+M111)*Settings!$C$12+O111*Settings!$C$13+Q111*Settings!$C$14+(R111-S111)*Settings!$C$15+V111*Settings!$C$16+(U111-V111)*Settings!$C$17)/F111*16,0))</f>
        <v>123</v>
      </c>
      <c r="Z111" s="89">
        <f>IF(F111&lt;Settings!$H$3,"",Y111*Settings!$F$4)</f>
        <v>415.125</v>
      </c>
      <c r="AA111" s="67"/>
      <c r="AB111" s="91">
        <f>IF(F111&lt;Settings!$H$3,"",RANK(Y111,$Y$93:$Y$121,0)+COUNTIF($Y$93:Y111,Y111)-1)</f>
        <v>13</v>
      </c>
    </row>
    <row r="112" spans="1:28" ht="15" thickBot="1" x14ac:dyDescent="0.4">
      <c r="A112" s="66">
        <v>20</v>
      </c>
      <c r="B112" s="2" t="s">
        <v>718</v>
      </c>
      <c r="C112" s="2" t="s">
        <v>94</v>
      </c>
      <c r="D112" s="67">
        <v>46</v>
      </c>
      <c r="E112" s="69" t="s">
        <v>696</v>
      </c>
      <c r="F112" s="67">
        <v>16</v>
      </c>
      <c r="G112" s="67">
        <v>0</v>
      </c>
      <c r="H112" s="67"/>
      <c r="I112" s="67"/>
      <c r="J112" s="67">
        <v>8</v>
      </c>
      <c r="K112" s="67">
        <v>8</v>
      </c>
      <c r="L112" s="67">
        <v>7</v>
      </c>
      <c r="M112" s="67">
        <v>6</v>
      </c>
      <c r="N112" s="67">
        <v>6</v>
      </c>
      <c r="O112" s="67">
        <v>5</v>
      </c>
      <c r="P112" s="67">
        <v>6</v>
      </c>
      <c r="Q112" s="67">
        <v>4</v>
      </c>
      <c r="R112" s="67">
        <v>27</v>
      </c>
      <c r="S112" s="67">
        <v>23</v>
      </c>
      <c r="T112" s="85">
        <v>0.85199999999999998</v>
      </c>
      <c r="U112" s="67">
        <v>47</v>
      </c>
      <c r="V112" s="67">
        <v>44</v>
      </c>
      <c r="W112" s="85">
        <v>0.93600000000000005</v>
      </c>
      <c r="X112" s="67"/>
      <c r="Y112" s="89">
        <f>IF(F112&lt;Settings!$H$3,"",ROUND(((I112+K112+M112)*Settings!$C$12+O112*Settings!$C$13+Q112*Settings!$C$14+(R112-S112)*Settings!$C$15+V112*Settings!$C$16+(U112-V112)*Settings!$C$17)/F112*16,0))</f>
        <v>122</v>
      </c>
      <c r="Z112" s="89">
        <f>IF(F112&lt;Settings!$H$3,"",Y112*Settings!$F$4)</f>
        <v>411.75</v>
      </c>
      <c r="AA112" s="67"/>
      <c r="AB112" s="91">
        <f>IF(F112&lt;Settings!$H$3,"",RANK(Y112,$Y$93:$Y$121,0)+COUNTIF($Y$93:Y112,Y112)-1)</f>
        <v>14</v>
      </c>
    </row>
    <row r="113" spans="1:29" ht="15" thickBot="1" x14ac:dyDescent="0.4">
      <c r="A113" s="66">
        <v>21</v>
      </c>
      <c r="B113" s="2" t="s">
        <v>702</v>
      </c>
      <c r="C113" s="2" t="s">
        <v>41</v>
      </c>
      <c r="D113" s="67">
        <v>27</v>
      </c>
      <c r="E113" s="69" t="s">
        <v>696</v>
      </c>
      <c r="F113" s="67">
        <v>16</v>
      </c>
      <c r="G113" s="67">
        <v>0</v>
      </c>
      <c r="H113" s="67"/>
      <c r="I113" s="67"/>
      <c r="J113" s="67">
        <v>5</v>
      </c>
      <c r="K113" s="67">
        <v>5</v>
      </c>
      <c r="L113" s="67">
        <v>6</v>
      </c>
      <c r="M113" s="67">
        <v>6</v>
      </c>
      <c r="N113" s="67">
        <v>7</v>
      </c>
      <c r="O113" s="67">
        <v>7</v>
      </c>
      <c r="P113" s="67">
        <v>7</v>
      </c>
      <c r="Q113" s="67">
        <v>2</v>
      </c>
      <c r="R113" s="67">
        <v>25</v>
      </c>
      <c r="S113" s="67">
        <v>20</v>
      </c>
      <c r="T113" s="85">
        <v>0.8</v>
      </c>
      <c r="U113" s="67">
        <v>35</v>
      </c>
      <c r="V113" s="67">
        <v>35</v>
      </c>
      <c r="W113" s="85">
        <v>1</v>
      </c>
      <c r="X113" s="67"/>
      <c r="Y113" s="89">
        <f>IF(F113&lt;Settings!$H$3,"",ROUND(((I113+K113+M113)*Settings!$C$12+O113*Settings!$C$13+Q113*Settings!$C$14+(R113-S113)*Settings!$C$15+V113*Settings!$C$16+(U113-V113)*Settings!$C$17)/F113*16,0))</f>
        <v>101</v>
      </c>
      <c r="Z113" s="89">
        <f>IF(F113&lt;Settings!$H$3,"",Y113*Settings!$F$4)</f>
        <v>340.875</v>
      </c>
      <c r="AA113" s="67"/>
      <c r="AB113" s="91">
        <f>IF(F113&lt;Settings!$H$3,"",RANK(Y113,$Y$93:$Y$121,0)+COUNTIF($Y$93:Y113,Y113)-1)</f>
        <v>24</v>
      </c>
    </row>
    <row r="114" spans="1:29" ht="15" thickBot="1" x14ac:dyDescent="0.4">
      <c r="A114" s="66">
        <v>22</v>
      </c>
      <c r="B114" s="2" t="s">
        <v>721</v>
      </c>
      <c r="C114" s="2" t="s">
        <v>12</v>
      </c>
      <c r="D114" s="67">
        <v>29</v>
      </c>
      <c r="E114" s="69" t="s">
        <v>696</v>
      </c>
      <c r="F114" s="67">
        <v>16</v>
      </c>
      <c r="G114" s="67">
        <v>0</v>
      </c>
      <c r="H114" s="67"/>
      <c r="I114" s="67"/>
      <c r="J114" s="67">
        <v>4</v>
      </c>
      <c r="K114" s="67">
        <v>4</v>
      </c>
      <c r="L114" s="67">
        <v>8</v>
      </c>
      <c r="M114" s="67">
        <v>7</v>
      </c>
      <c r="N114" s="67">
        <v>6</v>
      </c>
      <c r="O114" s="67">
        <v>6</v>
      </c>
      <c r="P114" s="67">
        <v>5</v>
      </c>
      <c r="Q114" s="67">
        <v>2</v>
      </c>
      <c r="R114" s="67">
        <v>23</v>
      </c>
      <c r="S114" s="67">
        <v>19</v>
      </c>
      <c r="T114" s="85">
        <v>0.82599999999999996</v>
      </c>
      <c r="U114" s="67">
        <v>41</v>
      </c>
      <c r="V114" s="67">
        <v>39</v>
      </c>
      <c r="W114" s="85">
        <v>0.95099999999999996</v>
      </c>
      <c r="X114" s="67"/>
      <c r="Y114" s="89">
        <f>IF(F114&lt;Settings!$H$3,"",ROUND(((I114+K114+M114)*Settings!$C$12+O114*Settings!$C$13+Q114*Settings!$C$14+(R114-S114)*Settings!$C$15+V114*Settings!$C$16+(U114-V114)*Settings!$C$17)/F114*16,0))</f>
        <v>102</v>
      </c>
      <c r="Z114" s="89">
        <f>IF(F114&lt;Settings!$H$3,"",Y114*Settings!$F$4)</f>
        <v>344.25</v>
      </c>
      <c r="AA114" s="67"/>
      <c r="AB114" s="91">
        <f>IF(F114&lt;Settings!$H$3,"",RANK(Y114,$Y$93:$Y$121,0)+COUNTIF($Y$93:Y114,Y114)-1)</f>
        <v>23</v>
      </c>
    </row>
    <row r="115" spans="1:29" ht="15" thickBot="1" x14ac:dyDescent="0.4">
      <c r="A115" s="66">
        <v>23</v>
      </c>
      <c r="B115" s="2" t="s">
        <v>724</v>
      </c>
      <c r="C115" s="2" t="s">
        <v>36</v>
      </c>
      <c r="D115" s="67">
        <v>43</v>
      </c>
      <c r="E115" s="69" t="s">
        <v>696</v>
      </c>
      <c r="F115" s="67">
        <v>13</v>
      </c>
      <c r="G115" s="67">
        <v>0</v>
      </c>
      <c r="H115" s="67"/>
      <c r="I115" s="67"/>
      <c r="J115" s="67">
        <v>4</v>
      </c>
      <c r="K115" s="67">
        <v>4</v>
      </c>
      <c r="L115" s="67">
        <v>5</v>
      </c>
      <c r="M115" s="67">
        <v>5</v>
      </c>
      <c r="N115" s="67">
        <v>7</v>
      </c>
      <c r="O115" s="67">
        <v>7</v>
      </c>
      <c r="P115" s="67">
        <v>5</v>
      </c>
      <c r="Q115" s="67">
        <v>4</v>
      </c>
      <c r="R115" s="67">
        <v>21</v>
      </c>
      <c r="S115" s="67">
        <v>20</v>
      </c>
      <c r="T115" s="85">
        <v>0.95199999999999996</v>
      </c>
      <c r="U115" s="67">
        <v>35</v>
      </c>
      <c r="V115" s="67">
        <v>33</v>
      </c>
      <c r="W115" s="85">
        <v>0.94299999999999995</v>
      </c>
      <c r="X115" s="67"/>
      <c r="Y115" s="89">
        <f>IF(F115&lt;Settings!$H$3,"",ROUND(((I115+K115+M115)*Settings!$C$12+O115*Settings!$C$13+Q115*Settings!$C$14+(R115-S115)*Settings!$C$15+V115*Settings!$C$16+(U115-V115)*Settings!$C$17)/F115*16,0))</f>
        <v>132</v>
      </c>
      <c r="Z115" s="89">
        <f>IF(F115&lt;Settings!$H$3,"",Y115*Settings!$F$4)</f>
        <v>445.5</v>
      </c>
      <c r="AA115" s="67"/>
      <c r="AB115" s="91">
        <f>IF(F115&lt;Settings!$H$3,"",RANK(Y115,$Y$93:$Y$121,0)+COUNTIF($Y$93:Y115,Y115)-1)</f>
        <v>11</v>
      </c>
    </row>
    <row r="116" spans="1:29" ht="15" thickBot="1" x14ac:dyDescent="0.4">
      <c r="A116" s="66">
        <v>24</v>
      </c>
      <c r="B116" s="2" t="s">
        <v>750</v>
      </c>
      <c r="C116" s="69" t="s">
        <v>179</v>
      </c>
      <c r="D116" s="67">
        <v>23</v>
      </c>
      <c r="E116" s="69"/>
      <c r="F116" s="67">
        <v>12</v>
      </c>
      <c r="G116" s="67">
        <v>0</v>
      </c>
      <c r="H116" s="67"/>
      <c r="I116" s="67"/>
      <c r="J116" s="67">
        <v>2</v>
      </c>
      <c r="K116" s="67">
        <v>2</v>
      </c>
      <c r="L116" s="67">
        <v>4</v>
      </c>
      <c r="M116" s="67">
        <v>3</v>
      </c>
      <c r="N116" s="67">
        <v>12</v>
      </c>
      <c r="O116" s="67">
        <v>9</v>
      </c>
      <c r="P116" s="67">
        <v>3</v>
      </c>
      <c r="Q116" s="67">
        <v>3</v>
      </c>
      <c r="R116" s="67">
        <v>21</v>
      </c>
      <c r="S116" s="67">
        <v>17</v>
      </c>
      <c r="T116" s="85">
        <v>0.81</v>
      </c>
      <c r="U116" s="67">
        <v>24</v>
      </c>
      <c r="V116" s="67">
        <v>24</v>
      </c>
      <c r="W116" s="85">
        <v>1</v>
      </c>
      <c r="X116" s="67"/>
      <c r="Y116" s="89">
        <f>IF(F116&lt;Settings!$H$3,"",ROUND(((I116+K116+M116)*Settings!$C$12+O116*Settings!$C$13+Q116*Settings!$C$14+(R116-S116)*Settings!$C$15+V116*Settings!$C$16+(U116-V116)*Settings!$C$17)/F116*16,0))</f>
        <v>115</v>
      </c>
      <c r="Z116" s="89">
        <f>IF(F116&lt;Settings!$H$3,"",Y116*Settings!$F$4)</f>
        <v>388.125</v>
      </c>
      <c r="AA116" s="67"/>
      <c r="AB116" s="91">
        <f>IF(F116&lt;Settings!$H$3,"",RANK(Y116,$Y$93:$Y$121,0)+COUNTIF($Y$93:Y116,Y116)-1)</f>
        <v>19</v>
      </c>
    </row>
    <row r="117" spans="1:29" ht="15" thickBot="1" x14ac:dyDescent="0.4">
      <c r="A117" s="66">
        <v>25</v>
      </c>
      <c r="B117" s="2" t="s">
        <v>707</v>
      </c>
      <c r="C117" s="2" t="s">
        <v>30</v>
      </c>
      <c r="D117" s="67">
        <v>28</v>
      </c>
      <c r="E117" s="69" t="s">
        <v>696</v>
      </c>
      <c r="F117" s="67">
        <v>13</v>
      </c>
      <c r="G117" s="67">
        <v>0</v>
      </c>
      <c r="H117" s="67"/>
      <c r="I117" s="67"/>
      <c r="J117" s="67">
        <v>4</v>
      </c>
      <c r="K117" s="67">
        <v>4</v>
      </c>
      <c r="L117" s="67">
        <v>8</v>
      </c>
      <c r="M117" s="67">
        <v>8</v>
      </c>
      <c r="N117" s="67">
        <v>4</v>
      </c>
      <c r="O117" s="67">
        <v>3</v>
      </c>
      <c r="P117" s="67">
        <v>5</v>
      </c>
      <c r="Q117" s="67">
        <v>4</v>
      </c>
      <c r="R117" s="67">
        <v>21</v>
      </c>
      <c r="S117" s="67">
        <v>19</v>
      </c>
      <c r="T117" s="85">
        <v>0.90500000000000003</v>
      </c>
      <c r="U117" s="67">
        <v>20</v>
      </c>
      <c r="V117" s="67">
        <v>19</v>
      </c>
      <c r="W117" s="85">
        <v>0.95</v>
      </c>
      <c r="X117" s="67"/>
      <c r="Y117" s="89">
        <f>IF(F117&lt;Settings!$H$3,"",ROUND(((I117+K117+M117)*Settings!$C$12+O117*Settings!$C$13+Q117*Settings!$C$14+(R117-S117)*Settings!$C$15+V117*Settings!$C$16+(U117-V117)*Settings!$C$17)/F117*16,0))</f>
        <v>105</v>
      </c>
      <c r="Z117" s="89">
        <f>IF(F117&lt;Settings!$H$3,"",Y117*Settings!$F$4)</f>
        <v>354.375</v>
      </c>
      <c r="AA117" s="67"/>
      <c r="AB117" s="91">
        <f>IF(F117&lt;Settings!$H$3,"",RANK(Y117,$Y$93:$Y$121,0)+COUNTIF($Y$93:Y117,Y117)-1)</f>
        <v>22</v>
      </c>
    </row>
    <row r="118" spans="1:29" ht="15" thickBot="1" x14ac:dyDescent="0.4">
      <c r="A118" s="66">
        <v>26</v>
      </c>
      <c r="B118" s="2" t="s">
        <v>704</v>
      </c>
      <c r="C118" s="2" t="s">
        <v>43</v>
      </c>
      <c r="D118" s="67">
        <v>27</v>
      </c>
      <c r="E118" s="69" t="s">
        <v>696</v>
      </c>
      <c r="F118" s="67">
        <v>15</v>
      </c>
      <c r="G118" s="67">
        <v>0</v>
      </c>
      <c r="H118" s="67"/>
      <c r="I118" s="67"/>
      <c r="J118" s="67">
        <v>3</v>
      </c>
      <c r="K118" s="67">
        <v>3</v>
      </c>
      <c r="L118" s="67">
        <v>6</v>
      </c>
      <c r="M118" s="67">
        <v>4</v>
      </c>
      <c r="N118" s="67">
        <v>10</v>
      </c>
      <c r="O118" s="67">
        <v>5</v>
      </c>
      <c r="P118" s="67">
        <v>1</v>
      </c>
      <c r="Q118" s="67">
        <v>1</v>
      </c>
      <c r="R118" s="67">
        <v>20</v>
      </c>
      <c r="S118" s="67">
        <v>13</v>
      </c>
      <c r="T118" s="85">
        <v>0.65</v>
      </c>
      <c r="U118" s="67">
        <v>48</v>
      </c>
      <c r="V118" s="67">
        <v>43</v>
      </c>
      <c r="W118" s="85">
        <v>0.89600000000000002</v>
      </c>
      <c r="X118" s="67"/>
      <c r="Y118" s="89">
        <f>IF(F118&lt;Settings!$H$3,"",ROUND(((I118+K118+M118)*Settings!$C$12+O118*Settings!$C$13+Q118*Settings!$C$14+(R118-S118)*Settings!$C$15+V118*Settings!$C$16+(U118-V118)*Settings!$C$17)/F118*16,0))</f>
        <v>87</v>
      </c>
      <c r="Z118" s="89">
        <f>IF(F118&lt;Settings!$H$3,"",Y118*Settings!$F$4)</f>
        <v>293.625</v>
      </c>
      <c r="AA118" s="67"/>
      <c r="AB118" s="91">
        <f>IF(F118&lt;Settings!$H$3,"",RANK(Y118,$Y$93:$Y$121,0)+COUNTIF($Y$93:Y118,Y118)-1)</f>
        <v>29</v>
      </c>
    </row>
    <row r="119" spans="1:29" ht="15" thickBot="1" x14ac:dyDescent="0.4">
      <c r="A119" s="66">
        <v>27</v>
      </c>
      <c r="B119" s="2" t="s">
        <v>708</v>
      </c>
      <c r="C119" s="69" t="s">
        <v>179</v>
      </c>
      <c r="D119" s="67">
        <v>27</v>
      </c>
      <c r="E119" s="69"/>
      <c r="F119" s="67">
        <v>13</v>
      </c>
      <c r="G119" s="67">
        <v>0</v>
      </c>
      <c r="H119" s="67"/>
      <c r="I119" s="67"/>
      <c r="J119" s="67">
        <v>4</v>
      </c>
      <c r="K119" s="67">
        <v>4</v>
      </c>
      <c r="L119" s="67">
        <v>10</v>
      </c>
      <c r="M119" s="67">
        <v>9</v>
      </c>
      <c r="N119" s="67">
        <v>3</v>
      </c>
      <c r="O119" s="67"/>
      <c r="P119" s="67">
        <v>3</v>
      </c>
      <c r="Q119" s="67">
        <v>3</v>
      </c>
      <c r="R119" s="67">
        <v>20</v>
      </c>
      <c r="S119" s="67">
        <v>16</v>
      </c>
      <c r="T119" s="85">
        <v>0.8</v>
      </c>
      <c r="U119" s="67">
        <v>35</v>
      </c>
      <c r="V119" s="67">
        <v>30</v>
      </c>
      <c r="W119" s="85">
        <v>0.85699999999999998</v>
      </c>
      <c r="X119" s="67"/>
      <c r="Y119" s="89">
        <f>IF(F119&lt;Settings!$H$3,"",ROUND(((I119+K119+M119)*Settings!$C$12+O119*Settings!$C$13+Q119*Settings!$C$14+(R119-S119)*Settings!$C$15+V119*Settings!$C$16+(U119-V119)*Settings!$C$17)/F119*16,0))</f>
        <v>98</v>
      </c>
      <c r="Z119" s="89">
        <f>IF(F119&lt;Settings!$H$3,"",Y119*Settings!$F$4)</f>
        <v>330.75</v>
      </c>
      <c r="AA119" s="67"/>
      <c r="AB119" s="91">
        <f>IF(F119&lt;Settings!$H$3,"",RANK(Y119,$Y$93:$Y$121,0)+COUNTIF($Y$93:Y119,Y119)-1)</f>
        <v>26</v>
      </c>
    </row>
    <row r="120" spans="1:29" ht="15" thickBot="1" x14ac:dyDescent="0.4">
      <c r="A120" s="66">
        <v>28</v>
      </c>
      <c r="B120" s="2" t="s">
        <v>751</v>
      </c>
      <c r="C120" s="2" t="s">
        <v>4</v>
      </c>
      <c r="D120" s="67">
        <v>24</v>
      </c>
      <c r="E120" s="69" t="s">
        <v>696</v>
      </c>
      <c r="F120" s="67">
        <v>14</v>
      </c>
      <c r="G120" s="67">
        <v>0</v>
      </c>
      <c r="H120" s="67"/>
      <c r="I120" s="67"/>
      <c r="J120" s="67">
        <v>4</v>
      </c>
      <c r="K120" s="67">
        <v>4</v>
      </c>
      <c r="L120" s="67">
        <v>7</v>
      </c>
      <c r="M120" s="67">
        <v>7</v>
      </c>
      <c r="N120" s="67">
        <v>7</v>
      </c>
      <c r="O120" s="67">
        <v>5</v>
      </c>
      <c r="P120" s="67">
        <v>2</v>
      </c>
      <c r="Q120" s="67">
        <v>1</v>
      </c>
      <c r="R120" s="67">
        <v>20</v>
      </c>
      <c r="S120" s="67">
        <v>17</v>
      </c>
      <c r="T120" s="85">
        <v>0.85</v>
      </c>
      <c r="U120" s="67">
        <v>29</v>
      </c>
      <c r="V120" s="67">
        <v>25</v>
      </c>
      <c r="W120" s="85">
        <v>0.86199999999999999</v>
      </c>
      <c r="X120" s="67"/>
      <c r="Y120" s="89">
        <f>IF(F120&lt;Settings!$H$3,"",ROUND(((I120+K120+M120)*Settings!$C$12+O120*Settings!$C$13+Q120*Settings!$C$14+(R120-S120)*Settings!$C$15+V120*Settings!$C$16+(U120-V120)*Settings!$C$17)/F120*16,0))</f>
        <v>91</v>
      </c>
      <c r="Z120" s="89">
        <f>IF(F120&lt;Settings!$H$3,"",Y120*Settings!$F$4)</f>
        <v>307.125</v>
      </c>
      <c r="AA120" s="67"/>
      <c r="AB120" s="91">
        <f>IF(F120&lt;Settings!$H$3,"",RANK(Y120,$Y$93:$Y$121,0)+COUNTIF($Y$93:Y120,Y120)-1)</f>
        <v>28</v>
      </c>
    </row>
    <row r="121" spans="1:29" ht="15" thickBot="1" x14ac:dyDescent="0.4">
      <c r="A121" s="7">
        <v>29</v>
      </c>
      <c r="B121" s="3" t="s">
        <v>752</v>
      </c>
      <c r="C121" s="3" t="s">
        <v>51</v>
      </c>
      <c r="D121" s="8">
        <v>23</v>
      </c>
      <c r="E121" s="73" t="s">
        <v>696</v>
      </c>
      <c r="F121" s="8">
        <v>16</v>
      </c>
      <c r="G121" s="8">
        <v>0</v>
      </c>
      <c r="H121" s="8"/>
      <c r="I121" s="8"/>
      <c r="J121" s="8">
        <v>7</v>
      </c>
      <c r="K121" s="8">
        <v>7</v>
      </c>
      <c r="L121" s="8">
        <v>3</v>
      </c>
      <c r="M121" s="8">
        <v>3</v>
      </c>
      <c r="N121" s="8">
        <v>9</v>
      </c>
      <c r="O121" s="8">
        <v>7</v>
      </c>
      <c r="P121" s="8">
        <v>1</v>
      </c>
      <c r="Q121" s="8">
        <v>1</v>
      </c>
      <c r="R121" s="8">
        <v>20</v>
      </c>
      <c r="S121" s="8">
        <v>18</v>
      </c>
      <c r="T121" s="86">
        <v>0.9</v>
      </c>
      <c r="U121" s="8">
        <v>36</v>
      </c>
      <c r="V121" s="8">
        <v>35</v>
      </c>
      <c r="W121" s="86">
        <v>0.97199999999999998</v>
      </c>
      <c r="X121" s="8"/>
      <c r="Y121" s="89">
        <f>IF(F121&lt;Settings!$H$3,"",ROUND(((I121+K121+M121)*Settings!$C$12+O121*Settings!$C$13+Q121*Settings!$C$14+(R121-S121)*Settings!$C$15+V121*Settings!$C$16+(U121-V121)*Settings!$C$17)/F121*16,0))</f>
        <v>96</v>
      </c>
      <c r="Z121" s="89">
        <f>IF(F121&lt;Settings!$H$3,"",Y121*Settings!$F$4)</f>
        <v>324</v>
      </c>
      <c r="AA121" s="88"/>
      <c r="AB121" s="91">
        <f>IF(F121&lt;Settings!$H$3,"",RANK(Y121,$Y$93:$Y$121,0)+COUNTIF($Y$93:Y121,Y121)-1)</f>
        <v>27</v>
      </c>
    </row>
    <row r="122" spans="1:29" ht="15" thickBot="1" x14ac:dyDescent="0.4">
      <c r="A122" s="120">
        <v>2019</v>
      </c>
      <c r="B122" s="121"/>
      <c r="C122" s="121"/>
      <c r="D122" s="121"/>
      <c r="E122" s="122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</row>
    <row r="123" spans="1:29" ht="15" thickBot="1" x14ac:dyDescent="0.4">
      <c r="A123" s="81">
        <v>1</v>
      </c>
      <c r="B123" s="76" t="s">
        <v>735</v>
      </c>
      <c r="C123" s="76" t="s">
        <v>14</v>
      </c>
      <c r="D123" s="82">
        <v>24</v>
      </c>
      <c r="E123" s="83" t="s">
        <v>696</v>
      </c>
      <c r="F123" s="82">
        <v>16</v>
      </c>
      <c r="G123" s="82">
        <v>0</v>
      </c>
      <c r="H123" s="82"/>
      <c r="I123" s="82"/>
      <c r="J123" s="82">
        <v>9</v>
      </c>
      <c r="K123" s="82">
        <v>9</v>
      </c>
      <c r="L123" s="82">
        <v>10</v>
      </c>
      <c r="M123" s="82">
        <v>9</v>
      </c>
      <c r="N123" s="82">
        <v>13</v>
      </c>
      <c r="O123" s="82">
        <v>13</v>
      </c>
      <c r="P123" s="82">
        <v>6</v>
      </c>
      <c r="Q123" s="82">
        <v>3</v>
      </c>
      <c r="R123" s="82">
        <v>38</v>
      </c>
      <c r="S123" s="82">
        <v>34</v>
      </c>
      <c r="T123" s="84">
        <v>0.89500000000000002</v>
      </c>
      <c r="U123" s="82">
        <v>48</v>
      </c>
      <c r="V123" s="82">
        <v>45</v>
      </c>
      <c r="W123" s="84">
        <v>0.93799999999999994</v>
      </c>
      <c r="X123" s="82"/>
      <c r="Y123" s="89">
        <f>IF(F123&lt;Settings!$H$3,"",ROUND(((I123+K123+M123)*Settings!$C$12+O123*Settings!$C$13+Q123*Settings!$C$14+(R123-S123)*Settings!$C$15+V123*Settings!$C$16+(U123-V123)*Settings!$C$17)/F123*16,0))</f>
        <v>162</v>
      </c>
      <c r="Z123" s="89">
        <f>IF(F123&lt;Settings!$H$3,"",Y123*Settings!$F$3)</f>
        <v>820.125</v>
      </c>
      <c r="AA123" s="84"/>
      <c r="AB123" s="91">
        <f>IF(F123&lt;Settings!$H$3,"",RANK(Y123,$Y$123:$Y$151,0)+COUNTIF($Y$123:Y123,Y123)-1)</f>
        <v>2</v>
      </c>
      <c r="AC123" s="67"/>
    </row>
    <row r="124" spans="1:29" ht="15" thickBot="1" x14ac:dyDescent="0.4">
      <c r="A124" s="66">
        <v>2</v>
      </c>
      <c r="B124" s="2" t="s">
        <v>963</v>
      </c>
      <c r="C124" s="2" t="s">
        <v>16</v>
      </c>
      <c r="D124" s="67">
        <v>25</v>
      </c>
      <c r="E124" s="69" t="s">
        <v>696</v>
      </c>
      <c r="F124" s="67">
        <v>16</v>
      </c>
      <c r="G124" s="67">
        <v>0</v>
      </c>
      <c r="H124" s="67">
        <v>1</v>
      </c>
      <c r="I124" s="67">
        <v>1</v>
      </c>
      <c r="J124" s="67">
        <v>9</v>
      </c>
      <c r="K124" s="67">
        <v>9</v>
      </c>
      <c r="L124" s="67">
        <v>6</v>
      </c>
      <c r="M124" s="67">
        <v>6</v>
      </c>
      <c r="N124" s="67">
        <v>15</v>
      </c>
      <c r="O124" s="67">
        <v>13</v>
      </c>
      <c r="P124" s="67">
        <v>5</v>
      </c>
      <c r="Q124" s="67">
        <v>3</v>
      </c>
      <c r="R124" s="67">
        <v>36</v>
      </c>
      <c r="S124" s="67">
        <v>32</v>
      </c>
      <c r="T124" s="85">
        <v>0.88900000000000001</v>
      </c>
      <c r="U124" s="67">
        <v>49</v>
      </c>
      <c r="V124" s="67">
        <v>48</v>
      </c>
      <c r="W124" s="85">
        <v>0.98</v>
      </c>
      <c r="X124" s="67"/>
      <c r="Y124" s="89">
        <f>IF(F124&lt;Settings!$H$3,"",ROUND(((I124+K124+M124)*Settings!$C$12+O124*Settings!$C$13+Q124*Settings!$C$14+(R124-S124)*Settings!$C$15+V124*Settings!$C$16+(U124-V124)*Settings!$C$17)/F124*16,0))</f>
        <v>159</v>
      </c>
      <c r="Z124" s="89">
        <f>IF(F124&lt;Settings!$H$3,"",Y124*Settings!$F$3)</f>
        <v>804.9375</v>
      </c>
      <c r="AA124" s="85"/>
      <c r="AB124" s="91">
        <f>IF(F124&lt;Settings!$H$3,"",RANK(Y124,$Y$123:$Y$151,0)+COUNTIF($Y$123:Y124,Y124)-1)</f>
        <v>3</v>
      </c>
      <c r="AC124" s="67"/>
    </row>
    <row r="125" spans="1:29" ht="15" thickBot="1" x14ac:dyDescent="0.4">
      <c r="A125" s="66">
        <v>3</v>
      </c>
      <c r="B125" s="2" t="s">
        <v>745</v>
      </c>
      <c r="C125" s="2" t="s">
        <v>56</v>
      </c>
      <c r="D125" s="67">
        <v>24</v>
      </c>
      <c r="E125" s="69" t="s">
        <v>696</v>
      </c>
      <c r="F125" s="67">
        <v>16</v>
      </c>
      <c r="G125" s="67">
        <v>0</v>
      </c>
      <c r="H125" s="67"/>
      <c r="I125" s="67"/>
      <c r="J125" s="67">
        <v>12</v>
      </c>
      <c r="K125" s="67">
        <v>12</v>
      </c>
      <c r="L125" s="67">
        <v>13</v>
      </c>
      <c r="M125" s="67">
        <v>12</v>
      </c>
      <c r="N125" s="67">
        <v>8</v>
      </c>
      <c r="O125" s="67">
        <v>5</v>
      </c>
      <c r="P125" s="67">
        <v>2</v>
      </c>
      <c r="Q125" s="67">
        <v>2</v>
      </c>
      <c r="R125" s="67">
        <v>35</v>
      </c>
      <c r="S125" s="67">
        <v>31</v>
      </c>
      <c r="T125" s="85">
        <v>0.88600000000000001</v>
      </c>
      <c r="U125" s="67">
        <v>35</v>
      </c>
      <c r="V125" s="67">
        <v>34</v>
      </c>
      <c r="W125" s="85">
        <v>0.97099999999999997</v>
      </c>
      <c r="X125" s="67"/>
      <c r="Y125" s="89">
        <f>IF(F125&lt;Settings!$H$3,"",ROUND(((I125+K125+M125)*Settings!$C$12+O125*Settings!$C$13+Q125*Settings!$C$14+(R125-S125)*Settings!$C$15+V125*Settings!$C$16+(U125-V125)*Settings!$C$17)/F125*16,0))</f>
        <v>132</v>
      </c>
      <c r="Z125" s="89">
        <f>IF(F125&lt;Settings!$H$3,"",Y125*Settings!$F$3)</f>
        <v>668.25</v>
      </c>
      <c r="AA125" s="85"/>
      <c r="AB125" s="91">
        <f>IF(F125&lt;Settings!$H$3,"",RANK(Y125,$Y$123:$Y$151,0)+COUNTIF($Y$123:Y125,Y125)-1)</f>
        <v>8</v>
      </c>
      <c r="AC125" s="67"/>
    </row>
    <row r="126" spans="1:29" ht="15" thickBot="1" x14ac:dyDescent="0.4">
      <c r="A126" s="66">
        <v>4</v>
      </c>
      <c r="B126" s="2" t="s">
        <v>964</v>
      </c>
      <c r="C126" s="2" t="s">
        <v>49</v>
      </c>
      <c r="D126" s="67">
        <v>25</v>
      </c>
      <c r="E126" s="69" t="s">
        <v>696</v>
      </c>
      <c r="F126" s="67">
        <v>16</v>
      </c>
      <c r="G126" s="67">
        <v>0</v>
      </c>
      <c r="H126" s="67"/>
      <c r="I126" s="67"/>
      <c r="J126" s="67">
        <v>6</v>
      </c>
      <c r="K126" s="67">
        <v>6</v>
      </c>
      <c r="L126" s="67">
        <v>7</v>
      </c>
      <c r="M126" s="67">
        <v>5</v>
      </c>
      <c r="N126" s="67">
        <v>14</v>
      </c>
      <c r="O126" s="67">
        <v>11</v>
      </c>
      <c r="P126" s="67">
        <v>8</v>
      </c>
      <c r="Q126" s="67">
        <v>5</v>
      </c>
      <c r="R126" s="67">
        <v>35</v>
      </c>
      <c r="S126" s="67">
        <v>27</v>
      </c>
      <c r="T126" s="85">
        <v>0.77100000000000002</v>
      </c>
      <c r="U126" s="67">
        <v>48</v>
      </c>
      <c r="V126" s="67">
        <v>43</v>
      </c>
      <c r="W126" s="85">
        <v>0.89600000000000002</v>
      </c>
      <c r="X126" s="67"/>
      <c r="Y126" s="89">
        <f>IF(F126&lt;Settings!$H$3,"",ROUND(((I126+K126+M126)*Settings!$C$12+O126*Settings!$C$13+Q126*Settings!$C$14+(R126-S126)*Settings!$C$15+V126*Settings!$C$16+(U126-V126)*Settings!$C$17)/F126*16,0))</f>
        <v>137</v>
      </c>
      <c r="Z126" s="89">
        <f>IF(F126&lt;Settings!$H$3,"",Y126*Settings!$F$3)</f>
        <v>693.5625</v>
      </c>
      <c r="AA126" s="67"/>
      <c r="AB126" s="91">
        <f>IF(F126&lt;Settings!$H$3,"",RANK(Y126,$Y$123:$Y$151,0)+COUNTIF($Y$123:Y126,Y126)-1)</f>
        <v>5</v>
      </c>
      <c r="AC126" s="67"/>
    </row>
    <row r="127" spans="1:29" ht="15" thickBot="1" x14ac:dyDescent="0.4">
      <c r="A127" s="66">
        <v>5</v>
      </c>
      <c r="B127" s="2" t="s">
        <v>707</v>
      </c>
      <c r="C127" s="2" t="s">
        <v>30</v>
      </c>
      <c r="D127" s="67">
        <v>29</v>
      </c>
      <c r="E127" s="69" t="s">
        <v>696</v>
      </c>
      <c r="F127" s="67">
        <v>16</v>
      </c>
      <c r="G127" s="67">
        <v>0</v>
      </c>
      <c r="H127" s="67"/>
      <c r="I127" s="67"/>
      <c r="J127" s="67">
        <v>12</v>
      </c>
      <c r="K127" s="67">
        <v>12</v>
      </c>
      <c r="L127" s="67">
        <v>9</v>
      </c>
      <c r="M127" s="67">
        <v>9</v>
      </c>
      <c r="N127" s="67">
        <v>9</v>
      </c>
      <c r="O127" s="67">
        <v>8</v>
      </c>
      <c r="P127" s="67">
        <v>4</v>
      </c>
      <c r="Q127" s="67">
        <v>4</v>
      </c>
      <c r="R127" s="67">
        <v>34</v>
      </c>
      <c r="S127" s="67">
        <v>33</v>
      </c>
      <c r="T127" s="85">
        <v>0.97099999999999997</v>
      </c>
      <c r="U127" s="67">
        <v>20</v>
      </c>
      <c r="V127" s="67">
        <v>19</v>
      </c>
      <c r="W127" s="85">
        <v>0.95</v>
      </c>
      <c r="X127" s="67"/>
      <c r="Y127" s="89">
        <f>IF(F127&lt;Settings!$H$3,"",ROUND(((I127+K127+M127)*Settings!$C$12+O127*Settings!$C$13+Q127*Settings!$C$14+(R127-S127)*Settings!$C$15+V127*Settings!$C$16+(U127-V127)*Settings!$C$17)/F127*16,0))</f>
        <v>133</v>
      </c>
      <c r="Z127" s="89">
        <f>IF(F127&lt;Settings!$H$3,"",Y127*Settings!$F$3)</f>
        <v>673.3125</v>
      </c>
      <c r="AA127" s="85"/>
      <c r="AB127" s="91">
        <f>IF(F127&lt;Settings!$H$3,"",RANK(Y127,$Y$123:$Y$151,0)+COUNTIF($Y$123:Y127,Y127)-1)</f>
        <v>6</v>
      </c>
      <c r="AC127" s="67"/>
    </row>
    <row r="128" spans="1:29" ht="15" thickBot="1" x14ac:dyDescent="0.4">
      <c r="A128" s="66">
        <v>6</v>
      </c>
      <c r="B128" s="2" t="s">
        <v>702</v>
      </c>
      <c r="C128" s="2" t="s">
        <v>41</v>
      </c>
      <c r="D128" s="67">
        <v>28</v>
      </c>
      <c r="E128" s="69" t="s">
        <v>696</v>
      </c>
      <c r="F128" s="67">
        <v>16</v>
      </c>
      <c r="G128" s="67">
        <v>0</v>
      </c>
      <c r="H128" s="67"/>
      <c r="I128" s="67"/>
      <c r="J128" s="67">
        <v>6</v>
      </c>
      <c r="K128" s="67">
        <v>6</v>
      </c>
      <c r="L128" s="67">
        <v>9</v>
      </c>
      <c r="M128" s="67">
        <v>9</v>
      </c>
      <c r="N128" s="67">
        <v>12</v>
      </c>
      <c r="O128" s="67">
        <v>10</v>
      </c>
      <c r="P128" s="67">
        <v>7</v>
      </c>
      <c r="Q128" s="67">
        <v>4</v>
      </c>
      <c r="R128" s="67">
        <v>34</v>
      </c>
      <c r="S128" s="67">
        <v>29</v>
      </c>
      <c r="T128" s="85">
        <v>0.85299999999999998</v>
      </c>
      <c r="U128" s="67">
        <v>26</v>
      </c>
      <c r="V128" s="67">
        <v>25</v>
      </c>
      <c r="W128" s="85">
        <v>0.96199999999999997</v>
      </c>
      <c r="X128" s="67"/>
      <c r="Y128" s="89">
        <f>IF(F128&lt;Settings!$H$3,"",ROUND(((I128+K128+M128)*Settings!$C$12+O128*Settings!$C$13+Q128*Settings!$C$14+(R128-S128)*Settings!$C$15+V128*Settings!$C$16+(U128-V128)*Settings!$C$17)/F128*16,0))</f>
        <v>125</v>
      </c>
      <c r="Z128" s="89">
        <f>IF(F128&lt;Settings!$H$3,"",Y128*Settings!$F$3)</f>
        <v>632.8125</v>
      </c>
      <c r="AA128" s="85"/>
      <c r="AB128" s="91">
        <f>IF(F128&lt;Settings!$H$3,"",RANK(Y128,$Y$123:$Y$151,0)+COUNTIF($Y$123:Y128,Y128)-1)</f>
        <v>11</v>
      </c>
      <c r="AC128" s="67"/>
    </row>
    <row r="129" spans="1:29" ht="15" thickBot="1" x14ac:dyDescent="0.4">
      <c r="A129" s="66">
        <v>7</v>
      </c>
      <c r="B129" s="2" t="s">
        <v>711</v>
      </c>
      <c r="C129" s="2" t="s">
        <v>105</v>
      </c>
      <c r="D129" s="67">
        <v>32</v>
      </c>
      <c r="E129" s="69" t="s">
        <v>696</v>
      </c>
      <c r="F129" s="67">
        <v>16</v>
      </c>
      <c r="G129" s="67">
        <v>0</v>
      </c>
      <c r="H129" s="67"/>
      <c r="I129" s="67"/>
      <c r="J129" s="67">
        <v>7</v>
      </c>
      <c r="K129" s="67">
        <v>7</v>
      </c>
      <c r="L129" s="67">
        <v>8</v>
      </c>
      <c r="M129" s="67">
        <v>7</v>
      </c>
      <c r="N129" s="67">
        <v>11</v>
      </c>
      <c r="O129" s="67">
        <v>5</v>
      </c>
      <c r="P129" s="67">
        <v>7</v>
      </c>
      <c r="Q129" s="67">
        <v>5</v>
      </c>
      <c r="R129" s="67">
        <v>33</v>
      </c>
      <c r="S129" s="67">
        <v>24</v>
      </c>
      <c r="T129" s="85">
        <v>0.72699999999999998</v>
      </c>
      <c r="U129" s="67">
        <v>42</v>
      </c>
      <c r="V129" s="67">
        <v>42</v>
      </c>
      <c r="W129" s="85">
        <v>1</v>
      </c>
      <c r="X129" s="67"/>
      <c r="Y129" s="89">
        <f>IF(F129&lt;Settings!$H$3,"",ROUND(((I129+K129+M129)*Settings!$C$12+O129*Settings!$C$13+Q129*Settings!$C$14+(R129-S129)*Settings!$C$15+V129*Settings!$C$16+(U129-V129)*Settings!$C$17)/F129*16,0))</f>
        <v>120</v>
      </c>
      <c r="Z129" s="89">
        <f>IF(F129&lt;Settings!$H$3,"",Y129*Settings!$F$3)</f>
        <v>607.5</v>
      </c>
      <c r="AA129" s="85"/>
      <c r="AB129" s="91">
        <f>IF(F129&lt;Settings!$H$3,"",RANK(Y129,$Y$123:$Y$151,0)+COUNTIF($Y$123:Y129,Y129)-1)</f>
        <v>15</v>
      </c>
      <c r="AC129" s="67"/>
    </row>
    <row r="130" spans="1:29" ht="15" thickBot="1" x14ac:dyDescent="0.4">
      <c r="A130" s="66">
        <v>8</v>
      </c>
      <c r="B130" s="2" t="s">
        <v>965</v>
      </c>
      <c r="C130" s="2" t="s">
        <v>8</v>
      </c>
      <c r="D130" s="67">
        <v>23</v>
      </c>
      <c r="E130" s="69" t="s">
        <v>696</v>
      </c>
      <c r="F130" s="67">
        <v>16</v>
      </c>
      <c r="G130" s="67">
        <v>0</v>
      </c>
      <c r="H130" s="67"/>
      <c r="I130" s="67"/>
      <c r="J130" s="67">
        <v>5</v>
      </c>
      <c r="K130" s="67">
        <v>4</v>
      </c>
      <c r="L130" s="67">
        <v>5</v>
      </c>
      <c r="M130" s="67">
        <v>5</v>
      </c>
      <c r="N130" s="67">
        <v>11</v>
      </c>
      <c r="O130" s="67">
        <v>8</v>
      </c>
      <c r="P130" s="67">
        <v>11</v>
      </c>
      <c r="Q130" s="67">
        <v>8</v>
      </c>
      <c r="R130" s="67">
        <v>32</v>
      </c>
      <c r="S130" s="67">
        <v>25</v>
      </c>
      <c r="T130" s="85">
        <v>0.78100000000000003</v>
      </c>
      <c r="U130" s="67">
        <v>35</v>
      </c>
      <c r="V130" s="67">
        <v>31</v>
      </c>
      <c r="W130" s="85">
        <v>0.88600000000000001</v>
      </c>
      <c r="X130" s="67"/>
      <c r="Y130" s="89">
        <f>IF(F130&lt;Settings!$H$3,"",ROUND(((I130+K130+M130)*Settings!$C$12+O130*Settings!$C$13+Q130*Settings!$C$14+(R130-S130)*Settings!$C$15+V130*Settings!$C$16+(U130-V130)*Settings!$C$17)/F130*16,0))</f>
        <v>123</v>
      </c>
      <c r="Z130" s="89">
        <f>IF(F130&lt;Settings!$H$3,"",Y130*Settings!$F$3)</f>
        <v>622.6875</v>
      </c>
      <c r="AA130" s="85"/>
      <c r="AB130" s="91">
        <f>IF(F130&lt;Settings!$H$3,"",RANK(Y130,$Y$123:$Y$151,0)+COUNTIF($Y$123:Y130,Y130)-1)</f>
        <v>14</v>
      </c>
      <c r="AC130" s="67"/>
    </row>
    <row r="131" spans="1:29" ht="15" thickBot="1" x14ac:dyDescent="0.4">
      <c r="A131" s="66">
        <v>9</v>
      </c>
      <c r="B131" s="2" t="s">
        <v>704</v>
      </c>
      <c r="C131" s="2" t="s">
        <v>43</v>
      </c>
      <c r="D131" s="67">
        <v>28</v>
      </c>
      <c r="E131" s="69" t="s">
        <v>696</v>
      </c>
      <c r="F131" s="67">
        <v>16</v>
      </c>
      <c r="G131" s="67">
        <v>0</v>
      </c>
      <c r="H131" s="67">
        <v>1</v>
      </c>
      <c r="I131" s="67">
        <v>1</v>
      </c>
      <c r="J131" s="67">
        <v>11</v>
      </c>
      <c r="K131" s="67">
        <v>11</v>
      </c>
      <c r="L131" s="67">
        <v>7</v>
      </c>
      <c r="M131" s="67">
        <v>7</v>
      </c>
      <c r="N131" s="67">
        <v>10</v>
      </c>
      <c r="O131" s="67">
        <v>9</v>
      </c>
      <c r="P131" s="67">
        <v>2</v>
      </c>
      <c r="Q131" s="67">
        <v>1</v>
      </c>
      <c r="R131" s="67">
        <v>31</v>
      </c>
      <c r="S131" s="67">
        <v>29</v>
      </c>
      <c r="T131" s="85">
        <v>0.93500000000000005</v>
      </c>
      <c r="U131" s="67">
        <v>28</v>
      </c>
      <c r="V131" s="67">
        <v>28</v>
      </c>
      <c r="W131" s="85">
        <v>1</v>
      </c>
      <c r="X131" s="67"/>
      <c r="Y131" s="89">
        <f>IF(F131&lt;Settings!$H$3,"",ROUND(((I131+K131+M131)*Settings!$C$12+O131*Settings!$C$13+Q131*Settings!$C$14+(R131-S131)*Settings!$C$15+V131*Settings!$C$16+(U131-V131)*Settings!$C$17)/F131*16,0))</f>
        <v>124</v>
      </c>
      <c r="Z131" s="89">
        <f>IF(F131&lt;Settings!$H$3,"",Y131*Settings!$F$3)</f>
        <v>627.75</v>
      </c>
      <c r="AA131" s="85"/>
      <c r="AB131" s="91">
        <f>IF(F131&lt;Settings!$H$3,"",RANK(Y131,$Y$123:$Y$151,0)+COUNTIF($Y$123:Y131,Y131)-1)</f>
        <v>13</v>
      </c>
      <c r="AC131" s="67"/>
    </row>
    <row r="132" spans="1:29" ht="15" thickBot="1" x14ac:dyDescent="0.4">
      <c r="A132" s="66">
        <v>10</v>
      </c>
      <c r="B132" s="2" t="s">
        <v>721</v>
      </c>
      <c r="C132" s="2" t="s">
        <v>12</v>
      </c>
      <c r="D132" s="67">
        <v>30</v>
      </c>
      <c r="E132" s="69" t="s">
        <v>696</v>
      </c>
      <c r="F132" s="67">
        <v>16</v>
      </c>
      <c r="G132" s="67">
        <v>0</v>
      </c>
      <c r="H132" s="67"/>
      <c r="I132" s="67"/>
      <c r="J132" s="67">
        <v>10</v>
      </c>
      <c r="K132" s="67">
        <v>10</v>
      </c>
      <c r="L132" s="67">
        <v>6</v>
      </c>
      <c r="M132" s="67">
        <v>6</v>
      </c>
      <c r="N132" s="67">
        <v>12</v>
      </c>
      <c r="O132" s="67">
        <v>10</v>
      </c>
      <c r="P132" s="67">
        <v>3</v>
      </c>
      <c r="Q132" s="67">
        <v>1</v>
      </c>
      <c r="R132" s="67">
        <v>31</v>
      </c>
      <c r="S132" s="67">
        <v>27</v>
      </c>
      <c r="T132" s="85">
        <v>0.871</v>
      </c>
      <c r="U132" s="67">
        <v>25</v>
      </c>
      <c r="V132" s="67">
        <v>24</v>
      </c>
      <c r="W132" s="85">
        <v>0.96</v>
      </c>
      <c r="X132" s="67"/>
      <c r="Y132" s="89">
        <f>IF(F132&lt;Settings!$H$3,"",ROUND(((I132+K132+M132)*Settings!$C$12+O132*Settings!$C$13+Q132*Settings!$C$14+(R132-S132)*Settings!$C$15+V132*Settings!$C$16+(U132-V132)*Settings!$C$17)/F132*16,0))</f>
        <v>113</v>
      </c>
      <c r="Z132" s="89">
        <f>IF(F132&lt;Settings!$H$3,"",Y132*Settings!$F$3)</f>
        <v>572.0625</v>
      </c>
      <c r="AA132" s="85"/>
      <c r="AB132" s="91">
        <f>IF(F132&lt;Settings!$H$3,"",RANK(Y132,$Y$123:$Y$151,0)+COUNTIF($Y$123:Y132,Y132)-1)</f>
        <v>17</v>
      </c>
      <c r="AC132" s="67"/>
    </row>
    <row r="133" spans="1:29" ht="15" thickBot="1" x14ac:dyDescent="0.4">
      <c r="A133" s="66">
        <v>11</v>
      </c>
      <c r="B133" s="2" t="s">
        <v>697</v>
      </c>
      <c r="C133" s="2" t="s">
        <v>103</v>
      </c>
      <c r="D133" s="67">
        <v>37</v>
      </c>
      <c r="E133" s="69" t="s">
        <v>696</v>
      </c>
      <c r="F133" s="67">
        <v>13</v>
      </c>
      <c r="G133" s="67">
        <v>0</v>
      </c>
      <c r="H133" s="67"/>
      <c r="I133" s="67"/>
      <c r="J133" s="67">
        <v>9</v>
      </c>
      <c r="K133" s="67">
        <v>9</v>
      </c>
      <c r="L133" s="67">
        <v>10</v>
      </c>
      <c r="M133" s="67">
        <v>8</v>
      </c>
      <c r="N133" s="67">
        <v>8</v>
      </c>
      <c r="O133" s="67">
        <v>6</v>
      </c>
      <c r="P133" s="67">
        <v>4</v>
      </c>
      <c r="Q133" s="67"/>
      <c r="R133" s="67">
        <v>31</v>
      </c>
      <c r="S133" s="67">
        <v>23</v>
      </c>
      <c r="T133" s="85">
        <v>0.74199999999999999</v>
      </c>
      <c r="U133" s="67">
        <v>42</v>
      </c>
      <c r="V133" s="67">
        <v>41</v>
      </c>
      <c r="W133" s="85">
        <v>0.97599999999999998</v>
      </c>
      <c r="X133" s="67"/>
      <c r="Y133" s="89">
        <f>IF(F133&lt;Settings!$H$3,"",ROUND(((I133+K133+M133)*Settings!$C$12+O133*Settings!$C$13+Q133*Settings!$C$14+(R133-S133)*Settings!$C$15+V133*Settings!$C$16+(U133-V133)*Settings!$C$17)/F133*16,0))</f>
        <v>133</v>
      </c>
      <c r="Z133" s="89">
        <f>IF(F133&lt;Settings!$H$3,"",Y133*Settings!$F$3)</f>
        <v>673.3125</v>
      </c>
      <c r="AA133" s="67"/>
      <c r="AB133" s="91">
        <f>IF(F133&lt;Settings!$H$3,"",RANK(Y133,$Y$123:$Y$151,0)+COUNTIF($Y$123:Y133,Y133)-1)</f>
        <v>7</v>
      </c>
      <c r="AC133" s="67"/>
    </row>
    <row r="134" spans="1:29" ht="15" thickBot="1" x14ac:dyDescent="0.4">
      <c r="A134" s="66">
        <v>12</v>
      </c>
      <c r="B134" s="2" t="s">
        <v>720</v>
      </c>
      <c r="C134" s="2" t="s">
        <v>26</v>
      </c>
      <c r="D134" s="67">
        <v>35</v>
      </c>
      <c r="E134" s="69" t="s">
        <v>696</v>
      </c>
      <c r="F134" s="67">
        <v>16</v>
      </c>
      <c r="G134" s="67">
        <v>0</v>
      </c>
      <c r="H134" s="67"/>
      <c r="I134" s="67"/>
      <c r="J134" s="67">
        <v>11</v>
      </c>
      <c r="K134" s="67">
        <v>11</v>
      </c>
      <c r="L134" s="67">
        <v>3</v>
      </c>
      <c r="M134" s="67">
        <v>2</v>
      </c>
      <c r="N134" s="67">
        <v>9</v>
      </c>
      <c r="O134" s="67">
        <v>6</v>
      </c>
      <c r="P134" s="67">
        <v>8</v>
      </c>
      <c r="Q134" s="67">
        <v>7</v>
      </c>
      <c r="R134" s="67">
        <v>31</v>
      </c>
      <c r="S134" s="67">
        <v>26</v>
      </c>
      <c r="T134" s="85">
        <v>0.83899999999999997</v>
      </c>
      <c r="U134" s="67">
        <v>36</v>
      </c>
      <c r="V134" s="67">
        <v>35</v>
      </c>
      <c r="W134" s="85">
        <v>0.97199999999999998</v>
      </c>
      <c r="X134" s="67"/>
      <c r="Y134" s="89">
        <f>IF(F134&lt;Settings!$H$3,"",ROUND(((I134+K134+M134)*Settings!$C$12+O134*Settings!$C$13+Q134*Settings!$C$14+(R134-S134)*Settings!$C$15+V134*Settings!$C$16+(U134-V134)*Settings!$C$17)/F134*16,0))</f>
        <v>128</v>
      </c>
      <c r="Z134" s="89">
        <f>IF(F134&lt;Settings!$H$3,"",Y134*Settings!$F$3)</f>
        <v>648</v>
      </c>
      <c r="AA134" s="85"/>
      <c r="AB134" s="91">
        <f>IF(F134&lt;Settings!$H$3,"",RANK(Y134,$Y$123:$Y$151,0)+COUNTIF($Y$123:Y134,Y134)-1)</f>
        <v>10</v>
      </c>
      <c r="AC134" s="67"/>
    </row>
    <row r="135" spans="1:29" ht="15" thickBot="1" x14ac:dyDescent="0.4">
      <c r="A135" s="66">
        <v>13</v>
      </c>
      <c r="B135" s="2" t="s">
        <v>714</v>
      </c>
      <c r="C135" s="2" t="s">
        <v>6</v>
      </c>
      <c r="D135" s="67">
        <v>29</v>
      </c>
      <c r="E135" s="69" t="s">
        <v>696</v>
      </c>
      <c r="F135" s="67">
        <v>16</v>
      </c>
      <c r="G135" s="67">
        <v>0</v>
      </c>
      <c r="H135" s="67"/>
      <c r="I135" s="67"/>
      <c r="J135" s="67">
        <v>8</v>
      </c>
      <c r="K135" s="67">
        <v>7</v>
      </c>
      <c r="L135" s="67">
        <v>9</v>
      </c>
      <c r="M135" s="67">
        <v>8</v>
      </c>
      <c r="N135" s="67">
        <v>10</v>
      </c>
      <c r="O135" s="67">
        <v>8</v>
      </c>
      <c r="P135" s="67">
        <v>3</v>
      </c>
      <c r="Q135" s="67">
        <v>2</v>
      </c>
      <c r="R135" s="67">
        <v>30</v>
      </c>
      <c r="S135" s="67">
        <v>25</v>
      </c>
      <c r="T135" s="85">
        <v>0.83299999999999996</v>
      </c>
      <c r="U135" s="67">
        <v>22</v>
      </c>
      <c r="V135" s="67">
        <v>21</v>
      </c>
      <c r="W135" s="85">
        <v>0.95499999999999996</v>
      </c>
      <c r="X135" s="67"/>
      <c r="Y135" s="89">
        <f>IF(F135&lt;Settings!$H$3,"",ROUND(((I135+K135+M135)*Settings!$C$12+O135*Settings!$C$13+Q135*Settings!$C$14+(R135-S135)*Settings!$C$15+V135*Settings!$C$16+(U135-V135)*Settings!$C$17)/F135*16,0))</f>
        <v>103</v>
      </c>
      <c r="Z135" s="89">
        <f>IF(F135&lt;Settings!$H$3,"",Y135*Settings!$F$3)</f>
        <v>521.4375</v>
      </c>
      <c r="AA135" s="85"/>
      <c r="AB135" s="91">
        <f>IF(F135&lt;Settings!$H$3,"",RANK(Y135,$Y$123:$Y$151,0)+COUNTIF($Y$123:Y135,Y135)-1)</f>
        <v>23</v>
      </c>
      <c r="AC135" s="67"/>
    </row>
    <row r="136" spans="1:29" ht="15" thickBot="1" x14ac:dyDescent="0.4">
      <c r="A136" s="66">
        <v>14</v>
      </c>
      <c r="B136" s="2" t="s">
        <v>747</v>
      </c>
      <c r="C136" s="2" t="s">
        <v>24</v>
      </c>
      <c r="D136" s="67">
        <v>30</v>
      </c>
      <c r="E136" s="69" t="s">
        <v>696</v>
      </c>
      <c r="F136" s="67">
        <v>13</v>
      </c>
      <c r="G136" s="67">
        <v>0</v>
      </c>
      <c r="H136" s="67"/>
      <c r="I136" s="67"/>
      <c r="J136" s="67">
        <v>9</v>
      </c>
      <c r="K136" s="67">
        <v>9</v>
      </c>
      <c r="L136" s="67">
        <v>8</v>
      </c>
      <c r="M136" s="67">
        <v>6</v>
      </c>
      <c r="N136" s="67">
        <v>5</v>
      </c>
      <c r="O136" s="67">
        <v>1</v>
      </c>
      <c r="P136" s="67">
        <v>8</v>
      </c>
      <c r="Q136" s="67">
        <v>4</v>
      </c>
      <c r="R136" s="67">
        <v>30</v>
      </c>
      <c r="S136" s="67">
        <v>20</v>
      </c>
      <c r="T136" s="85">
        <v>0.66700000000000004</v>
      </c>
      <c r="U136" s="67">
        <v>36</v>
      </c>
      <c r="V136" s="67">
        <v>36</v>
      </c>
      <c r="W136" s="85">
        <v>1</v>
      </c>
      <c r="X136" s="67"/>
      <c r="Y136" s="89">
        <f>IF(F136&lt;Settings!$H$3,"",ROUND(((I136+K136+M136)*Settings!$C$12+O136*Settings!$C$13+Q136*Settings!$C$14+(R136-S136)*Settings!$C$15+V136*Settings!$C$16+(U136-V136)*Settings!$C$17)/F136*16,0))</f>
        <v>117</v>
      </c>
      <c r="Z136" s="89">
        <f>IF(F136&lt;Settings!$H$3,"",Y136*Settings!$F$3)</f>
        <v>592.3125</v>
      </c>
      <c r="AA136" s="85"/>
      <c r="AB136" s="91">
        <f>IF(F136&lt;Settings!$H$3,"",RANK(Y136,$Y$123:$Y$151,0)+COUNTIF($Y$123:Y136,Y136)-1)</f>
        <v>16</v>
      </c>
      <c r="AC136" s="67"/>
    </row>
    <row r="137" spans="1:29" ht="15" thickBot="1" x14ac:dyDescent="0.4">
      <c r="A137" s="66">
        <v>15</v>
      </c>
      <c r="B137" s="2" t="s">
        <v>752</v>
      </c>
      <c r="C137" s="2" t="s">
        <v>51</v>
      </c>
      <c r="D137" s="67">
        <v>24</v>
      </c>
      <c r="E137" s="69" t="s">
        <v>696</v>
      </c>
      <c r="F137" s="67">
        <v>16</v>
      </c>
      <c r="G137" s="67">
        <v>0</v>
      </c>
      <c r="H137" s="67"/>
      <c r="I137" s="67"/>
      <c r="J137" s="67">
        <v>7</v>
      </c>
      <c r="K137" s="67">
        <v>7</v>
      </c>
      <c r="L137" s="67">
        <v>9</v>
      </c>
      <c r="M137" s="67">
        <v>8</v>
      </c>
      <c r="N137" s="67">
        <v>9</v>
      </c>
      <c r="O137" s="67">
        <v>5</v>
      </c>
      <c r="P137" s="67">
        <v>5</v>
      </c>
      <c r="Q137" s="67">
        <v>3</v>
      </c>
      <c r="R137" s="67">
        <v>30</v>
      </c>
      <c r="S137" s="67">
        <v>23</v>
      </c>
      <c r="T137" s="85">
        <v>0.76700000000000002</v>
      </c>
      <c r="U137" s="67">
        <v>30</v>
      </c>
      <c r="V137" s="67">
        <v>29</v>
      </c>
      <c r="W137" s="85">
        <v>0.96699999999999997</v>
      </c>
      <c r="X137" s="67"/>
      <c r="Y137" s="89">
        <f>IF(F137&lt;Settings!$H$3,"",ROUND(((I137+K137+M137)*Settings!$C$12+O137*Settings!$C$13+Q137*Settings!$C$14+(R137-S137)*Settings!$C$15+V137*Settings!$C$16+(U137-V137)*Settings!$C$17)/F137*16,0))</f>
        <v>102</v>
      </c>
      <c r="Z137" s="89">
        <f>IF(F137&lt;Settings!$H$3,"",Y137*Settings!$F$3)</f>
        <v>516.375</v>
      </c>
      <c r="AA137" s="85"/>
      <c r="AB137" s="91">
        <f>IF(F137&lt;Settings!$H$3,"",RANK(Y137,$Y$123:$Y$151,0)+COUNTIF($Y$123:Y137,Y137)-1)</f>
        <v>24</v>
      </c>
      <c r="AC137" s="67"/>
    </row>
    <row r="138" spans="1:29" ht="15" thickBot="1" x14ac:dyDescent="0.4">
      <c r="A138" s="66">
        <v>16</v>
      </c>
      <c r="B138" s="2" t="s">
        <v>966</v>
      </c>
      <c r="C138" s="2" t="s">
        <v>4</v>
      </c>
      <c r="D138" s="67">
        <v>23</v>
      </c>
      <c r="E138" s="69" t="s">
        <v>696</v>
      </c>
      <c r="F138" s="67">
        <v>16</v>
      </c>
      <c r="G138" s="67">
        <v>0</v>
      </c>
      <c r="H138" s="67"/>
      <c r="I138" s="67"/>
      <c r="J138" s="67">
        <v>6</v>
      </c>
      <c r="K138" s="67">
        <v>6</v>
      </c>
      <c r="L138" s="67">
        <v>9</v>
      </c>
      <c r="M138" s="67">
        <v>9</v>
      </c>
      <c r="N138" s="67">
        <v>12</v>
      </c>
      <c r="O138" s="67">
        <v>9</v>
      </c>
      <c r="P138" s="67">
        <v>2</v>
      </c>
      <c r="Q138" s="67">
        <v>1</v>
      </c>
      <c r="R138" s="67">
        <v>29</v>
      </c>
      <c r="S138" s="67">
        <v>25</v>
      </c>
      <c r="T138" s="85">
        <v>0.86199999999999999</v>
      </c>
      <c r="U138" s="67">
        <v>35</v>
      </c>
      <c r="V138" s="67">
        <v>30</v>
      </c>
      <c r="W138" s="85">
        <v>0.85699999999999998</v>
      </c>
      <c r="X138" s="67"/>
      <c r="Y138" s="89">
        <f>IF(F138&lt;Settings!$H$3,"",ROUND(((I138+K138+M138)*Settings!$C$12+O138*Settings!$C$13+Q138*Settings!$C$14+(R138-S138)*Settings!$C$15+V138*Settings!$C$16+(U138-V138)*Settings!$C$17)/F138*16,0))</f>
        <v>112</v>
      </c>
      <c r="Z138" s="89">
        <f>IF(F138&lt;Settings!$H$3,"",Y138*Settings!$F$3)</f>
        <v>567</v>
      </c>
      <c r="AA138" s="85"/>
      <c r="AB138" s="91">
        <f>IF(F138&lt;Settings!$H$3,"",RANK(Y138,$Y$123:$Y$151,0)+COUNTIF($Y$123:Y138,Y138)-1)</f>
        <v>19</v>
      </c>
      <c r="AC138" s="67"/>
    </row>
    <row r="139" spans="1:29" ht="15" thickBot="1" x14ac:dyDescent="0.4">
      <c r="A139" s="66">
        <v>17</v>
      </c>
      <c r="B139" s="2" t="s">
        <v>729</v>
      </c>
      <c r="C139" s="2" t="s">
        <v>28</v>
      </c>
      <c r="D139" s="67">
        <v>31</v>
      </c>
      <c r="E139" s="69" t="s">
        <v>696</v>
      </c>
      <c r="F139" s="67">
        <v>16</v>
      </c>
      <c r="G139" s="67">
        <v>0</v>
      </c>
      <c r="H139" s="67"/>
      <c r="I139" s="67"/>
      <c r="J139" s="67">
        <v>10</v>
      </c>
      <c r="K139" s="67">
        <v>10</v>
      </c>
      <c r="L139" s="67">
        <v>9</v>
      </c>
      <c r="M139" s="67">
        <v>9</v>
      </c>
      <c r="N139" s="67">
        <v>7</v>
      </c>
      <c r="O139" s="67">
        <v>5</v>
      </c>
      <c r="P139" s="67">
        <v>3</v>
      </c>
      <c r="Q139" s="67">
        <v>3</v>
      </c>
      <c r="R139" s="67">
        <v>29</v>
      </c>
      <c r="S139" s="67">
        <v>27</v>
      </c>
      <c r="T139" s="85">
        <v>0.93100000000000005</v>
      </c>
      <c r="U139" s="67">
        <v>44</v>
      </c>
      <c r="V139" s="67">
        <v>40</v>
      </c>
      <c r="W139" s="85">
        <v>0.90900000000000003</v>
      </c>
      <c r="X139" s="67"/>
      <c r="Y139" s="89">
        <f>IF(F139&lt;Settings!$H$3,"",ROUND(((I139+K139+M139)*Settings!$C$12+O139*Settings!$C$13+Q139*Settings!$C$14+(R139-S139)*Settings!$C$15+V139*Settings!$C$16+(U139-V139)*Settings!$C$17)/F139*16,0))</f>
        <v>130</v>
      </c>
      <c r="Z139" s="89">
        <f>IF(F139&lt;Settings!$H$3,"",Y139*Settings!$F$3)</f>
        <v>658.125</v>
      </c>
      <c r="AA139" s="85"/>
      <c r="AB139" s="91">
        <f>IF(F139&lt;Settings!$H$3,"",RANK(Y139,$Y$123:$Y$151,0)+COUNTIF($Y$123:Y139,Y139)-1)</f>
        <v>9</v>
      </c>
      <c r="AC139" s="67"/>
    </row>
    <row r="140" spans="1:29" ht="15" thickBot="1" x14ac:dyDescent="0.4">
      <c r="A140" s="66">
        <v>18</v>
      </c>
      <c r="B140" s="2" t="s">
        <v>967</v>
      </c>
      <c r="C140" s="2" t="s">
        <v>45</v>
      </c>
      <c r="D140" s="67">
        <v>30</v>
      </c>
      <c r="E140" s="69" t="s">
        <v>696</v>
      </c>
      <c r="F140" s="67">
        <v>16</v>
      </c>
      <c r="G140" s="67">
        <v>0</v>
      </c>
      <c r="H140" s="67"/>
      <c r="I140" s="67"/>
      <c r="J140" s="67">
        <v>8</v>
      </c>
      <c r="K140" s="67">
        <v>8</v>
      </c>
      <c r="L140" s="67">
        <v>9</v>
      </c>
      <c r="M140" s="67">
        <v>9</v>
      </c>
      <c r="N140" s="67">
        <v>11</v>
      </c>
      <c r="O140" s="67">
        <v>10</v>
      </c>
      <c r="P140" s="67">
        <v>1</v>
      </c>
      <c r="Q140" s="67">
        <v>1</v>
      </c>
      <c r="R140" s="67">
        <v>29</v>
      </c>
      <c r="S140" s="67">
        <v>28</v>
      </c>
      <c r="T140" s="85">
        <v>0.96599999999999997</v>
      </c>
      <c r="U140" s="67">
        <v>59</v>
      </c>
      <c r="V140" s="67">
        <v>57</v>
      </c>
      <c r="W140" s="85">
        <v>0.96599999999999997</v>
      </c>
      <c r="X140" s="67"/>
      <c r="Y140" s="89">
        <f>IF(F140&lt;Settings!$H$3,"",ROUND(((I140+K140+M140)*Settings!$C$12+O140*Settings!$C$13+Q140*Settings!$C$14+(R140-S140)*Settings!$C$15+V140*Settings!$C$16+(U140-V140)*Settings!$C$17)/F140*16,0))</f>
        <v>152</v>
      </c>
      <c r="Z140" s="89">
        <f>IF(F140&lt;Settings!$H$3,"",Y140*Settings!$F$3)</f>
        <v>769.5</v>
      </c>
      <c r="AA140" s="85"/>
      <c r="AB140" s="91">
        <f>IF(F140&lt;Settings!$H$3,"",RANK(Y140,$Y$123:$Y$151,0)+COUNTIF($Y$123:Y140,Y140)-1)</f>
        <v>4</v>
      </c>
      <c r="AC140" s="67"/>
    </row>
    <row r="141" spans="1:29" ht="15" thickBot="1" x14ac:dyDescent="0.4">
      <c r="A141" s="66">
        <v>19</v>
      </c>
      <c r="B141" s="2" t="s">
        <v>709</v>
      </c>
      <c r="C141" s="2" t="s">
        <v>38</v>
      </c>
      <c r="D141" s="67">
        <v>34</v>
      </c>
      <c r="E141" s="69" t="s">
        <v>696</v>
      </c>
      <c r="F141" s="67">
        <v>16</v>
      </c>
      <c r="G141" s="67">
        <v>0</v>
      </c>
      <c r="H141" s="67"/>
      <c r="I141" s="67"/>
      <c r="J141" s="67">
        <v>5</v>
      </c>
      <c r="K141" s="67">
        <v>5</v>
      </c>
      <c r="L141" s="67">
        <v>8</v>
      </c>
      <c r="M141" s="67">
        <v>7</v>
      </c>
      <c r="N141" s="67">
        <v>10</v>
      </c>
      <c r="O141" s="67">
        <v>9</v>
      </c>
      <c r="P141" s="67">
        <v>5</v>
      </c>
      <c r="Q141" s="67">
        <v>1</v>
      </c>
      <c r="R141" s="67">
        <v>28</v>
      </c>
      <c r="S141" s="67">
        <v>22</v>
      </c>
      <c r="T141" s="85">
        <v>0.78600000000000003</v>
      </c>
      <c r="U141" s="67">
        <v>32</v>
      </c>
      <c r="V141" s="67">
        <v>30</v>
      </c>
      <c r="W141" s="85">
        <v>0.93799999999999994</v>
      </c>
      <c r="X141" s="67"/>
      <c r="Y141" s="89">
        <f>IF(F141&lt;Settings!$H$3,"",ROUND(((I141+K141+M141)*Settings!$C$12+O141*Settings!$C$13+Q141*Settings!$C$14+(R141-S141)*Settings!$C$15+V141*Settings!$C$16+(U141-V141)*Settings!$C$17)/F141*16,0))</f>
        <v>101</v>
      </c>
      <c r="Z141" s="89">
        <f>IF(F141&lt;Settings!$H$3,"",Y141*Settings!$F$3)</f>
        <v>511.3125</v>
      </c>
      <c r="AA141" s="85"/>
      <c r="AB141" s="91">
        <f>IF(F141&lt;Settings!$H$3,"",RANK(Y141,$Y$123:$Y$151,0)+COUNTIF($Y$123:Y141,Y141)-1)</f>
        <v>25</v>
      </c>
      <c r="AC141" s="67"/>
    </row>
    <row r="142" spans="1:29" ht="15" thickBot="1" x14ac:dyDescent="0.4">
      <c r="A142" s="66">
        <v>20</v>
      </c>
      <c r="B142" s="2" t="s">
        <v>710</v>
      </c>
      <c r="C142" s="2" t="s">
        <v>32</v>
      </c>
      <c r="D142" s="67">
        <v>28</v>
      </c>
      <c r="E142" s="69" t="s">
        <v>696</v>
      </c>
      <c r="F142" s="67">
        <v>16</v>
      </c>
      <c r="G142" s="67">
        <v>0</v>
      </c>
      <c r="H142" s="67"/>
      <c r="I142" s="67"/>
      <c r="J142" s="67">
        <v>6</v>
      </c>
      <c r="K142" s="67">
        <v>6</v>
      </c>
      <c r="L142" s="67">
        <v>11</v>
      </c>
      <c r="M142" s="67">
        <v>11</v>
      </c>
      <c r="N142" s="67">
        <v>7</v>
      </c>
      <c r="O142" s="67">
        <v>4</v>
      </c>
      <c r="P142" s="67">
        <v>4</v>
      </c>
      <c r="Q142" s="67">
        <v>2</v>
      </c>
      <c r="R142" s="67">
        <v>28</v>
      </c>
      <c r="S142" s="67">
        <v>23</v>
      </c>
      <c r="T142" s="85">
        <v>0.82099999999999995</v>
      </c>
      <c r="U142" s="67">
        <v>44</v>
      </c>
      <c r="V142" s="67">
        <v>40</v>
      </c>
      <c r="W142" s="85">
        <v>0.90900000000000003</v>
      </c>
      <c r="X142" s="67"/>
      <c r="Y142" s="89">
        <f>IF(F142&lt;Settings!$H$3,"",ROUND(((I142+K142+M142)*Settings!$C$12+O142*Settings!$C$13+Q142*Settings!$C$14+(R142-S142)*Settings!$C$15+V142*Settings!$C$16+(U142-V142)*Settings!$C$17)/F142*16,0))</f>
        <v>112</v>
      </c>
      <c r="Z142" s="89">
        <f>IF(F142&lt;Settings!$H$3,"",Y142*Settings!$F$3)</f>
        <v>567</v>
      </c>
      <c r="AA142" s="85"/>
      <c r="AB142" s="91">
        <f>IF(F142&lt;Settings!$H$3,"",RANK(Y142,$Y$123:$Y$151,0)+COUNTIF($Y$123:Y142,Y142)-1)</f>
        <v>20</v>
      </c>
      <c r="AC142" s="67"/>
    </row>
    <row r="143" spans="1:29" ht="15" thickBot="1" x14ac:dyDescent="0.4">
      <c r="A143" s="66">
        <v>21</v>
      </c>
      <c r="B143" s="2" t="s">
        <v>968</v>
      </c>
      <c r="C143" s="2" t="s">
        <v>34</v>
      </c>
      <c r="D143" s="67">
        <v>24</v>
      </c>
      <c r="E143" s="69" t="s">
        <v>696</v>
      </c>
      <c r="F143" s="67">
        <v>16</v>
      </c>
      <c r="G143" s="67">
        <v>0</v>
      </c>
      <c r="H143" s="67">
        <v>1</v>
      </c>
      <c r="I143" s="67">
        <v>1</v>
      </c>
      <c r="J143" s="67">
        <v>8</v>
      </c>
      <c r="K143" s="67">
        <v>8</v>
      </c>
      <c r="L143" s="67">
        <v>10</v>
      </c>
      <c r="M143" s="67">
        <v>9</v>
      </c>
      <c r="N143" s="67">
        <v>7</v>
      </c>
      <c r="O143" s="67">
        <v>3</v>
      </c>
      <c r="P143" s="67">
        <v>2</v>
      </c>
      <c r="Q143" s="67">
        <v>2</v>
      </c>
      <c r="R143" s="67">
        <v>28</v>
      </c>
      <c r="S143" s="67">
        <v>23</v>
      </c>
      <c r="T143" s="85">
        <v>0.82099999999999995</v>
      </c>
      <c r="U143" s="67">
        <v>29</v>
      </c>
      <c r="V143" s="67">
        <v>27</v>
      </c>
      <c r="W143" s="85">
        <v>0.93100000000000005</v>
      </c>
      <c r="X143" s="67"/>
      <c r="Y143" s="89">
        <f>IF(F143&lt;Settings!$H$3,"",ROUND(((I143+K143+M143)*Settings!$C$12+O143*Settings!$C$13+Q143*Settings!$C$14+(R143-S143)*Settings!$C$15+V143*Settings!$C$16+(U143-V143)*Settings!$C$17)/F143*16,0))</f>
        <v>98</v>
      </c>
      <c r="Z143" s="89">
        <f>IF(F143&lt;Settings!$H$3,"",Y143*Settings!$F$3)</f>
        <v>496.125</v>
      </c>
      <c r="AA143" s="85"/>
      <c r="AB143" s="91">
        <f>IF(F143&lt;Settings!$H$3,"",RANK(Y143,$Y$123:$Y$151,0)+COUNTIF($Y$123:Y143,Y143)-1)</f>
        <v>26</v>
      </c>
      <c r="AC143" s="67"/>
    </row>
    <row r="144" spans="1:29" ht="15" thickBot="1" x14ac:dyDescent="0.4">
      <c r="A144" s="66">
        <v>22</v>
      </c>
      <c r="B144" s="2" t="s">
        <v>969</v>
      </c>
      <c r="C144" s="2" t="s">
        <v>125</v>
      </c>
      <c r="D144" s="67">
        <v>27</v>
      </c>
      <c r="E144" s="69" t="s">
        <v>696</v>
      </c>
      <c r="F144" s="67">
        <v>15</v>
      </c>
      <c r="G144" s="67">
        <v>0</v>
      </c>
      <c r="H144" s="67"/>
      <c r="I144" s="67"/>
      <c r="J144" s="67">
        <v>2</v>
      </c>
      <c r="K144" s="67">
        <v>2</v>
      </c>
      <c r="L144" s="67">
        <v>8</v>
      </c>
      <c r="M144" s="67">
        <v>7</v>
      </c>
      <c r="N144" s="67">
        <v>11</v>
      </c>
      <c r="O144" s="67">
        <v>7</v>
      </c>
      <c r="P144" s="67">
        <v>6</v>
      </c>
      <c r="Q144" s="67">
        <v>3</v>
      </c>
      <c r="R144" s="67">
        <v>27</v>
      </c>
      <c r="S144" s="67">
        <v>19</v>
      </c>
      <c r="T144" s="85">
        <v>0.70399999999999996</v>
      </c>
      <c r="U144" s="67">
        <v>26</v>
      </c>
      <c r="V144" s="67">
        <v>23</v>
      </c>
      <c r="W144" s="85">
        <v>0.88500000000000001</v>
      </c>
      <c r="X144" s="67"/>
      <c r="Y144" s="89">
        <f>IF(F144&lt;Settings!$H$3,"",ROUND(((I144+K144+M144)*Settings!$C$12+O144*Settings!$C$13+Q144*Settings!$C$14+(R144-S144)*Settings!$C$15+V144*Settings!$C$16+(U144-V144)*Settings!$C$17)/F144*16,0))</f>
        <v>91</v>
      </c>
      <c r="Z144" s="89">
        <f>IF(F144&lt;Settings!$H$3,"",Y144*Settings!$F$3)</f>
        <v>460.6875</v>
      </c>
      <c r="AA144" s="85"/>
      <c r="AB144" s="91">
        <f>IF(F144&lt;Settings!$H$3,"",RANK(Y144,$Y$123:$Y$151,0)+COUNTIF($Y$123:Y144,Y144)-1)</f>
        <v>28</v>
      </c>
      <c r="AC144" s="67"/>
    </row>
    <row r="145" spans="1:29" ht="15" thickBot="1" x14ac:dyDescent="0.4">
      <c r="A145" s="66">
        <v>23</v>
      </c>
      <c r="B145" s="2" t="s">
        <v>750</v>
      </c>
      <c r="C145" s="2" t="s">
        <v>53</v>
      </c>
      <c r="D145" s="67">
        <v>24</v>
      </c>
      <c r="E145" s="69" t="s">
        <v>696</v>
      </c>
      <c r="F145" s="67">
        <v>16</v>
      </c>
      <c r="G145" s="67">
        <v>0</v>
      </c>
      <c r="H145" s="67"/>
      <c r="I145" s="67"/>
      <c r="J145" s="67">
        <v>8</v>
      </c>
      <c r="K145" s="67">
        <v>8</v>
      </c>
      <c r="L145" s="67">
        <v>6</v>
      </c>
      <c r="M145" s="67">
        <v>5</v>
      </c>
      <c r="N145" s="67">
        <v>10</v>
      </c>
      <c r="O145" s="67">
        <v>6</v>
      </c>
      <c r="P145" s="67">
        <v>2</v>
      </c>
      <c r="Q145" s="67"/>
      <c r="R145" s="67">
        <v>26</v>
      </c>
      <c r="S145" s="67">
        <v>19</v>
      </c>
      <c r="T145" s="85">
        <v>0.73099999999999998</v>
      </c>
      <c r="U145" s="67">
        <v>36</v>
      </c>
      <c r="V145" s="67">
        <v>34</v>
      </c>
      <c r="W145" s="85">
        <v>0.94399999999999995</v>
      </c>
      <c r="X145" s="67"/>
      <c r="Y145" s="89">
        <f>IF(F145&lt;Settings!$H$3,"",ROUND(((I145+K145+M145)*Settings!$C$12+O145*Settings!$C$13+Q145*Settings!$C$14+(R145-S145)*Settings!$C$15+V145*Settings!$C$16+(U145-V145)*Settings!$C$17)/F145*16,0))</f>
        <v>90</v>
      </c>
      <c r="Z145" s="89">
        <f>IF(F145&lt;Settings!$H$3,"",Y145*Settings!$F$3)</f>
        <v>455.625</v>
      </c>
      <c r="AA145" s="85"/>
      <c r="AB145" s="91">
        <f>IF(F145&lt;Settings!$H$3,"",RANK(Y145,$Y$123:$Y$151,0)+COUNTIF($Y$123:Y145,Y145)-1)</f>
        <v>29</v>
      </c>
      <c r="AC145" s="67"/>
    </row>
    <row r="146" spans="1:29" ht="15" thickBot="1" x14ac:dyDescent="0.4">
      <c r="A146" s="66">
        <v>24</v>
      </c>
      <c r="B146" s="2" t="s">
        <v>739</v>
      </c>
      <c r="C146" s="2" t="s">
        <v>20</v>
      </c>
      <c r="D146" s="67">
        <v>24</v>
      </c>
      <c r="E146" s="69" t="s">
        <v>696</v>
      </c>
      <c r="F146" s="67">
        <v>16</v>
      </c>
      <c r="G146" s="67">
        <v>0</v>
      </c>
      <c r="H146" s="67"/>
      <c r="I146" s="67"/>
      <c r="J146" s="67">
        <v>7</v>
      </c>
      <c r="K146" s="67">
        <v>7</v>
      </c>
      <c r="L146" s="67">
        <v>8</v>
      </c>
      <c r="M146" s="67">
        <v>8</v>
      </c>
      <c r="N146" s="67">
        <v>7</v>
      </c>
      <c r="O146" s="67">
        <v>5</v>
      </c>
      <c r="P146" s="67">
        <v>4</v>
      </c>
      <c r="Q146" s="67">
        <v>2</v>
      </c>
      <c r="R146" s="67">
        <v>26</v>
      </c>
      <c r="S146" s="67">
        <v>22</v>
      </c>
      <c r="T146" s="85">
        <v>0.84599999999999997</v>
      </c>
      <c r="U146" s="67">
        <v>37</v>
      </c>
      <c r="V146" s="67">
        <v>35</v>
      </c>
      <c r="W146" s="85">
        <v>0.94599999999999995</v>
      </c>
      <c r="X146" s="67"/>
      <c r="Y146" s="89">
        <f>IF(F146&lt;Settings!$H$3,"",ROUND(((I146+K146+M146)*Settings!$C$12+O146*Settings!$C$13+Q146*Settings!$C$14+(R146-S146)*Settings!$C$15+V146*Settings!$C$16+(U146-V146)*Settings!$C$17)/F146*16,0))</f>
        <v>106</v>
      </c>
      <c r="Z146" s="89">
        <f>IF(F146&lt;Settings!$H$3,"",Y146*Settings!$F$3)</f>
        <v>536.625</v>
      </c>
      <c r="AA146" s="85"/>
      <c r="AB146" s="91">
        <f>IF(F146&lt;Settings!$H$3,"",RANK(Y146,$Y$123:$Y$151,0)+COUNTIF($Y$123:Y146,Y146)-1)</f>
        <v>21</v>
      </c>
      <c r="AC146" s="67"/>
    </row>
    <row r="147" spans="1:29" ht="15" thickBot="1" x14ac:dyDescent="0.4">
      <c r="A147" s="66">
        <v>25</v>
      </c>
      <c r="B147" s="2" t="s">
        <v>970</v>
      </c>
      <c r="C147" s="2" t="s">
        <v>36</v>
      </c>
      <c r="D147" s="67">
        <v>25</v>
      </c>
      <c r="E147" s="69" t="s">
        <v>696</v>
      </c>
      <c r="F147" s="67">
        <v>8</v>
      </c>
      <c r="G147" s="67">
        <v>0</v>
      </c>
      <c r="H147" s="67"/>
      <c r="I147" s="67"/>
      <c r="J147" s="67">
        <v>6</v>
      </c>
      <c r="K147" s="67">
        <v>6</v>
      </c>
      <c r="L147" s="67">
        <v>10</v>
      </c>
      <c r="M147" s="67">
        <v>9</v>
      </c>
      <c r="N147" s="67">
        <v>9</v>
      </c>
      <c r="O147" s="67">
        <v>7</v>
      </c>
      <c r="P147" s="67">
        <v>1</v>
      </c>
      <c r="Q147" s="67">
        <v>1</v>
      </c>
      <c r="R147" s="67">
        <v>26</v>
      </c>
      <c r="S147" s="67">
        <v>23</v>
      </c>
      <c r="T147" s="85">
        <v>0.88500000000000001</v>
      </c>
      <c r="U147" s="67">
        <v>16</v>
      </c>
      <c r="V147" s="67">
        <v>15</v>
      </c>
      <c r="W147" s="85">
        <v>0.93799999999999994</v>
      </c>
      <c r="X147" s="67"/>
      <c r="Y147" s="89">
        <f>IF(F147&lt;Settings!$H$3,"",ROUND(((I147+K147+M147)*Settings!$C$12+O147*Settings!$C$13+Q147*Settings!$C$14+(R147-S147)*Settings!$C$15+V147*Settings!$C$16+(U147-V147)*Settings!$C$17)/F147*16,0))</f>
        <v>180</v>
      </c>
      <c r="Z147" s="89">
        <f>IF(F147&lt;Settings!$H$3,"",Y147*Settings!$F$3)</f>
        <v>911.25</v>
      </c>
      <c r="AA147" s="85"/>
      <c r="AB147" s="91">
        <f>IF(F147&lt;Settings!$H$3,"",RANK(Y147,$Y$123:$Y$151,0)+COUNTIF($Y$123:Y147,Y147)-1)</f>
        <v>1</v>
      </c>
      <c r="AC147" s="67"/>
    </row>
    <row r="148" spans="1:29" ht="15" thickBot="1" x14ac:dyDescent="0.4">
      <c r="A148" s="66">
        <v>26</v>
      </c>
      <c r="B148" s="2" t="s">
        <v>741</v>
      </c>
      <c r="C148" s="2" t="s">
        <v>97</v>
      </c>
      <c r="D148" s="67">
        <v>25</v>
      </c>
      <c r="E148" s="69" t="s">
        <v>696</v>
      </c>
      <c r="F148" s="67">
        <v>16</v>
      </c>
      <c r="G148" s="67">
        <v>0</v>
      </c>
      <c r="H148" s="67"/>
      <c r="I148" s="67"/>
      <c r="J148" s="67">
        <v>5</v>
      </c>
      <c r="K148" s="67">
        <v>5</v>
      </c>
      <c r="L148" s="67">
        <v>8</v>
      </c>
      <c r="M148" s="67">
        <v>8</v>
      </c>
      <c r="N148" s="67">
        <v>6</v>
      </c>
      <c r="O148" s="67">
        <v>4</v>
      </c>
      <c r="P148" s="67">
        <v>6</v>
      </c>
      <c r="Q148" s="67">
        <v>3</v>
      </c>
      <c r="R148" s="67">
        <v>25</v>
      </c>
      <c r="S148" s="67">
        <v>20</v>
      </c>
      <c r="T148" s="85">
        <v>0.8</v>
      </c>
      <c r="U148" s="67">
        <v>45</v>
      </c>
      <c r="V148" s="67">
        <v>40</v>
      </c>
      <c r="W148" s="85">
        <v>0.88900000000000001</v>
      </c>
      <c r="X148" s="67"/>
      <c r="Y148" s="89">
        <f>IF(F148&lt;Settings!$H$3,"",ROUND(((I148+K148+M148)*Settings!$C$12+O148*Settings!$C$13+Q148*Settings!$C$14+(R148-S148)*Settings!$C$15+V148*Settings!$C$16+(U148-V148)*Settings!$C$17)/F148*16,0))</f>
        <v>105</v>
      </c>
      <c r="Z148" s="89">
        <f>IF(F148&lt;Settings!$H$3,"",Y148*Settings!$F$3)</f>
        <v>531.5625</v>
      </c>
      <c r="AA148" s="85"/>
      <c r="AB148" s="91">
        <f>IF(F148&lt;Settings!$H$3,"",RANK(Y148,$Y$123:$Y$151,0)+COUNTIF($Y$123:Y148,Y148)-1)</f>
        <v>22</v>
      </c>
      <c r="AC148" s="67"/>
    </row>
    <row r="149" spans="1:29" ht="15" thickBot="1" x14ac:dyDescent="0.4">
      <c r="A149" s="66">
        <v>27</v>
      </c>
      <c r="B149" s="2" t="s">
        <v>718</v>
      </c>
      <c r="C149" s="2" t="s">
        <v>94</v>
      </c>
      <c r="D149" s="67">
        <v>47</v>
      </c>
      <c r="E149" s="69" t="s">
        <v>696</v>
      </c>
      <c r="F149" s="67">
        <v>12</v>
      </c>
      <c r="G149" s="67">
        <v>0</v>
      </c>
      <c r="H149" s="67"/>
      <c r="I149" s="67"/>
      <c r="J149" s="67">
        <v>7</v>
      </c>
      <c r="K149" s="67">
        <v>6</v>
      </c>
      <c r="L149" s="67">
        <v>6</v>
      </c>
      <c r="M149" s="67">
        <v>6</v>
      </c>
      <c r="N149" s="67">
        <v>7</v>
      </c>
      <c r="O149" s="67">
        <v>3</v>
      </c>
      <c r="P149" s="67">
        <v>5</v>
      </c>
      <c r="Q149" s="67">
        <v>2</v>
      </c>
      <c r="R149" s="67">
        <v>25</v>
      </c>
      <c r="S149" s="67">
        <v>17</v>
      </c>
      <c r="T149" s="85">
        <v>0.68</v>
      </c>
      <c r="U149" s="67">
        <v>28</v>
      </c>
      <c r="V149" s="67">
        <v>22</v>
      </c>
      <c r="W149" s="85">
        <v>0.78600000000000003</v>
      </c>
      <c r="X149" s="67"/>
      <c r="Y149" s="89">
        <f>IF(F149&lt;Settings!$H$3,"",ROUND(((I149+K149+M149)*Settings!$C$12+O149*Settings!$C$13+Q149*Settings!$C$14+(R149-S149)*Settings!$C$15+V149*Settings!$C$16+(U149-V149)*Settings!$C$17)/F149*16,0))</f>
        <v>96</v>
      </c>
      <c r="Z149" s="89">
        <f>IF(F149&lt;Settings!$H$3,"",Y149*Settings!$F$3)</f>
        <v>486</v>
      </c>
      <c r="AA149" s="67"/>
      <c r="AB149" s="91">
        <f>IF(F149&lt;Settings!$H$3,"",RANK(Y149,$Y$123:$Y$151,0)+COUNTIF($Y$123:Y149,Y149)-1)</f>
        <v>27</v>
      </c>
      <c r="AC149" s="67"/>
    </row>
    <row r="150" spans="1:29" ht="15" thickBot="1" x14ac:dyDescent="0.4">
      <c r="A150" s="66">
        <v>28</v>
      </c>
      <c r="B150" s="2" t="s">
        <v>713</v>
      </c>
      <c r="C150" s="2" t="s">
        <v>18</v>
      </c>
      <c r="D150" s="67">
        <v>35</v>
      </c>
      <c r="E150" s="69" t="s">
        <v>696</v>
      </c>
      <c r="F150" s="67">
        <v>16</v>
      </c>
      <c r="G150" s="67">
        <v>0</v>
      </c>
      <c r="H150" s="67">
        <v>1</v>
      </c>
      <c r="I150" s="67">
        <v>1</v>
      </c>
      <c r="J150" s="67">
        <v>2</v>
      </c>
      <c r="K150" s="67">
        <v>2</v>
      </c>
      <c r="L150" s="67">
        <v>11</v>
      </c>
      <c r="M150" s="67">
        <v>11</v>
      </c>
      <c r="N150" s="67">
        <v>8</v>
      </c>
      <c r="O150" s="67">
        <v>7</v>
      </c>
      <c r="P150" s="67">
        <v>2</v>
      </c>
      <c r="Q150" s="67">
        <v>1</v>
      </c>
      <c r="R150" s="67">
        <v>24</v>
      </c>
      <c r="S150" s="67">
        <v>22</v>
      </c>
      <c r="T150" s="85">
        <v>0.91700000000000004</v>
      </c>
      <c r="U150" s="67">
        <v>41</v>
      </c>
      <c r="V150" s="67">
        <v>40</v>
      </c>
      <c r="W150" s="85">
        <v>0.97599999999999998</v>
      </c>
      <c r="X150" s="67"/>
      <c r="Y150" s="89">
        <f>IF(F150&lt;Settings!$H$3,"",ROUND(((I150+K150+M150)*Settings!$C$12+O150*Settings!$C$13+Q150*Settings!$C$14+(R150-S150)*Settings!$C$15+V150*Settings!$C$16+(U150-V150)*Settings!$C$17)/F150*16,0))</f>
        <v>113</v>
      </c>
      <c r="Z150" s="89">
        <f>IF(F150&lt;Settings!$H$3,"",Y150*Settings!$F$3)</f>
        <v>572.0625</v>
      </c>
      <c r="AA150" s="85"/>
      <c r="AB150" s="91">
        <f>IF(F150&lt;Settings!$H$3,"",RANK(Y150,$Y$123:$Y$151,0)+COUNTIF($Y$123:Y150,Y150)-1)</f>
        <v>18</v>
      </c>
      <c r="AC150" s="67"/>
    </row>
    <row r="151" spans="1:29" ht="15" thickBot="1" x14ac:dyDescent="0.4">
      <c r="A151" s="7">
        <v>29</v>
      </c>
      <c r="B151" s="3" t="s">
        <v>971</v>
      </c>
      <c r="C151" s="73" t="s">
        <v>416</v>
      </c>
      <c r="D151" s="8">
        <v>23</v>
      </c>
      <c r="E151" s="73"/>
      <c r="F151" s="8">
        <v>11</v>
      </c>
      <c r="G151" s="8">
        <v>0</v>
      </c>
      <c r="H151" s="8">
        <v>1</v>
      </c>
      <c r="I151" s="8">
        <v>1</v>
      </c>
      <c r="J151" s="8">
        <v>5</v>
      </c>
      <c r="K151" s="8">
        <v>5</v>
      </c>
      <c r="L151" s="8">
        <v>4</v>
      </c>
      <c r="M151" s="8">
        <v>4</v>
      </c>
      <c r="N151" s="8">
        <v>10</v>
      </c>
      <c r="O151" s="8">
        <v>5</v>
      </c>
      <c r="P151" s="8">
        <v>3</v>
      </c>
      <c r="Q151" s="8">
        <v>3</v>
      </c>
      <c r="R151" s="8">
        <v>23</v>
      </c>
      <c r="S151" s="8">
        <v>18</v>
      </c>
      <c r="T151" s="86">
        <v>0.78300000000000003</v>
      </c>
      <c r="U151" s="8">
        <v>26</v>
      </c>
      <c r="V151" s="8">
        <v>26</v>
      </c>
      <c r="W151" s="86">
        <v>1</v>
      </c>
      <c r="X151" s="8"/>
      <c r="Y151" s="89">
        <f>IF(F151&lt;Settings!$H$3,"",ROUND(((I151+K151+M151)*Settings!$C$12+O151*Settings!$C$13+Q151*Settings!$C$14+(R151-S151)*Settings!$C$15+V151*Settings!$C$16+(U151-V151)*Settings!$C$17)/F151*16,0))</f>
        <v>125</v>
      </c>
      <c r="Z151" s="89">
        <f>IF(F151&lt;Settings!$H$3,"",Y151*Settings!$F$3)</f>
        <v>632.8125</v>
      </c>
      <c r="AA151" s="86"/>
      <c r="AB151" s="91">
        <f>IF(F151&lt;Settings!$H$3,"",RANK(Y151,$Y$123:$Y$151,0)+COUNTIF($Y$123:Y151,Y151)-1)</f>
        <v>12</v>
      </c>
      <c r="AC151" s="89"/>
    </row>
  </sheetData>
  <mergeCells count="14">
    <mergeCell ref="P1:Q1"/>
    <mergeCell ref="R1:W1"/>
    <mergeCell ref="X1:AB1"/>
    <mergeCell ref="A1:E1"/>
    <mergeCell ref="F1:G1"/>
    <mergeCell ref="H1:I1"/>
    <mergeCell ref="J1:K1"/>
    <mergeCell ref="L1:M1"/>
    <mergeCell ref="N1:O1"/>
    <mergeCell ref="A62:E62"/>
    <mergeCell ref="A92:E92"/>
    <mergeCell ref="A122:E122"/>
    <mergeCell ref="AG2:AL2"/>
    <mergeCell ref="A32:E32"/>
  </mergeCells>
  <hyperlinks>
    <hyperlink ref="B3" r:id="rId1" display="https://www.pro-football-reference.com/players/T/TuckJu00.htm" xr:uid="{26D9E88C-2907-4A62-913D-4D72FE0C0C7F}"/>
    <hyperlink ref="C3" r:id="rId2" tooltip="Baltimore Ravens" display="https://www.pro-football-reference.com/teams/rav/2015.htm" xr:uid="{23F436BC-1523-42D9-88C8-CA8506825F09}"/>
    <hyperlink ref="B4" r:id="rId3" display="https://www.pro-football-reference.com/players/G/gouldrob01.htm" xr:uid="{AE8C1251-D593-4262-85C0-9BC38A4CBE8D}"/>
    <hyperlink ref="C4" r:id="rId4" tooltip="Chicago Bears" display="https://www.pro-football-reference.com/teams/chi/2015.htm" xr:uid="{2C28133F-A6A5-48CF-A5B9-A0CB6A784FE5}"/>
    <hyperlink ref="B5" r:id="rId5" display="https://www.pro-football-reference.com/players/W/WalsBl00.htm" xr:uid="{CCF2E46C-BB6D-4F2E-BFD4-166920DC3497}"/>
    <hyperlink ref="C5" r:id="rId6" tooltip="Minnesota Vikings" display="https://www.pro-football-reference.com/teams/min/2015.htm" xr:uid="{32F9A4F4-36DB-4F72-82F0-7AB18D3FBD39}"/>
    <hyperlink ref="B6" r:id="rId7" display="https://www.pro-football-reference.com/players/S/SantCa01.htm" xr:uid="{7D7F638A-0967-462B-B19E-D24B891AB136}"/>
    <hyperlink ref="C6" r:id="rId8" tooltip="Kansas City Chiefs" display="https://www.pro-football-reference.com/teams/kan/2015.htm" xr:uid="{1EB55F62-EED9-498A-B4C3-C7347CB051CD}"/>
    <hyperlink ref="B7" r:id="rId9" display="https://www.pro-football-reference.com/players/G/GanoGr44.htm" xr:uid="{2761AA3F-941A-4891-A14E-51EC69F204E3}"/>
    <hyperlink ref="C7" r:id="rId10" tooltip="Carolina Panthers" display="https://www.pro-football-reference.com/teams/car/2015.htm" xr:uid="{5BBBBC81-2D5A-4B61-90D0-9C9DF157D773}"/>
    <hyperlink ref="B8" r:id="rId11" display="https://www.pro-football-reference.com/players/G/GostSt20.htm" xr:uid="{27DD77A7-0F2F-4ECC-811D-B4D88B5A48FF}"/>
    <hyperlink ref="C8" r:id="rId12" tooltip="New England Patriots" display="https://www.pro-football-reference.com/teams/nwe/2015.htm" xr:uid="{BF8F98BF-245C-44A8-B7F0-D3CD2E49F65F}"/>
    <hyperlink ref="B9" r:id="rId13" display="https://www.pro-football-reference.com/players/M/McMaBr01.htm" xr:uid="{82C199C3-22E2-4CBF-B30C-5D6644CCBD48}"/>
    <hyperlink ref="C9" r:id="rId14" tooltip="Denver Broncos" display="https://www.pro-football-reference.com/teams/den/2015.htm" xr:uid="{46F9C907-7CB4-42DF-A319-DD98375279C8}"/>
    <hyperlink ref="B10" r:id="rId15" display="https://www.pro-football-reference.com/players/B/BailDa00.htm" xr:uid="{FC8E2AD7-7384-46F1-8C53-24D7FAF4194A}"/>
    <hyperlink ref="C10" r:id="rId16" tooltip="Dallas Cowboys" display="https://www.pro-football-reference.com/teams/dal/2015.htm" xr:uid="{F31D499A-90B2-4286-A96B-22F46039E7C6}"/>
    <hyperlink ref="B11" r:id="rId17" display="https://www.pro-football-reference.com/players/B/BoswCh00.htm" xr:uid="{650D17AC-4597-4C95-BB32-76AEBB061252}"/>
    <hyperlink ref="C11" r:id="rId18" tooltip="Pittsburgh Steelers" display="https://www.pro-football-reference.com/teams/pit/2015.htm" xr:uid="{32DF2CCA-670B-4EA5-8449-891BC260BC7C}"/>
    <hyperlink ref="B12" r:id="rId19" display="https://www.pro-football-reference.com/players/B/brownjos01.htm" xr:uid="{E0AC6115-9F96-4104-85E4-3C8C6CA63D9D}"/>
    <hyperlink ref="C12" r:id="rId20" tooltip="New York Giants" display="https://www.pro-football-reference.com/teams/nyg/2015.htm" xr:uid="{B50C5B70-BD6C-484B-A95D-399C9011AA46}"/>
    <hyperlink ref="B13" r:id="rId21" display="https://www.pro-football-reference.com/players/C/CoonTr00.htm" xr:uid="{30E44F6E-8ED9-4BB1-A0F2-7335ABAB2FD7}"/>
    <hyperlink ref="C13" r:id="rId22" tooltip="Cleveland Browns" display="https://www.pro-football-reference.com/teams/cle/2015.htm" xr:uid="{1A524033-BC9F-4469-B4DF-6CD2522C557F}"/>
    <hyperlink ref="B14" r:id="rId23" display="https://www.pro-football-reference.com/players/L/LambJo00.htm" xr:uid="{B034BDB9-A98D-4781-A040-1EC10EF7C243}"/>
    <hyperlink ref="C14" r:id="rId24" tooltip="San Diego Chargers" display="https://www.pro-football-reference.com/teams/sdg/2015.htm" xr:uid="{29BDC67A-4718-4B51-A26B-8182A4B9F707}"/>
    <hyperlink ref="B15" r:id="rId25" display="https://www.pro-football-reference.com/players/C/CataCh00.htm" xr:uid="{1B29B7E7-5E46-494A-B247-7A360E9882B8}"/>
    <hyperlink ref="C15" r:id="rId26" tooltip="Arizona Cardinals" display="https://www.pro-football-reference.com/teams/crd/2015.htm" xr:uid="{63C16F4F-74AD-4C4C-B573-E46ED275B261}"/>
    <hyperlink ref="B16" r:id="rId27" display="https://www.pro-football-reference.com/players/H/HausSt00.htm" xr:uid="{553124B5-19F2-49DB-94DB-D21D6C521941}"/>
    <hyperlink ref="C16" r:id="rId28" tooltip="Seattle Seahawks" display="https://www.pro-football-reference.com/teams/sea/2015.htm" xr:uid="{A01AFB86-E92F-4E10-BD19-E8E52413CF1E}"/>
    <hyperlink ref="B17" r:id="rId29" display="https://www.pro-football-reference.com/players/M/MyerJa00.htm" xr:uid="{ACC05DEE-F273-4642-99BC-260C9EE2C1A9}"/>
    <hyperlink ref="C17" r:id="rId30" tooltip="Jacksonville Jaguars" display="https://www.pro-football-reference.com/teams/jax/2015.htm" xr:uid="{5DB42CA8-8B28-4938-8727-999E4EA467C5}"/>
    <hyperlink ref="B18" r:id="rId31" display="https://www.pro-football-reference.com/players/Z/ZuerGr00.htm" xr:uid="{B9A6CD6A-A04E-4452-B93A-2F191D528199}"/>
    <hyperlink ref="C18" r:id="rId32" tooltip="St. Louis Rams" display="https://www.pro-football-reference.com/teams/ram/2015.htm" xr:uid="{3BCBA93C-76B8-48F3-BB4C-D0804A430267}"/>
    <hyperlink ref="B19" r:id="rId33" display="https://www.pro-football-reference.com/players/B/barthco01.htm" xr:uid="{61387065-E29E-4E4A-8E44-408EB9E9F0B5}"/>
    <hyperlink ref="C19" r:id="rId34" tooltip="Tampa Bay Buccaneers" display="https://www.pro-football-reference.com/teams/tam/2015.htm" xr:uid="{D38E5DD7-343F-46B2-A02A-E07121205EAE}"/>
    <hyperlink ref="B20" r:id="rId35" display="https://www.pro-football-reference.com/players/C/CrosMa20.htm" xr:uid="{AD280963-29CC-4289-97CA-39CBABC5B6EE}"/>
    <hyperlink ref="C20" r:id="rId36" tooltip="Green Bay Packers" display="https://www.pro-football-reference.com/teams/gnb/2015.htm" xr:uid="{7E5CDF25-E221-479C-95FF-251994777A91}"/>
    <hyperlink ref="B21" r:id="rId37" display="https://www.pro-football-reference.com/players/H/HopkDu00.htm" xr:uid="{5CCE9C80-3F65-4F13-808D-14A49338D00B}"/>
    <hyperlink ref="C21" r:id="rId38" tooltip="Washington Redskins" display="https://www.pro-football-reference.com/teams/was/2015.htm" xr:uid="{D8A4AA7C-82AE-4F54-A38B-03219207C507}"/>
    <hyperlink ref="B22" r:id="rId39" display="https://www.pro-football-reference.com/players/N/nugenmik01.htm" xr:uid="{2AD815C0-90B2-47A0-9AB8-D1B793E9604E}"/>
    <hyperlink ref="C22" r:id="rId40" tooltip="Cincinnati Bengals" display="https://www.pro-football-reference.com/teams/cin/2015.htm" xr:uid="{3DBE9597-3EE5-4700-8C4E-0D71A2E253A5}"/>
    <hyperlink ref="B23" r:id="rId41" display="https://www.pro-football-reference.com/players/D/dawsophi01.htm" xr:uid="{7592DE96-0F47-42BF-8667-80438FACD676}"/>
    <hyperlink ref="C23" r:id="rId42" tooltip="San Francisco 49ers" display="https://www.pro-football-reference.com/teams/sfo/2015.htm" xr:uid="{94B9F160-5EC6-4E27-BB46-00AB599056F1}"/>
    <hyperlink ref="B24" r:id="rId43" display="https://www.pro-football-reference.com/players/C/CarpDa44.htm" xr:uid="{F670A509-D2F0-4204-996F-400A0FEDC89F}"/>
    <hyperlink ref="C24" r:id="rId44" tooltip="Buffalo Bills" display="https://www.pro-football-reference.com/teams/buf/2015.htm" xr:uid="{E0C85C6A-FF82-466D-9FD0-2F2F08354AA7}"/>
    <hyperlink ref="B25" r:id="rId45" display="https://www.pro-football-reference.com/players/V/vinatada01.htm" xr:uid="{FA068ED3-E9B2-4306-89DF-D964F6368A9F}"/>
    <hyperlink ref="C25" r:id="rId46" tooltip="Indianapolis Colts" display="https://www.pro-football-reference.com/teams/clt/2015.htm" xr:uid="{A5923FC8-6CAD-4B65-899E-00000BF1C4F4}"/>
    <hyperlink ref="B26" r:id="rId47" display="https://www.pro-football-reference.com/players/J/janikseb01.htm" xr:uid="{C10A3A52-9AE1-408E-A131-F23A5D4E37C1}"/>
    <hyperlink ref="C26" r:id="rId48" tooltip="Oakland Raiders" display="https://www.pro-football-reference.com/teams/rai/2015.htm" xr:uid="{48F7A052-80BE-4A7D-8952-27DF0FBD7768}"/>
    <hyperlink ref="B27" r:id="rId49" display="https://www.pro-football-reference.com/players/P/PratMa20.htm" xr:uid="{86F5B492-27D8-48D6-A504-D1159E73C1E7}"/>
    <hyperlink ref="C27" r:id="rId50" tooltip="Detroit Lions" display="https://www.pro-football-reference.com/teams/det/2015.htm" xr:uid="{F924CE16-5B40-460F-B4A0-2E016365F7D7}"/>
    <hyperlink ref="B28" r:id="rId51" display="https://www.pro-football-reference.com/players/B/BullRa00.htm" xr:uid="{53A6B684-5BA0-492B-9ADB-6CA0765B2DBB}"/>
    <hyperlink ref="B29" r:id="rId52" display="https://www.pro-football-reference.com/players/S/SturCa00.htm" xr:uid="{AF0B9E03-7862-4850-8F73-7AF67F310AE7}"/>
    <hyperlink ref="C29" r:id="rId53" tooltip="Philadelphia Eagles" display="https://www.pro-football-reference.com/teams/phi/2015.htm" xr:uid="{F0534BCD-3632-4A76-9146-B674E41DB6BA}"/>
    <hyperlink ref="B30" r:id="rId54" display="https://www.pro-football-reference.com/players/N/novaknic01.htm" xr:uid="{1B1CCD99-4CC0-49C4-A386-C58FCD200B42}"/>
    <hyperlink ref="C30" r:id="rId55" tooltip="Houston Texans" display="https://www.pro-football-reference.com/teams/htx/2015.htm" xr:uid="{B0CD0B2D-A285-427C-AF46-0EB8BC8F5CEB}"/>
    <hyperlink ref="B31" r:id="rId56" display="https://www.pro-football-reference.com/players/B/bryanmat01.htm" xr:uid="{9577E1FA-74EC-46B6-A485-DB8205520B99}"/>
    <hyperlink ref="C31" r:id="rId57" tooltip="Atlanta Falcons" display="https://www.pro-football-reference.com/teams/atl/2015.htm" xr:uid="{29EF71E2-E181-4D42-9749-FBD085CC7211}"/>
    <hyperlink ref="B33" r:id="rId58" display="https://www.pro-football-reference.com/players/H/HopkDu00.htm" xr:uid="{3BC10392-CB7D-4170-B1D8-68A64230E73A}"/>
    <hyperlink ref="C33" r:id="rId59" tooltip="Washington Redskins" display="https://www.pro-football-reference.com/teams/was/2016.htm" xr:uid="{E023B78D-3D6D-486C-8229-2541203D0AA2}"/>
    <hyperlink ref="B34" r:id="rId60" display="https://www.pro-football-reference.com/players/N/novaknic01.htm" xr:uid="{07257A23-9969-45DE-8144-1BA021478162}"/>
    <hyperlink ref="C34" r:id="rId61" tooltip="Houston Texans" display="https://www.pro-football-reference.com/teams/htx/2016.htm" xr:uid="{4B6C5ABA-B7FC-46A5-B7E4-06E8ECB8A310}"/>
    <hyperlink ref="B35" r:id="rId62" display="https://www.pro-football-reference.com/players/S/SturCa00.htm" xr:uid="{EF5C1A69-01A4-4728-8C65-8A0C39661F1C}"/>
    <hyperlink ref="C35" r:id="rId63" tooltip="Philadelphia Eagles" display="https://www.pro-football-reference.com/teams/phi/2016.htm" xr:uid="{BF3CFBDF-DE37-41BF-A33B-D0CC5710528A}"/>
    <hyperlink ref="B36" r:id="rId64" display="https://www.pro-football-reference.com/players/T/TuckJu00.htm" xr:uid="{0CCA5409-F554-46C3-B534-199D606DE4B9}"/>
    <hyperlink ref="C36" r:id="rId65" tooltip="Baltimore Ravens" display="https://www.pro-football-reference.com/teams/rav/2016.htm" xr:uid="{D54B8575-D056-4E2A-B5D1-AA5739283CFE}"/>
    <hyperlink ref="B37" r:id="rId66" display="https://www.pro-football-reference.com/players/G/GanoGr44.htm" xr:uid="{6E325855-D5D1-43B0-9314-EC1DD60C0639}"/>
    <hyperlink ref="C37" r:id="rId67" tooltip="Carolina Panthers" display="https://www.pro-football-reference.com/teams/car/2016.htm" xr:uid="{EC9A203C-BB51-48ED-8D0E-FBB524A9AF7A}"/>
    <hyperlink ref="B38" r:id="rId68" display="https://www.pro-football-reference.com/players/B/bryanmat01.htm" xr:uid="{FE9276BD-76FB-459C-A336-7A91789201C9}"/>
    <hyperlink ref="C38" r:id="rId69" tooltip="Atlanta Falcons" display="https://www.pro-football-reference.com/teams/atl/2016.htm" xr:uid="{C9D2B457-ABC1-44E4-9EAC-C99AE8BB9E77}"/>
    <hyperlink ref="B39" r:id="rId70" display="https://www.pro-football-reference.com/players/H/HausSt00.htm" xr:uid="{DAF12760-3794-48EF-845D-98396781FBDF}"/>
    <hyperlink ref="C39" r:id="rId71" tooltip="Seattle Seahawks" display="https://www.pro-football-reference.com/teams/sea/2016.htm" xr:uid="{C989F45D-EEED-43A7-8BFC-91CD4FE4EA8A}"/>
    <hyperlink ref="B40" r:id="rId72" display="https://www.pro-football-reference.com/players/P/PratMa20.htm" xr:uid="{42CE6862-AC30-4F13-A3A2-503A40A19396}"/>
    <hyperlink ref="C40" r:id="rId73" tooltip="Detroit Lions" display="https://www.pro-football-reference.com/teams/det/2016.htm" xr:uid="{FD6D1A19-AB47-49C1-9604-56287258DD77}"/>
    <hyperlink ref="B41" r:id="rId74" display="https://www.pro-football-reference.com/players/J/janikseb01.htm" xr:uid="{8055D046-A28D-4EBD-A452-955FF61F98FC}"/>
    <hyperlink ref="C41" r:id="rId75" tooltip="Oakland Raiders" display="https://www.pro-football-reference.com/teams/rai/2016.htm" xr:uid="{E21F3ED4-2714-4110-B65D-4E745FC43504}"/>
    <hyperlink ref="B42" r:id="rId76" display="https://www.pro-football-reference.com/players/S/SantCa01.htm" xr:uid="{B26B039E-953C-434D-883C-FC372BAFBF48}"/>
    <hyperlink ref="C42" r:id="rId77" tooltip="Kansas City Chiefs" display="https://www.pro-football-reference.com/teams/kan/2016.htm" xr:uid="{63D34552-69EE-41CF-81EF-4EBA2DF97BE4}"/>
    <hyperlink ref="B43" r:id="rId78" display="https://www.pro-football-reference.com/players/L/LutzWi00.htm" xr:uid="{4466A50F-6247-41F3-A25A-65CEED3A25BF}"/>
    <hyperlink ref="C43" r:id="rId79" tooltip="New Orleans Saints" display="https://www.pro-football-reference.com/teams/nor/2016.htm" xr:uid="{29282B82-55B9-4E81-B2EE-B586E6925AB8}"/>
    <hyperlink ref="B44" r:id="rId80" display="https://www.pro-football-reference.com/players/M/McMaBr01.htm" xr:uid="{A29ED261-2BE0-4414-8BD9-557AE07312B9}"/>
    <hyperlink ref="C44" r:id="rId81" tooltip="Denver Broncos" display="https://www.pro-football-reference.com/teams/den/2016.htm" xr:uid="{E54EB797-268F-4AF0-B5B5-9085DE800FF5}"/>
    <hyperlink ref="B45" r:id="rId82" display="https://www.pro-football-reference.com/players/M/MyerJa00.htm" xr:uid="{B0E89EDD-93A0-4171-83BB-B18C13F3B926}"/>
    <hyperlink ref="C45" r:id="rId83" tooltip="Jacksonville Jaguars" display="https://www.pro-football-reference.com/teams/jax/2016.htm" xr:uid="{967B0D04-871B-4036-9BAC-105A9AE527ED}"/>
    <hyperlink ref="B46" r:id="rId84" display="https://www.pro-football-reference.com/players/B/BailDa00.htm" xr:uid="{9DD32A29-1373-4F82-ACCC-5B3FA6C980A2}"/>
    <hyperlink ref="C46" r:id="rId85" tooltip="Dallas Cowboys" display="https://www.pro-football-reference.com/teams/dal/2016.htm" xr:uid="{BF77983F-E3F6-437D-9EFC-5AFD3AE808F4}"/>
    <hyperlink ref="B47" r:id="rId86" display="https://www.pro-football-reference.com/players/G/GostSt20.htm" xr:uid="{8ADA64BC-A10D-42AF-8CC0-EC4CDB9F3BF5}"/>
    <hyperlink ref="C47" r:id="rId87" tooltip="New England Patriots" display="https://www.pro-football-reference.com/teams/nwe/2016.htm" xr:uid="{3A3D0250-7903-4E17-BB0F-8A09317FBD49}"/>
    <hyperlink ref="B48" r:id="rId88" display="https://www.pro-football-reference.com/players/L/LambJo00.htm" xr:uid="{B3A58144-13A5-4164-8493-ABC267205518}"/>
    <hyperlink ref="C48" r:id="rId89" tooltip="San Diego Chargers" display="https://www.pro-football-reference.com/teams/sdg/2016.htm" xr:uid="{A60723CD-78A3-4B04-AF9E-B7B712A7D30A}"/>
    <hyperlink ref="B49" r:id="rId90" display="https://www.pro-football-reference.com/players/A/AguaRo00.htm" xr:uid="{30359E38-B0D8-4596-B1CE-3791D40D5831}"/>
    <hyperlink ref="C49" r:id="rId91" tooltip="Tampa Bay Buccaneers" display="https://www.pro-football-reference.com/teams/tam/2016.htm" xr:uid="{67B6B55E-283E-4B1A-928A-F052E23F503C}"/>
    <hyperlink ref="B50" r:id="rId92" display="https://www.pro-football-reference.com/players/F/FolkNi20.htm" xr:uid="{93AA1377-B3E6-46A4-B961-A9478E288704}"/>
    <hyperlink ref="C50" r:id="rId93" tooltip="New York Jets" display="https://www.pro-football-reference.com/teams/nyj/2016.htm" xr:uid="{F5147A09-B2DF-4585-A2E6-77D714BD2BC7}"/>
    <hyperlink ref="B51" r:id="rId94" display="https://www.pro-football-reference.com/players/V/vinatada01.htm" xr:uid="{B89368B5-D0C7-4804-B526-F864A8FEB005}"/>
    <hyperlink ref="C51" r:id="rId95" tooltip="Indianapolis Colts" display="https://www.pro-football-reference.com/teams/clt/2016.htm" xr:uid="{7C1B7C02-4678-4701-9A94-8C869958BCD3}"/>
    <hyperlink ref="B52" r:id="rId96" display="https://www.pro-football-reference.com/players/C/CrosMa20.htm" xr:uid="{3125AA9B-A6D5-48BA-A5F8-A8DF285609B5}"/>
    <hyperlink ref="C52" r:id="rId97" tooltip="Green Bay Packers" display="https://www.pro-football-reference.com/teams/gnb/2016.htm" xr:uid="{1DDBE51B-67EE-4828-B248-6CBB4CEA633A}"/>
    <hyperlink ref="B53" r:id="rId98" display="https://www.pro-football-reference.com/players/N/nugenmik01.htm" xr:uid="{54644FBA-E517-4F8C-88FC-3583582398B6}"/>
    <hyperlink ref="C53" r:id="rId99" tooltip="Cincinnati Bengals" display="https://www.pro-football-reference.com/teams/cin/2016.htm" xr:uid="{4EACBD2D-7AAB-4BED-8C01-4AE116AD7663}"/>
    <hyperlink ref="B54" r:id="rId100" display="https://www.pro-football-reference.com/players/C/CataCh00.htm" xr:uid="{462A7787-D35D-460B-AC02-0E31E3AB640D}"/>
    <hyperlink ref="C54" r:id="rId101" tooltip="Arizona Cardinals" display="https://www.pro-football-reference.com/teams/crd/2016.htm" xr:uid="{B23E9B21-68C0-42D3-A80D-593C86952E72}"/>
    <hyperlink ref="B55" r:id="rId102" display="https://www.pro-football-reference.com/players/B/BoswCh00.htm" xr:uid="{7A3EF443-4A2E-455D-B7CE-E1092C7A2DB9}"/>
    <hyperlink ref="C55" r:id="rId103" tooltip="Pittsburgh Steelers" display="https://www.pro-football-reference.com/teams/pit/2016.htm" xr:uid="{8194B632-42FA-4B82-93B6-337597837016}"/>
    <hyperlink ref="B56" r:id="rId104" display="https://www.pro-football-reference.com/players/C/CarpDa44.htm" xr:uid="{CB42A1E6-4727-47A9-BFDE-AEE4C1C8EDB8}"/>
    <hyperlink ref="C56" r:id="rId105" tooltip="Buffalo Bills" display="https://www.pro-football-reference.com/teams/buf/2016.htm" xr:uid="{7C9261F8-3D73-48FE-AB4F-175A70599019}"/>
    <hyperlink ref="B57" r:id="rId106" display="https://www.pro-football-reference.com/players/P/ParkCo03.htm" xr:uid="{C3F8E7F4-C87F-47AD-9408-C998F75066DA}"/>
    <hyperlink ref="C57" r:id="rId107" tooltip="Cleveland Browns" display="https://www.pro-football-reference.com/teams/cle/2016.htm" xr:uid="{FFA6E496-1613-4440-963B-7664CCAA74FF}"/>
    <hyperlink ref="B58" r:id="rId108" display="https://www.pro-football-reference.com/players/S/SuccRy44.htm" xr:uid="{3362051E-F6CF-420B-AC82-2B7EB9B28D36}"/>
    <hyperlink ref="C58" r:id="rId109" tooltip="Tennessee Titans" display="https://www.pro-football-reference.com/teams/oti/2016.htm" xr:uid="{42BC958D-B5B8-4E8A-BA23-720E08E944EE}"/>
    <hyperlink ref="B59" r:id="rId110" display="https://www.pro-football-reference.com/players/B/barthco01.htm" xr:uid="{11545270-F50A-4416-B391-06DB4E4E30DC}"/>
    <hyperlink ref="C59" r:id="rId111" tooltip="Chicago Bears" display="https://www.pro-football-reference.com/teams/chi/2016.htm" xr:uid="{D8684A0C-9AEB-4B83-8779-BB85BB781FAA}"/>
    <hyperlink ref="B60" r:id="rId112" display="https://www.pro-football-reference.com/players/Z/ZuerGr00.htm" xr:uid="{71FB1102-D128-458D-973A-5CD9D8E0F8BE}"/>
    <hyperlink ref="C60" r:id="rId113" tooltip="Los Angeles Rams" display="https://www.pro-football-reference.com/teams/ram/2016.htm" xr:uid="{D32FFAB4-E482-49AC-9A80-B9559DC0F1DF}"/>
    <hyperlink ref="B61" r:id="rId114" display="https://www.pro-football-reference.com/players/D/dawsophi01.htm" xr:uid="{172A3E98-2622-4BC2-885E-6A4D7FE6629A}"/>
    <hyperlink ref="C61" r:id="rId115" tooltip="San Francisco 49ers" display="https://www.pro-football-reference.com/teams/sfo/2016.htm" xr:uid="{1028F9B5-6AAC-475E-8A44-A6090268D161}"/>
    <hyperlink ref="B63" r:id="rId116" display="https://www.pro-football-reference.com/players/B/ButkHa00.htm" xr:uid="{B7AF9CFE-EC12-48F2-B524-A9EBAD7D9135}"/>
    <hyperlink ref="C63" r:id="rId117" tooltip="Kansas City Chiefs" display="https://www.pro-football-reference.com/teams/kan/2017.htm" xr:uid="{3915E166-6C64-45E6-9F9E-9DC2F355A88F}"/>
    <hyperlink ref="B64" r:id="rId118" display="https://www.pro-football-reference.com/players/S/SuccRy44.htm" xr:uid="{69A137A9-A0D6-4607-AC16-15370A669773}"/>
    <hyperlink ref="C64" r:id="rId119" tooltip="Tennessee Titans" display="https://www.pro-football-reference.com/teams/oti/2017.htm" xr:uid="{CF2C0C47-3CBB-4E2F-8640-C865F4191884}"/>
    <hyperlink ref="B65" r:id="rId120" display="https://www.pro-football-reference.com/players/G/gouldrob01.htm" xr:uid="{D7473D17-AED6-4800-AA77-8337FDF918EE}"/>
    <hyperlink ref="C65" r:id="rId121" tooltip="San Francisco 49ers" display="https://www.pro-football-reference.com/teams/sfo/2017.htm" xr:uid="{05D77A4C-FC63-4324-A3CD-39842E5A2483}"/>
    <hyperlink ref="B66" r:id="rId122" display="https://www.pro-football-reference.com/players/D/dawsophi01.htm" xr:uid="{A2D1596E-A5FE-4AAE-A81E-39720D665EC8}"/>
    <hyperlink ref="C66" r:id="rId123" tooltip="Arizona Cardinals" display="https://www.pro-football-reference.com/teams/crd/2017.htm" xr:uid="{54B518F6-FADB-485A-AA65-B36F4344C106}"/>
    <hyperlink ref="B67" r:id="rId124" display="https://www.pro-football-reference.com/players/G/GostSt20.htm" xr:uid="{9816DBB0-FD23-4211-8BB4-1553673554B1}"/>
    <hyperlink ref="C67" r:id="rId125" tooltip="New England Patriots" display="https://www.pro-football-reference.com/teams/nwe/2017.htm" xr:uid="{D8A6E8B5-6D54-42E7-93A0-A73C681C50B3}"/>
    <hyperlink ref="B68" r:id="rId126" display="https://www.pro-football-reference.com/players/Z/ZuerGr00.htm" xr:uid="{B60174C5-22CA-4BB5-B50D-123E282C1370}"/>
    <hyperlink ref="C68" r:id="rId127" tooltip="Los Angeles Rams" display="https://www.pro-football-reference.com/teams/ram/2017.htm" xr:uid="{5BBE9432-D082-413A-B621-F505E11ADEC6}"/>
    <hyperlink ref="B69" r:id="rId128" display="https://www.pro-football-reference.com/players/B/bryanmat01.htm" xr:uid="{2C509956-E8FD-4E7D-A637-DCD0254303CA}"/>
    <hyperlink ref="C69" r:id="rId129" tooltip="Atlanta Falcons" display="https://www.pro-football-reference.com/teams/atl/2017.htm" xr:uid="{B34BCAB4-51A4-4D01-9D6C-63782009E151}"/>
    <hyperlink ref="B70" r:id="rId130" display="https://www.pro-football-reference.com/players/B/BoswCh00.htm" xr:uid="{D28881FB-96E3-43E0-9D81-BA87AA3B9E16}"/>
    <hyperlink ref="C70" r:id="rId131" tooltip="Pittsburgh Steelers" display="https://www.pro-football-reference.com/teams/pit/2017.htm" xr:uid="{951D76BD-BEC2-4659-B714-981395340E49}"/>
    <hyperlink ref="B71" r:id="rId132" display="https://www.pro-football-reference.com/players/F/ForbKa00.htm" xr:uid="{950D0A90-808F-41E8-9B82-85F5BA320405}"/>
    <hyperlink ref="C71" r:id="rId133" tooltip="Minnesota Vikings" display="https://www.pro-football-reference.com/teams/min/2017.htm" xr:uid="{8EDA7AB8-528E-4F68-800E-2E21B58039F5}"/>
    <hyperlink ref="B72" r:id="rId134" display="https://www.pro-football-reference.com/players/T/TuckJu00.htm" xr:uid="{E909CC05-A78D-4B8A-8117-A3D7D7A0B1A5}"/>
    <hyperlink ref="C72" r:id="rId135" tooltip="Baltimore Ravens" display="https://www.pro-football-reference.com/teams/rav/2017.htm" xr:uid="{F8BCD6C2-179C-4F73-B0FE-0590E884EC59}"/>
    <hyperlink ref="B73" r:id="rId136" display="https://www.pro-football-reference.com/players/L/LutzWi00.htm" xr:uid="{C6CF0DDA-485B-4195-92A3-5F2CC8191445}"/>
    <hyperlink ref="C73" r:id="rId137" tooltip="New Orleans Saints" display="https://www.pro-football-reference.com/teams/nor/2017.htm" xr:uid="{50A5E9F5-BE58-45E2-B89A-F1C167D48C25}"/>
    <hyperlink ref="B74" r:id="rId138" display="https://www.pro-football-reference.com/players/P/PratMa20.htm" xr:uid="{24645B90-C391-4143-AD07-1AA6621B3B14}"/>
    <hyperlink ref="C74" r:id="rId139" tooltip="Detroit Lions" display="https://www.pro-football-reference.com/teams/det/2017.htm" xr:uid="{8B53B81D-D06E-4831-91D6-3C79A3AA790B}"/>
    <hyperlink ref="B75" r:id="rId140" display="https://www.pro-football-reference.com/players/V/vinatada01.htm" xr:uid="{93B15110-5789-4A7A-94BB-75D8135EECFE}"/>
    <hyperlink ref="C75" r:id="rId141" tooltip="Indianapolis Colts" display="https://www.pro-football-reference.com/teams/clt/2017.htm" xr:uid="{C792F8F8-55EC-4F22-A0E2-13A9A8AF87E1}"/>
    <hyperlink ref="B76" r:id="rId142" display="https://www.pro-football-reference.com/players/H/HausSt00.htm" xr:uid="{B147BA43-F3E4-4190-A099-74F93D856A1A}"/>
    <hyperlink ref="C76" r:id="rId143" tooltip="Buffalo Bills" display="https://www.pro-football-reference.com/teams/buf/2017.htm" xr:uid="{AEBBFE1F-E8E3-4DC2-BB59-EB2B77ACDC9D}"/>
    <hyperlink ref="B77" r:id="rId144" display="https://www.pro-football-reference.com/players/M/McMaBr01.htm" xr:uid="{6542AD72-6EFF-4467-AA6F-F65E587A87FC}"/>
    <hyperlink ref="C77" r:id="rId145" tooltip="Denver Broncos" display="https://www.pro-football-reference.com/teams/den/2017.htm" xr:uid="{BACBEB72-9306-49B5-90BD-A065DC007D6A}"/>
    <hyperlink ref="B78" r:id="rId146" display="https://www.pro-football-reference.com/players/E/ElliJa03.htm" xr:uid="{94BB5F8A-008C-4648-91AE-AB09A2A6BF81}"/>
    <hyperlink ref="C78" r:id="rId147" tooltip="Philadelphia Eagles" display="https://www.pro-football-reference.com/teams/phi/2017.htm" xr:uid="{3D13E419-5F62-403C-BDAE-9ADA875C3AFF}"/>
    <hyperlink ref="B79" r:id="rId148" display="https://www.pro-football-reference.com/players/C/CataCh00.htm" xr:uid="{5903ED8C-1A3D-4056-A7A8-27D48828457C}"/>
    <hyperlink ref="C79" r:id="rId149" tooltip="New York Jets" display="https://www.pro-football-reference.com/teams/nyj/2017.htm" xr:uid="{F773BB94-7C5B-465C-BDC8-E6766702B7BA}"/>
    <hyperlink ref="B80" r:id="rId150" display="https://www.pro-football-reference.com/players/G/GanoGr44.htm" xr:uid="{6C189611-1E7B-44AD-BF4E-2299DF23B49F}"/>
    <hyperlink ref="C80" r:id="rId151" tooltip="Carolina Panthers" display="https://www.pro-football-reference.com/teams/car/2017.htm" xr:uid="{867C08A2-7FD2-434B-9287-73F754158E12}"/>
    <hyperlink ref="B81" r:id="rId152" display="https://www.pro-football-reference.com/players/W/WalsBl00.htm" xr:uid="{19CE0E87-1436-4235-8E89-7E119431C88A}"/>
    <hyperlink ref="C81" r:id="rId153" tooltip="Seattle Seahawks" display="https://www.pro-football-reference.com/teams/sea/2017.htm" xr:uid="{68BB4F4A-BF28-4438-9D9C-90CBDF3819B1}"/>
    <hyperlink ref="B82" r:id="rId154" display="https://www.pro-football-reference.com/players/F/FairKa01.htm" xr:uid="{76B0EADD-EAF0-430E-AFC6-2AEBDD470BBF}"/>
    <hyperlink ref="C82" r:id="rId155" tooltip="Houston Texans" display="https://www.pro-football-reference.com/teams/htx/2017.htm" xr:uid="{D2F862E2-4E0E-4F62-B94A-8B2078864717}"/>
    <hyperlink ref="B83" r:id="rId156" display="https://www.pro-football-reference.com/players/R/RosaAl00.htm" xr:uid="{D20BE09D-FEC3-4AA2-AA48-7B89718172E4}"/>
    <hyperlink ref="C83" r:id="rId157" tooltip="New York Giants" display="https://www.pro-football-reference.com/teams/nyg/2017.htm" xr:uid="{5FC2C11D-F543-4082-99EC-842CC0AFADC8}"/>
    <hyperlink ref="B84" r:id="rId158" display="https://www.pro-football-reference.com/players/M/MurrPa01.htm" xr:uid="{89B55B8C-B035-403F-B3BA-3ABD12599C5C}"/>
    <hyperlink ref="C84" r:id="rId159" tooltip="Tampa Bay Buccaneers" display="https://www.pro-football-reference.com/teams/tam/2017.htm" xr:uid="{457A329F-0AB9-4557-892C-6F026764CEA6}"/>
    <hyperlink ref="B85" r:id="rId160" display="https://www.pro-football-reference.com/players/P/ParkCo03.htm" xr:uid="{DEB0FD00-B6A1-4686-BD8E-A9BA065F7DA5}"/>
    <hyperlink ref="C85" r:id="rId161" tooltip="Miami Dolphins" display="https://www.pro-football-reference.com/teams/mia/2017.htm" xr:uid="{B6952A9D-57ED-4FA3-8740-19F214A7704E}"/>
    <hyperlink ref="B86" r:id="rId162" display="https://www.pro-football-reference.com/players/T/TaveGi00.htm" xr:uid="{B3258B46-A2DB-4599-8338-3FC1B54AEDBC}"/>
    <hyperlink ref="C86" r:id="rId163" tooltip="Oakland Raiders" display="https://www.pro-football-reference.com/teams/rai/2017.htm" xr:uid="{709E155E-6FB9-4DCA-BE38-A3F8CA69B1FE}"/>
    <hyperlink ref="B87" r:id="rId164" display="https://www.pro-football-reference.com/players/G/GonzZa00.htm" xr:uid="{75EA1E41-5BC8-41D0-ACEA-6174C625CC62}"/>
    <hyperlink ref="C87" r:id="rId165" tooltip="Cleveland Browns" display="https://www.pro-football-reference.com/teams/cle/2017.htm" xr:uid="{E0AB34D6-9F96-41F1-A4D7-1532B5829016}"/>
    <hyperlink ref="B88" r:id="rId166" display="https://www.pro-football-reference.com/players/B/BailDa00.htm" xr:uid="{95814DDC-60E7-4E83-83CE-4248DE6B5690}"/>
    <hyperlink ref="C88" r:id="rId167" tooltip="Dallas Cowboys" display="https://www.pro-football-reference.com/teams/dal/2017.htm" xr:uid="{246ED179-9A93-4B6E-8748-8A46AC92C74C}"/>
    <hyperlink ref="B89" r:id="rId168" display="https://www.pro-football-reference.com/players/B/BullRa00.htm" xr:uid="{3AF63139-2D2C-444E-8BAA-27C3C84872D3}"/>
    <hyperlink ref="C89" r:id="rId169" tooltip="Cincinnati Bengals" display="https://www.pro-football-reference.com/teams/cin/2017.htm" xr:uid="{B3FF5555-FA36-4A2E-979C-ABBA2A21A849}"/>
    <hyperlink ref="B90" r:id="rId170" display="https://www.pro-football-reference.com/players/L/LambJo00.htm" xr:uid="{469632F4-4ED7-4E81-9BE4-AAF6E40419A2}"/>
    <hyperlink ref="C90" r:id="rId171" tooltip="Jacksonville Jaguars" display="https://www.pro-football-reference.com/teams/jax/2017.htm" xr:uid="{E969E0E2-6ECC-423F-844C-6029AEF87A87}"/>
    <hyperlink ref="B91" r:id="rId172" display="https://www.pro-football-reference.com/players/C/CrosMa20.htm" xr:uid="{E42263D8-A822-42EA-B2EB-443DBF2EF77E}"/>
    <hyperlink ref="C91" r:id="rId173" tooltip="Green Bay Packers" display="https://www.pro-football-reference.com/teams/gnb/2017.htm" xr:uid="{8368E4C1-8059-4C99-A2B9-EAD3EB896464}"/>
    <hyperlink ref="B93" r:id="rId174" display="https://www.pro-football-reference.com/players/F/FairKa01.htm" xr:uid="{EB5411AF-41C4-487F-B289-5CC47AE233B1}"/>
    <hyperlink ref="C93" r:id="rId175" tooltip="Houston Texans" display="https://www.pro-football-reference.com/teams/htx/2018.htm" xr:uid="{616A8F96-366A-482B-9ADF-B226A301BC56}"/>
    <hyperlink ref="B94" r:id="rId176" display="https://www.pro-football-reference.com/players/T/TuckJu00.htm" xr:uid="{61C31541-0371-4BAC-8F6B-C2C07EC01191}"/>
    <hyperlink ref="C94" r:id="rId177" tooltip="Baltimore Ravens" display="https://www.pro-football-reference.com/teams/rav/2018.htm" xr:uid="{FF6AE24C-B010-4587-ADD3-5F053A67385E}"/>
    <hyperlink ref="B95" r:id="rId178" display="https://www.pro-football-reference.com/players/C/CrosMa20.htm" xr:uid="{70718803-4120-438C-89C3-C39EFAC88815}"/>
    <hyperlink ref="C95" r:id="rId179" tooltip="Green Bay Packers" display="https://www.pro-football-reference.com/teams/gnb/2018.htm" xr:uid="{EAB2C082-E778-4003-8BBE-8FA908FA3DAA}"/>
    <hyperlink ref="B96" r:id="rId180" display="https://www.pro-football-reference.com/players/M/MaheBr01.htm" xr:uid="{E7437F90-1F77-415F-AE26-A8E69441E1DA}"/>
    <hyperlink ref="C96" r:id="rId181" tooltip="Dallas Cowboys" display="https://www.pro-football-reference.com/teams/dal/2018.htm" xr:uid="{B890FFD8-08D3-43EA-BF34-8777A7B894E5}"/>
    <hyperlink ref="B97" r:id="rId182" display="https://www.pro-football-reference.com/players/M/MyerJa00.htm" xr:uid="{A319EF9B-49FC-4ED3-A567-806E9B4F4CB0}"/>
    <hyperlink ref="C97" r:id="rId183" tooltip="New York Jets" display="https://www.pro-football-reference.com/teams/nyj/2018.htm" xr:uid="{C0A4283F-9386-477B-8340-6CFE8AEAE80A}"/>
    <hyperlink ref="B98" r:id="rId184" display="https://www.pro-football-reference.com/players/G/gouldrob01.htm" xr:uid="{0876C1B7-6A01-4442-9098-CBCC41AE034D}"/>
    <hyperlink ref="C98" r:id="rId185" tooltip="San Francisco 49ers" display="https://www.pro-football-reference.com/teams/sfo/2018.htm" xr:uid="{8C003530-1C52-44CB-8FBE-CD83DE5AC817}"/>
    <hyperlink ref="B99" r:id="rId186" display="https://www.pro-football-reference.com/players/R/RosaAl00.htm" xr:uid="{1F803870-629A-48A7-B90F-FB8BA8B05458}"/>
    <hyperlink ref="C99" r:id="rId187" tooltip="New York Giants" display="https://www.pro-football-reference.com/teams/nyg/2018.htm" xr:uid="{E3D80BF8-5F21-4EAB-87C2-65DD344649BA}"/>
    <hyperlink ref="B100" r:id="rId188" display="https://www.pro-football-reference.com/players/G/GostSt20.htm" xr:uid="{BE1347E5-6259-48AF-9DFC-A8FCA97B406D}"/>
    <hyperlink ref="C100" r:id="rId189" tooltip="New England Patriots" display="https://www.pro-football-reference.com/teams/nwe/2018.htm" xr:uid="{43CACC1B-5E98-4B5D-9203-A5831A28F1EC}"/>
    <hyperlink ref="B101" r:id="rId190" display="https://www.pro-football-reference.com/players/P/PratMa20.htm" xr:uid="{42C70E6B-E10B-4B83-B964-9CE03D17F19E}"/>
    <hyperlink ref="C101" r:id="rId191" tooltip="Detroit Lions" display="https://www.pro-football-reference.com/teams/det/2018.htm" xr:uid="{BDC73A6A-7A32-4B5F-858B-490C0B3AC46A}"/>
    <hyperlink ref="B102" r:id="rId192" display="https://www.pro-football-reference.com/players/E/ElliJa03.htm" xr:uid="{DDB8A366-C69C-4083-97CF-D78E4C3FF64E}"/>
    <hyperlink ref="C102" r:id="rId193" tooltip="Philadelphia Eagles" display="https://www.pro-football-reference.com/teams/phi/2018.htm" xr:uid="{1ADCCE30-15CC-4C68-BC73-A1275B53FA9B}"/>
    <hyperlink ref="B103" r:id="rId194" display="https://www.pro-football-reference.com/players/Z/ZuerGr00.htm" xr:uid="{300AFBA3-1BA5-413C-9D34-5DF3D59E1403}"/>
    <hyperlink ref="C103" r:id="rId195" tooltip="Los Angeles Rams" display="https://www.pro-football-reference.com/teams/ram/2018.htm" xr:uid="{83E4F2A8-56B5-4B5A-B7F4-2B239370023C}"/>
    <hyperlink ref="B104" r:id="rId196" display="https://www.pro-football-reference.com/players/L/LutzWi00.htm" xr:uid="{032852E3-B564-450E-B255-F3B102D1F553}"/>
    <hyperlink ref="C104" r:id="rId197" tooltip="New Orleans Saints" display="https://www.pro-football-reference.com/teams/nor/2018.htm" xr:uid="{F9D5BAEC-09CF-430A-9CA6-8F385283CFA0}"/>
    <hyperlink ref="B105" r:id="rId198" display="https://www.pro-football-reference.com/players/P/ParkCo03.htm" xr:uid="{33AD52C4-B756-40E1-AFA3-C23F06251A93}"/>
    <hyperlink ref="C105" r:id="rId199" tooltip="Chicago Bears" display="https://www.pro-football-reference.com/teams/chi/2018.htm" xr:uid="{D42E07B5-A5E3-422A-9C21-13751A0D89BA}"/>
    <hyperlink ref="B106" r:id="rId200" display="https://www.pro-football-reference.com/players/S/SuccRy44.htm" xr:uid="{E4B823A0-8DF7-48F6-85E9-16259C6DF1EE}"/>
    <hyperlink ref="C106" r:id="rId201" tooltip="Tennessee Titans" display="https://www.pro-football-reference.com/teams/oti/2018.htm" xr:uid="{744FA5D5-FF6D-49C5-968A-B29F7A72E08F}"/>
    <hyperlink ref="B107" r:id="rId202" display="https://www.pro-football-reference.com/players/H/HopkDu00.htm" xr:uid="{866D8273-DE42-4972-94B1-37CEBE0A138E}"/>
    <hyperlink ref="C107" r:id="rId203" tooltip="Washington Redskins" display="https://www.pro-football-reference.com/teams/was/2018.htm" xr:uid="{5CD73EC1-7665-45D6-BA52-870B81FB12D3}"/>
    <hyperlink ref="B108" r:id="rId204" display="https://www.pro-football-reference.com/players/B/BailDa00.htm" xr:uid="{95BF1164-7632-4DEE-ADDC-9FC06BC5D4A8}"/>
    <hyperlink ref="C108" r:id="rId205" tooltip="Minnesota Vikings" display="https://www.pro-football-reference.com/teams/min/2018.htm" xr:uid="{6622DEDD-814B-4B3B-9BB8-B98C48FBDF53}"/>
    <hyperlink ref="B109" r:id="rId206" display="https://www.pro-football-reference.com/players/H/HausSt00.htm" xr:uid="{7685C203-404C-4AE5-AF6A-D1B09BF4FA7F}"/>
    <hyperlink ref="C109" r:id="rId207" tooltip="Buffalo Bills" display="https://www.pro-football-reference.com/teams/buf/2018.htm" xr:uid="{159F2C74-4182-4081-9B5F-5E270C95D57E}"/>
    <hyperlink ref="B110" r:id="rId208" display="https://www.pro-football-reference.com/players/B/ButkHa00.htm" xr:uid="{B390F68A-2B21-43AE-A64F-C0C5094346C5}"/>
    <hyperlink ref="C110" r:id="rId209" tooltip="Kansas City Chiefs" display="https://www.pro-football-reference.com/teams/kan/2018.htm" xr:uid="{20D48967-226C-4951-B181-51AECE3EC853}"/>
    <hyperlink ref="B111" r:id="rId210" display="https://www.pro-football-reference.com/players/J/janikseb01.htm" xr:uid="{E9D90657-F743-4A37-B327-4A4E171475D1}"/>
    <hyperlink ref="C111" r:id="rId211" tooltip="Seattle Seahawks" display="https://www.pro-football-reference.com/teams/sea/2018.htm" xr:uid="{993BDCA1-B636-4C9F-AF74-DC3CA6762710}"/>
    <hyperlink ref="B112" r:id="rId212" display="https://www.pro-football-reference.com/players/V/vinatada01.htm" xr:uid="{7BD4D276-B493-4E9A-A1BD-988C0320705F}"/>
    <hyperlink ref="C112" r:id="rId213" tooltip="Indianapolis Colts" display="https://www.pro-football-reference.com/teams/clt/2018.htm" xr:uid="{854EB1DD-EE5D-4458-8FE2-B035FD2AFD3D}"/>
    <hyperlink ref="B113" r:id="rId214" display="https://www.pro-football-reference.com/players/M/McMaBr01.htm" xr:uid="{E0F44DAB-5EF7-4F11-B3C9-A02A14F0D2BC}"/>
    <hyperlink ref="C113" r:id="rId215" tooltip="Denver Broncos" display="https://www.pro-football-reference.com/teams/den/2018.htm" xr:uid="{AF03353D-262D-43BB-A3CA-D4163F15F787}"/>
    <hyperlink ref="B114" r:id="rId216" display="https://www.pro-football-reference.com/players/B/BullRa00.htm" xr:uid="{7896DAF2-1ECD-4DE9-A3F5-2147D0D085A1}"/>
    <hyperlink ref="C114" r:id="rId217" tooltip="Cincinnati Bengals" display="https://www.pro-football-reference.com/teams/cin/2018.htm" xr:uid="{C155B346-FA22-45C9-B1BE-79AAF0CD287C}"/>
    <hyperlink ref="B115" r:id="rId218" display="https://www.pro-football-reference.com/players/B/bryanmat01.htm" xr:uid="{95C3F4C5-4AC0-4B08-B71E-CC682EE2091A}"/>
    <hyperlink ref="C115" r:id="rId219" tooltip="Atlanta Falcons" display="https://www.pro-football-reference.com/teams/atl/2018.htm" xr:uid="{E2993944-7472-4F45-836F-FF37E109B712}"/>
    <hyperlink ref="B116" r:id="rId220" display="https://www.pro-football-reference.com/players/C/CarlDa00.htm" xr:uid="{451ADFB2-A7F7-4112-8E33-9D951A5A60D7}"/>
    <hyperlink ref="B117" r:id="rId221" display="https://www.pro-football-reference.com/players/L/LambJo00.htm" xr:uid="{A3620C84-6C86-4768-8E76-9FE4473BC3A6}"/>
    <hyperlink ref="C117" r:id="rId222" tooltip="Jacksonville Jaguars" display="https://www.pro-football-reference.com/teams/jax/2018.htm" xr:uid="{95FF1D00-B7EE-4C60-A7E6-8D64D821256A}"/>
    <hyperlink ref="B118" r:id="rId223" display="https://www.pro-football-reference.com/players/B/BoswCh00.htm" xr:uid="{46982635-9272-4F73-BF46-4B2096208976}"/>
    <hyperlink ref="C118" r:id="rId224" tooltip="Pittsburgh Steelers" display="https://www.pro-football-reference.com/teams/pit/2018.htm" xr:uid="{26F0ABF5-AB72-4561-A1EA-1C91D1A9D1F0}"/>
    <hyperlink ref="B119" r:id="rId225" display="https://www.pro-football-reference.com/players/C/CataCh00.htm" xr:uid="{79A0F314-C97C-4EA8-9E4E-D0E6DE4DB67F}"/>
    <hyperlink ref="B120" r:id="rId226" display="https://www.pro-football-reference.com/players/J/JoseGr00.htm" xr:uid="{D6A4B2F5-5DDA-47CD-A15E-F5DAB5A73B20}"/>
    <hyperlink ref="C120" r:id="rId227" tooltip="Cleveland Browns" display="https://www.pro-football-reference.com/teams/cle/2018.htm" xr:uid="{1197FB94-841A-4909-8665-6438A4472E63}"/>
    <hyperlink ref="B121" r:id="rId228" display="https://www.pro-football-reference.com/players/S/SandJa00.htm" xr:uid="{C77FBAE0-C30D-4E78-A2FE-B903A696FD34}"/>
    <hyperlink ref="C121" r:id="rId229" tooltip="Miami Dolphins" display="https://www.pro-football-reference.com/teams/mia/2018.htm" xr:uid="{BE32BFB2-1EE3-4821-A2F8-8E0475EAE0DD}"/>
    <hyperlink ref="B123" r:id="rId230" display="https://www.pro-football-reference.com/players/B/ButkHa00.htm" xr:uid="{C6F38B5F-7E5A-4216-BB8A-7052EF95A3A9}"/>
    <hyperlink ref="C123" r:id="rId231" tooltip="Kansas City Chiefs" display="https://www.pro-football-reference.com/teams/kan/2019.htm" xr:uid="{0A22E164-5713-4388-8427-CDF1031E9642}"/>
    <hyperlink ref="B124" r:id="rId232" display="https://www.pro-football-reference.com/players/L/LutzWi00.htm" xr:uid="{94A6D6FA-003D-4FEC-98A2-1367F00A01A3}"/>
    <hyperlink ref="C124" r:id="rId233" tooltip="New Orleans Saints" display="https://www.pro-football-reference.com/teams/nor/2019.htm" xr:uid="{C056795C-1BA4-4F85-80CF-1AB93C28A721}"/>
    <hyperlink ref="B125" r:id="rId234" display="https://www.pro-football-reference.com/players/G/GonzZa00.htm" xr:uid="{374E583D-C916-4664-B9EF-58CA2B8DE7A2}"/>
    <hyperlink ref="C125" r:id="rId235" tooltip="Arizona Cardinals" display="https://www.pro-football-reference.com/teams/crd/2019.htm" xr:uid="{FCB1BF3D-88A9-4140-9928-40970C736ACD}"/>
    <hyperlink ref="B126" r:id="rId236" display="https://www.pro-football-reference.com/players/G/GayxMa00.htm" xr:uid="{9919C6DB-AC0F-4813-B29A-94177A0C5F57}"/>
    <hyperlink ref="C126" r:id="rId237" tooltip="Tampa Bay Buccaneers" display="https://www.pro-football-reference.com/teams/tam/2019.htm" xr:uid="{1A7238BC-E43A-4004-84A6-B9A03B2ADAD6}"/>
    <hyperlink ref="B127" r:id="rId238" display="https://www.pro-football-reference.com/players/L/LambJo00.htm" xr:uid="{68A69E4D-7C46-4593-80FA-99768B536481}"/>
    <hyperlink ref="C127" r:id="rId239" tooltip="Jacksonville Jaguars" display="https://www.pro-football-reference.com/teams/jax/2019.htm" xr:uid="{519F7567-3EF1-43ED-A7CC-377A4AE304F1}"/>
    <hyperlink ref="B128" r:id="rId240" display="https://www.pro-football-reference.com/players/M/McMaBr01.htm" xr:uid="{AC2D4CAA-AD95-4ECE-A375-7E3CEE47B2F7}"/>
    <hyperlink ref="C128" r:id="rId241" tooltip="Denver Broncos" display="https://www.pro-football-reference.com/teams/den/2019.htm" xr:uid="{5DCDE19D-0109-4D65-8CE2-14CED0F2D1D0}"/>
    <hyperlink ref="B129" r:id="rId242" display="https://www.pro-football-reference.com/players/Z/ZuerGr00.htm" xr:uid="{9406E4C7-03F4-4721-A555-24574B664C7C}"/>
    <hyperlink ref="C129" r:id="rId243" tooltip="Los Angeles Rams" display="https://www.pro-football-reference.com/teams/ram/2019.htm" xr:uid="{47FB7C47-936A-4B87-A6D4-0340C213116F}"/>
    <hyperlink ref="B130" r:id="rId244" display="https://www.pro-football-reference.com/players/S/SlyeJo00.htm" xr:uid="{B3E9A195-A5B1-4ADC-B56E-1268E2D8DD1D}"/>
    <hyperlink ref="C130" r:id="rId245" tooltip="Carolina Panthers" display="https://www.pro-football-reference.com/teams/car/2019.htm" xr:uid="{21849FBC-32A4-46FE-BFBD-0991AD7E9463}"/>
    <hyperlink ref="B131" r:id="rId246" display="https://www.pro-football-reference.com/players/B/BoswCh00.htm" xr:uid="{821F38D6-84A5-4E12-A882-B2CFE32B5741}"/>
    <hyperlink ref="C131" r:id="rId247" tooltip="Pittsburgh Steelers" display="https://www.pro-football-reference.com/teams/pit/2019.htm" xr:uid="{ABE8F050-A5E1-4A43-8E3C-B1AE05AE41AE}"/>
    <hyperlink ref="B132" r:id="rId248" display="https://www.pro-football-reference.com/players/B/BullRa00.htm" xr:uid="{4D5EE2FE-F687-4A42-81B0-CF8AD44D4A6E}"/>
    <hyperlink ref="C132" r:id="rId249" tooltip="Cincinnati Bengals" display="https://www.pro-football-reference.com/teams/cin/2019.htm" xr:uid="{60A48FB7-4CB1-476E-AC8D-2B472A2CE7C1}"/>
    <hyperlink ref="B133" r:id="rId250" display="https://www.pro-football-reference.com/players/G/gouldrob01.htm" xr:uid="{86EEE061-9972-43D0-B34E-CE58B76EE92A}"/>
    <hyperlink ref="C133" r:id="rId251" tooltip="San Francisco 49ers" display="https://www.pro-football-reference.com/teams/sfo/2019.htm" xr:uid="{DB77D028-7D8E-45F9-9434-42A81019ACBA}"/>
    <hyperlink ref="B134" r:id="rId252" display="https://www.pro-football-reference.com/players/P/PratMa20.htm" xr:uid="{8DEB5C6C-573C-419F-BCBF-42B9596F1CD1}"/>
    <hyperlink ref="C134" r:id="rId253" tooltip="Detroit Lions" display="https://www.pro-football-reference.com/teams/det/2019.htm" xr:uid="{FCF12368-BB6F-4B64-9E4A-88E04892191A}"/>
    <hyperlink ref="B135" r:id="rId254" display="https://www.pro-football-reference.com/players/H/HopkDu00.htm" xr:uid="{2D6562EB-DB38-410F-B1C8-6107A6B0BBAC}"/>
    <hyperlink ref="C135" r:id="rId255" tooltip="Washington Redskins" display="https://www.pro-football-reference.com/teams/was/2019.htm" xr:uid="{EDB954F6-DD02-491E-9C9D-4329AB372220}"/>
    <hyperlink ref="B136" r:id="rId256" display="https://www.pro-football-reference.com/players/M/MaheBr01.htm" xr:uid="{668D719C-55D0-4EBA-9CAC-AB22D6E218BB}"/>
    <hyperlink ref="C136" r:id="rId257" tooltip="Dallas Cowboys" display="https://www.pro-football-reference.com/teams/dal/2019.htm" xr:uid="{FCFBEC66-A7C1-4933-ADB8-BA6AF5AAC680}"/>
    <hyperlink ref="B137" r:id="rId258" display="https://www.pro-football-reference.com/players/S/SandJa00.htm" xr:uid="{524A6316-4E1E-4FF0-83FA-6A3E21FC65E6}"/>
    <hyperlink ref="C137" r:id="rId259" tooltip="Miami Dolphins" display="https://www.pro-football-reference.com/teams/mia/2019.htm" xr:uid="{0F286E19-5936-4C6E-B327-0B3BC197ADE1}"/>
    <hyperlink ref="B138" r:id="rId260" display="https://www.pro-football-reference.com/players/S/SeibAu00.htm" xr:uid="{DD01528A-88AA-4317-90D3-84C3A5AFE8EB}"/>
    <hyperlink ref="C138" r:id="rId261" tooltip="Cleveland Browns" display="https://www.pro-football-reference.com/teams/cle/2019.htm" xr:uid="{5C91B1B6-45AD-401B-8677-7E719EF6297D}"/>
    <hyperlink ref="B139" r:id="rId262" display="https://www.pro-football-reference.com/players/B/BailDa00.htm" xr:uid="{2664EFFE-40E9-4112-801B-91D77A67DF94}"/>
    <hyperlink ref="C139" r:id="rId263" tooltip="Minnesota Vikings" display="https://www.pro-football-reference.com/teams/min/2019.htm" xr:uid="{129678D4-7FE5-4328-B69B-6C4002F3EE32}"/>
    <hyperlink ref="B140" r:id="rId264" display="https://www.pro-football-reference.com/players/T/TuckJu00.htm" xr:uid="{7A10008C-935C-4B37-BF6C-E27037FA7A23}"/>
    <hyperlink ref="C140" r:id="rId265" tooltip="Baltimore Ravens" display="https://www.pro-football-reference.com/teams/rav/2019.htm" xr:uid="{D0491F46-D3BB-4ECE-BCBC-7E345CD6A1C9}"/>
    <hyperlink ref="B141" r:id="rId266" display="https://www.pro-football-reference.com/players/H/HausSt00.htm" xr:uid="{A343953F-7763-47A1-A07B-B33F2A10ADEE}"/>
    <hyperlink ref="C141" r:id="rId267" tooltip="Buffalo Bills" display="https://www.pro-football-reference.com/teams/buf/2019.htm" xr:uid="{869630E1-C8C9-4669-A939-3DF35AB54F7F}"/>
    <hyperlink ref="B142" r:id="rId268" display="https://www.pro-football-reference.com/players/M/MyerJa00.htm" xr:uid="{F7A5C97C-9B11-4D94-9E62-418A38197C45}"/>
    <hyperlink ref="C142" r:id="rId269" tooltip="Seattle Seahawks" display="https://www.pro-football-reference.com/teams/sea/2019.htm" xr:uid="{A4723289-0768-4A65-B1EB-3E8C1009458F}"/>
    <hyperlink ref="B143" r:id="rId270" display="https://www.pro-football-reference.com/players/P/PineEd00.htm" xr:uid="{B19C52FF-F2DE-4554-9440-9E38E00AF67F}"/>
    <hyperlink ref="C143" r:id="rId271" tooltip="Chicago Bears" display="https://www.pro-football-reference.com/teams/chi/2019.htm" xr:uid="{19C1CDD4-8078-4799-8505-3F963AA62997}"/>
    <hyperlink ref="B144" r:id="rId272" display="https://www.pro-football-reference.com/players/F/FickSa00.htm" xr:uid="{1E4143C6-C4AF-4F78-AEB4-04ACF93A8A74}"/>
    <hyperlink ref="C144" r:id="rId273" tooltip="New York Jets" display="https://www.pro-football-reference.com/teams/nyj/2019.htm" xr:uid="{CDD0B617-1353-401A-B013-5C783D53AD44}"/>
    <hyperlink ref="B145" r:id="rId274" display="https://www.pro-football-reference.com/players/C/CarlDa00.htm" xr:uid="{CD90BEE0-D68C-4FE5-B31A-5F2B4EAED673}"/>
    <hyperlink ref="C145" r:id="rId275" tooltip="Oakland Raiders" display="https://www.pro-football-reference.com/teams/rai/2019.htm" xr:uid="{70F096D9-B7BB-41DB-BA93-56CC77980498}"/>
    <hyperlink ref="B146" r:id="rId276" display="https://www.pro-football-reference.com/players/E/ElliJa03.htm" xr:uid="{CD184846-8D89-4AE9-98DD-81D267FCE4F8}"/>
    <hyperlink ref="C146" r:id="rId277" tooltip="Philadelphia Eagles" display="https://www.pro-football-reference.com/teams/phi/2019.htm" xr:uid="{9560D415-A3CF-436D-975D-FCD800B50DE4}"/>
    <hyperlink ref="B147" r:id="rId278" display="https://www.pro-football-reference.com/players/K/KooxYo00.htm" xr:uid="{E92AF06E-9390-40E1-A493-077521C85F3E}"/>
    <hyperlink ref="C147" r:id="rId279" tooltip="Atlanta Falcons" display="https://www.pro-football-reference.com/teams/atl/2019.htm" xr:uid="{B88AA0CC-CE5F-4F32-B42A-402F2B6AD93D}"/>
    <hyperlink ref="B148" r:id="rId280" display="https://www.pro-football-reference.com/players/F/FairKa01.htm" xr:uid="{F644C563-CA26-4375-BAD1-792797D99AFC}"/>
    <hyperlink ref="C148" r:id="rId281" tooltip="Houston Texans" display="https://www.pro-football-reference.com/teams/htx/2019.htm" xr:uid="{F56F64E6-1031-49CF-A6E6-539CFA07520F}"/>
    <hyperlink ref="B149" r:id="rId282" display="https://www.pro-football-reference.com/players/V/vinatada01.htm" xr:uid="{44900DA3-19BA-44EA-B0C9-3259EAC0DDFB}"/>
    <hyperlink ref="C149" r:id="rId283" tooltip="Indianapolis Colts" display="https://www.pro-football-reference.com/teams/clt/2019.htm" xr:uid="{AD97D514-90DC-4761-A009-FC6E679A6103}"/>
    <hyperlink ref="B150" r:id="rId284" display="https://www.pro-football-reference.com/players/C/CrosMa20.htm" xr:uid="{8B958209-BCAA-48D4-A997-D7432D9D0D0A}"/>
    <hyperlink ref="C150" r:id="rId285" tooltip="Green Bay Packers" display="https://www.pro-football-reference.com/teams/gnb/2019.htm" xr:uid="{9A1C939B-3AF1-4317-80A2-92766A6C606E}"/>
    <hyperlink ref="B151" r:id="rId286" display="https://www.pro-football-reference.com/players/M/McLaCh00.htm" xr:uid="{B5E2E86F-6B59-4FB2-89AB-61868364AE29}"/>
  </hyperlinks>
  <pageMargins left="0.7" right="0.7" top="0.75" bottom="0.75" header="0.3" footer="0.3"/>
  <pageSetup orientation="portrait" r:id="rId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QB</vt:lpstr>
      <vt:lpstr>RB</vt:lpstr>
      <vt:lpstr>WR</vt:lpstr>
      <vt:lpstr>TE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2020-09-09T00:45:24Z</dcterms:modified>
</cp:coreProperties>
</file>