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99\OneDrive\Documents\Wikiaves\ProjWAV\Excel\Planilhas Principais\Geral\"/>
    </mc:Choice>
  </mc:AlternateContent>
  <xr:revisionPtr revIDLastSave="0" documentId="13_ncr:1_{AF3510CC-C97C-4207-9793-70E3B47AFD9F}" xr6:coauthVersionLast="47" xr6:coauthVersionMax="47" xr10:uidLastSave="{00000000-0000-0000-0000-000000000000}"/>
  <bookViews>
    <workbookView xWindow="-108" yWindow="-108" windowWidth="23256" windowHeight="12576" firstSheet="4" activeTab="5" xr2:uid="{9CB205BE-FD1C-4C17-8D48-270FBDF623AE}"/>
  </bookViews>
  <sheets>
    <sheet name="Dados" sheetId="1" state="hidden" r:id="rId1"/>
    <sheet name="Dados 2" sheetId="29" state="hidden" r:id="rId2"/>
    <sheet name="Dados 3" sheetId="31" state="hidden" r:id="rId3"/>
    <sheet name="Tabelas 1" sheetId="30" r:id="rId4"/>
    <sheet name="Tabelas 2" sheetId="32" r:id="rId5"/>
    <sheet name="Tabelas 3" sheetId="34" r:id="rId6"/>
    <sheet name="Aconva 1" sheetId="27" r:id="rId7"/>
    <sheet name="Ancova 2" sheetId="28" r:id="rId8"/>
    <sheet name="Normalidade" sheetId="5" r:id="rId9"/>
    <sheet name="Levene" sheetId="26" r:id="rId10"/>
    <sheet name="Teste T" sheetId="2" r:id="rId11"/>
    <sheet name="Mann Whitney" sheetId="4" r:id="rId12"/>
    <sheet name="Teste T pareado" sheetId="3" r:id="rId13"/>
    <sheet name="Wilcoxon" sheetId="19" r:id="rId14"/>
  </sheets>
  <externalReferences>
    <externalReference r:id="rId15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31" i="2" l="1"/>
  <c r="M131" i="2"/>
  <c r="O137" i="2" s="1"/>
  <c r="N131" i="2"/>
  <c r="O131" i="2"/>
  <c r="O142" i="2" s="1"/>
  <c r="L132" i="2"/>
  <c r="M132" i="2"/>
  <c r="N132" i="2"/>
  <c r="O132" i="2"/>
  <c r="Q140" i="2"/>
  <c r="Q142" i="2"/>
  <c r="Q137" i="2" l="1"/>
  <c r="O138" i="2"/>
  <c r="Q138" i="2" s="1"/>
  <c r="R138" i="2" s="1"/>
  <c r="M142" i="2"/>
  <c r="N142" i="2" s="1"/>
  <c r="O133" i="2"/>
  <c r="M137" i="2" s="1"/>
  <c r="M138" i="2" s="1"/>
  <c r="M143" i="2"/>
  <c r="O143" i="2"/>
  <c r="P142" i="2"/>
  <c r="Q143" i="2"/>
  <c r="T142" i="2" l="1"/>
  <c r="U142" i="2"/>
  <c r="U143" i="2" s="1"/>
  <c r="N143" i="2"/>
  <c r="P133" i="2"/>
  <c r="S138" i="2"/>
  <c r="N137" i="2"/>
  <c r="R143" i="2"/>
  <c r="S143" i="2"/>
  <c r="L111" i="2"/>
  <c r="M111" i="2"/>
  <c r="O117" i="2" s="1"/>
  <c r="N111" i="2"/>
  <c r="O111" i="2"/>
  <c r="O122" i="2" s="1"/>
  <c r="L112" i="2"/>
  <c r="M112" i="2"/>
  <c r="N112" i="2"/>
  <c r="O112" i="2"/>
  <c r="Q120" i="2"/>
  <c r="P143" i="2"/>
  <c r="Q122" i="2"/>
  <c r="T143" i="2" l="1"/>
  <c r="P137" i="2"/>
  <c r="T137" i="2" s="1"/>
  <c r="U137" i="2"/>
  <c r="U138" i="2" s="1"/>
  <c r="N138" i="2"/>
  <c r="P138" i="2" s="1"/>
  <c r="T138" i="2" s="1"/>
  <c r="Q117" i="2"/>
  <c r="O118" i="2"/>
  <c r="Q118" i="2" s="1"/>
  <c r="S118" i="2" s="1"/>
  <c r="M122" i="2"/>
  <c r="M123" i="2" s="1"/>
  <c r="O113" i="2"/>
  <c r="M117" i="2" s="1"/>
  <c r="M118" i="2" s="1"/>
  <c r="O123" i="2"/>
  <c r="Q123" i="2"/>
  <c r="N122" i="2" l="1"/>
  <c r="N117" i="2"/>
  <c r="P117" i="2" s="1"/>
  <c r="T117" i="2" s="1"/>
  <c r="R118" i="2"/>
  <c r="P113" i="2"/>
  <c r="U117" i="2"/>
  <c r="U118" i="2" s="1"/>
  <c r="R123" i="2"/>
  <c r="S123" i="2"/>
  <c r="L91" i="2"/>
  <c r="M91" i="2"/>
  <c r="O97" i="2" s="1"/>
  <c r="N91" i="2"/>
  <c r="O91" i="2"/>
  <c r="O102" i="2" s="1"/>
  <c r="L92" i="2"/>
  <c r="M92" i="2"/>
  <c r="N92" i="2"/>
  <c r="O92" i="2"/>
  <c r="Q100" i="2"/>
  <c r="P122" i="2"/>
  <c r="Q102" i="2"/>
  <c r="T122" i="2" l="1"/>
  <c r="N118" i="2"/>
  <c r="P118" i="2" s="1"/>
  <c r="T118" i="2" s="1"/>
  <c r="U122" i="2"/>
  <c r="U123" i="2" s="1"/>
  <c r="N123" i="2"/>
  <c r="Q97" i="2"/>
  <c r="O98" i="2"/>
  <c r="Q98" i="2" s="1"/>
  <c r="S98" i="2" s="1"/>
  <c r="M102" i="2"/>
  <c r="M103" i="2" s="1"/>
  <c r="O93" i="2"/>
  <c r="M97" i="2" s="1"/>
  <c r="M98" i="2" s="1"/>
  <c r="O103" i="2"/>
  <c r="P123" i="2"/>
  <c r="Q103" i="2"/>
  <c r="T123" i="2" l="1"/>
  <c r="R98" i="2"/>
  <c r="N102" i="2"/>
  <c r="P93" i="2"/>
  <c r="N97" i="2"/>
  <c r="R103" i="2"/>
  <c r="S103" i="2"/>
  <c r="L71" i="2"/>
  <c r="M71" i="2"/>
  <c r="O77" i="2" s="1"/>
  <c r="N71" i="2"/>
  <c r="O71" i="2"/>
  <c r="O82" i="2" s="1"/>
  <c r="L72" i="2"/>
  <c r="M72" i="2"/>
  <c r="N72" i="2"/>
  <c r="O72" i="2"/>
  <c r="Q80" i="2"/>
  <c r="P102" i="2"/>
  <c r="Q82" i="2"/>
  <c r="T102" i="2" l="1"/>
  <c r="N103" i="2"/>
  <c r="U102" i="2"/>
  <c r="U103" i="2" s="1"/>
  <c r="P97" i="2"/>
  <c r="T97" i="2" s="1"/>
  <c r="U97" i="2"/>
  <c r="U98" i="2" s="1"/>
  <c r="N98" i="2"/>
  <c r="P98" i="2" s="1"/>
  <c r="T98" i="2" s="1"/>
  <c r="O78" i="2"/>
  <c r="Q78" i="2" s="1"/>
  <c r="R78" i="2" s="1"/>
  <c r="Q77" i="2"/>
  <c r="M82" i="2"/>
  <c r="N82" i="2" s="1"/>
  <c r="O73" i="2"/>
  <c r="M77" i="2" s="1"/>
  <c r="M78" i="2" s="1"/>
  <c r="O83" i="2"/>
  <c r="P103" i="2"/>
  <c r="P82" i="2"/>
  <c r="Q83" i="2"/>
  <c r="T103" i="2" l="1"/>
  <c r="T82" i="2"/>
  <c r="U82" i="2"/>
  <c r="U83" i="2" s="1"/>
  <c r="N83" i="2"/>
  <c r="S78" i="2"/>
  <c r="N77" i="2"/>
  <c r="P73" i="2"/>
  <c r="M83" i="2"/>
  <c r="R83" i="2" s="1"/>
  <c r="L51" i="2"/>
  <c r="M51" i="2"/>
  <c r="N51" i="2"/>
  <c r="O51" i="2"/>
  <c r="L52" i="2"/>
  <c r="M52" i="2"/>
  <c r="N52" i="2"/>
  <c r="O52" i="2"/>
  <c r="Q60" i="2"/>
  <c r="P83" i="2"/>
  <c r="S83" i="2" l="1"/>
  <c r="M62" i="2"/>
  <c r="N62" i="2" s="1"/>
  <c r="N63" i="2" s="1"/>
  <c r="T83" i="2"/>
  <c r="P77" i="2"/>
  <c r="T77" i="2" s="1"/>
  <c r="U77" i="2"/>
  <c r="U78" i="2" s="1"/>
  <c r="N78" i="2"/>
  <c r="P78" i="2" s="1"/>
  <c r="T78" i="2" s="1"/>
  <c r="O57" i="2"/>
  <c r="O58" i="2" s="1"/>
  <c r="Q58" i="2" s="1"/>
  <c r="O62" i="2"/>
  <c r="O63" i="2" s="1"/>
  <c r="O53" i="2"/>
  <c r="Q62" i="2"/>
  <c r="P62" i="2"/>
  <c r="P63" i="2"/>
  <c r="Q63" i="2"/>
  <c r="U62" i="2" l="1"/>
  <c r="M63" i="2"/>
  <c r="S63" i="2" s="1"/>
  <c r="Q57" i="2"/>
  <c r="T62" i="2"/>
  <c r="M57" i="2"/>
  <c r="P53" i="2"/>
  <c r="R63" i="2"/>
  <c r="T63" i="2"/>
  <c r="U63" i="2"/>
  <c r="B52" i="5"/>
  <c r="C52" i="5"/>
  <c r="D52" i="5"/>
  <c r="E52" i="5"/>
  <c r="F52" i="5"/>
  <c r="G52" i="5"/>
  <c r="H52" i="5"/>
  <c r="I52" i="5"/>
  <c r="J52" i="5"/>
  <c r="K52" i="5"/>
  <c r="B53" i="5"/>
  <c r="C53" i="5"/>
  <c r="D53" i="5"/>
  <c r="E53" i="5"/>
  <c r="F53" i="5"/>
  <c r="G53" i="5"/>
  <c r="H53" i="5"/>
  <c r="I53" i="5"/>
  <c r="J53" i="5"/>
  <c r="K53" i="5"/>
  <c r="B54" i="5"/>
  <c r="C54" i="5"/>
  <c r="D54" i="5"/>
  <c r="E54" i="5"/>
  <c r="F54" i="5"/>
  <c r="G54" i="5"/>
  <c r="H54" i="5"/>
  <c r="I54" i="5"/>
  <c r="J54" i="5"/>
  <c r="K54" i="5"/>
  <c r="M58" i="2" l="1"/>
  <c r="N57" i="2"/>
  <c r="B56" i="5"/>
  <c r="C56" i="5"/>
  <c r="D56" i="5"/>
  <c r="E56" i="5"/>
  <c r="F56" i="5"/>
  <c r="G56" i="5"/>
  <c r="H56" i="5"/>
  <c r="I56" i="5"/>
  <c r="J56" i="5"/>
  <c r="K56" i="5"/>
  <c r="B60" i="5"/>
  <c r="C60" i="5"/>
  <c r="D60" i="5"/>
  <c r="E60" i="5"/>
  <c r="F60" i="5"/>
  <c r="G60" i="5"/>
  <c r="H60" i="5"/>
  <c r="I60" i="5"/>
  <c r="J60" i="5"/>
  <c r="K60" i="5"/>
  <c r="B61" i="5"/>
  <c r="C61" i="5"/>
  <c r="D61" i="5"/>
  <c r="E61" i="5"/>
  <c r="F61" i="5"/>
  <c r="G61" i="5"/>
  <c r="H61" i="5"/>
  <c r="I61" i="5"/>
  <c r="J61" i="5"/>
  <c r="K61" i="5"/>
  <c r="R58" i="2" l="1"/>
  <c r="S58" i="2"/>
  <c r="N58" i="2"/>
  <c r="P58" i="2" s="1"/>
  <c r="T58" i="2" s="1"/>
  <c r="P57" i="2"/>
  <c r="T57" i="2" s="1"/>
  <c r="U57" i="2"/>
  <c r="U58" i="2" s="1"/>
  <c r="B63" i="5"/>
  <c r="C63" i="5"/>
  <c r="D63" i="5"/>
  <c r="E63" i="5"/>
  <c r="F63" i="5"/>
  <c r="G63" i="5"/>
  <c r="H63" i="5"/>
  <c r="I63" i="5"/>
  <c r="J63" i="5"/>
  <c r="K63" i="5"/>
  <c r="A131" i="2" l="1"/>
  <c r="B131" i="2"/>
  <c r="D137" i="2" s="1"/>
  <c r="C131" i="2"/>
  <c r="D131" i="2"/>
  <c r="B142" i="2" s="1"/>
  <c r="A132" i="2"/>
  <c r="B132" i="2"/>
  <c r="C132" i="2"/>
  <c r="D132" i="2"/>
  <c r="F140" i="2"/>
  <c r="E6" i="26"/>
  <c r="E8" i="26"/>
  <c r="B6" i="26"/>
  <c r="B8" i="26"/>
  <c r="B7" i="26"/>
  <c r="E7" i="26"/>
  <c r="D138" i="2" l="1"/>
  <c r="F138" i="2" s="1"/>
  <c r="H138" i="2" s="1"/>
  <c r="F137" i="2"/>
  <c r="D133" i="2"/>
  <c r="B137" i="2" s="1"/>
  <c r="B138" i="2" s="1"/>
  <c r="D142" i="2"/>
  <c r="C142" i="2"/>
  <c r="C143" i="2" s="1"/>
  <c r="B143" i="2"/>
  <c r="F142" i="2"/>
  <c r="E142" i="2"/>
  <c r="J142" i="2" l="1"/>
  <c r="J143" i="2" s="1"/>
  <c r="E133" i="2"/>
  <c r="C137" i="2"/>
  <c r="J137" i="2" s="1"/>
  <c r="J138" i="2" s="1"/>
  <c r="I142" i="2"/>
  <c r="G138" i="2"/>
  <c r="D143" i="2"/>
  <c r="E137" i="2"/>
  <c r="I137" i="2" s="1"/>
  <c r="C138" i="2"/>
  <c r="E138" i="2" s="1"/>
  <c r="I138" i="2" s="1"/>
  <c r="V27" i="4"/>
  <c r="W27" i="4"/>
  <c r="V28" i="4"/>
  <c r="W28" i="4"/>
  <c r="V29" i="4"/>
  <c r="W29" i="4"/>
  <c r="F143" i="2"/>
  <c r="V30" i="4"/>
  <c r="E143" i="2"/>
  <c r="W30" i="4"/>
  <c r="I143" i="2" l="1"/>
  <c r="G143" i="2"/>
  <c r="H143" i="2"/>
  <c r="V31" i="4"/>
  <c r="W31" i="4"/>
  <c r="V34" i="4"/>
  <c r="V35" i="4"/>
  <c r="Q27" i="4"/>
  <c r="R27" i="4"/>
  <c r="Q28" i="4"/>
  <c r="R28" i="4"/>
  <c r="Q29" i="4"/>
  <c r="R29" i="4"/>
  <c r="Q30" i="4"/>
  <c r="R30" i="4"/>
  <c r="V40" i="4"/>
  <c r="V36" i="4"/>
  <c r="W40" i="4" l="1"/>
  <c r="V37" i="4"/>
  <c r="V38" i="4" s="1"/>
  <c r="Q31" i="4"/>
  <c r="Q34" i="4" s="1"/>
  <c r="R31" i="4"/>
  <c r="Q35" i="4"/>
  <c r="Q36" i="4"/>
  <c r="V39" i="4" l="1"/>
  <c r="W39" i="4" s="1"/>
  <c r="Q37" i="4"/>
  <c r="Q39" i="4" s="1"/>
  <c r="R39" i="4" s="1"/>
  <c r="A111" i="2"/>
  <c r="B111" i="2"/>
  <c r="C111" i="2"/>
  <c r="D111" i="2"/>
  <c r="D122" i="2" s="1"/>
  <c r="A112" i="2"/>
  <c r="B112" i="2"/>
  <c r="C112" i="2"/>
  <c r="D112" i="2"/>
  <c r="F120" i="2"/>
  <c r="F122" i="2"/>
  <c r="Q40" i="4"/>
  <c r="R40" i="4" l="1"/>
  <c r="Q38" i="4"/>
  <c r="D113" i="2"/>
  <c r="B117" i="2" s="1"/>
  <c r="B118" i="2" s="1"/>
  <c r="D117" i="2"/>
  <c r="D118" i="2" s="1"/>
  <c r="F118" i="2" s="1"/>
  <c r="G118" i="2" s="1"/>
  <c r="E113" i="2"/>
  <c r="F117" i="2"/>
  <c r="B122" i="2"/>
  <c r="C122" i="2" s="1"/>
  <c r="J122" i="2" s="1"/>
  <c r="D123" i="2"/>
  <c r="E122" i="2"/>
  <c r="F123" i="2"/>
  <c r="H118" i="2" l="1"/>
  <c r="C117" i="2"/>
  <c r="E117" i="2" s="1"/>
  <c r="I117" i="2" s="1"/>
  <c r="I122" i="2"/>
  <c r="C123" i="2"/>
  <c r="B123" i="2"/>
  <c r="H123" i="2" s="1"/>
  <c r="J123" i="2"/>
  <c r="L27" i="4"/>
  <c r="M27" i="4"/>
  <c r="L28" i="4"/>
  <c r="M28" i="4"/>
  <c r="L29" i="4"/>
  <c r="M29" i="4"/>
  <c r="L30" i="4"/>
  <c r="E123" i="2"/>
  <c r="M30" i="4"/>
  <c r="C118" i="2" l="1"/>
  <c r="E118" i="2" s="1"/>
  <c r="I118" i="2" s="1"/>
  <c r="J117" i="2"/>
  <c r="J118" i="2" s="1"/>
  <c r="G123" i="2"/>
  <c r="I123" i="2"/>
  <c r="L31" i="4"/>
  <c r="L34" i="4" s="1"/>
  <c r="M31" i="4"/>
  <c r="L35" i="4"/>
  <c r="L36" i="4"/>
  <c r="L37" i="4" l="1"/>
  <c r="L38" i="4" s="1"/>
  <c r="L40" i="4"/>
  <c r="L39" i="4" l="1"/>
  <c r="M39" i="4" s="1"/>
  <c r="M40" i="4"/>
  <c r="A91" i="2"/>
  <c r="B91" i="2"/>
  <c r="C91" i="2"/>
  <c r="D91" i="2"/>
  <c r="D102" i="2" s="1"/>
  <c r="A92" i="2"/>
  <c r="B92" i="2"/>
  <c r="C92" i="2"/>
  <c r="D92" i="2"/>
  <c r="F100" i="2"/>
  <c r="F102" i="2"/>
  <c r="D93" i="2" l="1"/>
  <c r="B97" i="2" s="1"/>
  <c r="B98" i="2" s="1"/>
  <c r="D97" i="2"/>
  <c r="D98" i="2" s="1"/>
  <c r="F98" i="2" s="1"/>
  <c r="B102" i="2"/>
  <c r="C102" i="2" s="1"/>
  <c r="D103" i="2"/>
  <c r="F103" i="2"/>
  <c r="E102" i="2"/>
  <c r="C97" i="2" l="1"/>
  <c r="E97" i="2" s="1"/>
  <c r="I97" i="2" s="1"/>
  <c r="E93" i="2"/>
  <c r="H98" i="2"/>
  <c r="G98" i="2"/>
  <c r="F97" i="2"/>
  <c r="I102" i="2"/>
  <c r="C103" i="2"/>
  <c r="B103" i="2"/>
  <c r="G103" i="2" s="1"/>
  <c r="J102" i="2"/>
  <c r="J103" i="2" s="1"/>
  <c r="G27" i="4"/>
  <c r="H27" i="4"/>
  <c r="G28" i="4"/>
  <c r="H28" i="4"/>
  <c r="G29" i="4"/>
  <c r="H29" i="4"/>
  <c r="H30" i="4"/>
  <c r="E103" i="2"/>
  <c r="G30" i="4"/>
  <c r="C98" i="2" l="1"/>
  <c r="E98" i="2" s="1"/>
  <c r="I98" i="2" s="1"/>
  <c r="J97" i="2"/>
  <c r="J98" i="2" s="1"/>
  <c r="I103" i="2"/>
  <c r="H103" i="2"/>
  <c r="G31" i="4"/>
  <c r="H31" i="4"/>
  <c r="G34" i="4"/>
  <c r="G35" i="4"/>
  <c r="G36" i="4"/>
  <c r="G37" i="4" l="1"/>
  <c r="G38" i="4" s="1"/>
  <c r="G40" i="4"/>
  <c r="G39" i="4" l="1"/>
  <c r="H39" i="4" s="1"/>
  <c r="H40" i="4"/>
  <c r="A71" i="2"/>
  <c r="B71" i="2"/>
  <c r="C71" i="2"/>
  <c r="D71" i="2"/>
  <c r="B82" i="2" s="1"/>
  <c r="C82" i="2" s="1"/>
  <c r="A72" i="2"/>
  <c r="B72" i="2"/>
  <c r="C72" i="2"/>
  <c r="D72" i="2"/>
  <c r="F80" i="2"/>
  <c r="D77" i="2" l="1"/>
  <c r="D78" i="2" s="1"/>
  <c r="F78" i="2" s="1"/>
  <c r="D73" i="2"/>
  <c r="E73" i="2" s="1"/>
  <c r="D82" i="2"/>
  <c r="D83" i="2" s="1"/>
  <c r="B83" i="2"/>
  <c r="C83" i="2"/>
  <c r="F82" i="2"/>
  <c r="E82" i="2"/>
  <c r="E83" i="2"/>
  <c r="F83" i="2"/>
  <c r="B77" i="2" l="1"/>
  <c r="C77" i="2" s="1"/>
  <c r="F77" i="2"/>
  <c r="J82" i="2"/>
  <c r="J83" i="2" s="1"/>
  <c r="I82" i="2"/>
  <c r="G83" i="2"/>
  <c r="H83" i="2"/>
  <c r="I83" i="2"/>
  <c r="B27" i="4"/>
  <c r="C27" i="4"/>
  <c r="B28" i="4"/>
  <c r="C28" i="4"/>
  <c r="B29" i="4"/>
  <c r="C29" i="4"/>
  <c r="B30" i="4"/>
  <c r="C30" i="4"/>
  <c r="B78" i="2" l="1"/>
  <c r="G78" i="2" s="1"/>
  <c r="C78" i="2"/>
  <c r="E78" i="2" s="1"/>
  <c r="I78" i="2" s="1"/>
  <c r="E77" i="2"/>
  <c r="I77" i="2" s="1"/>
  <c r="J77" i="2"/>
  <c r="J78" i="2" s="1"/>
  <c r="H78" i="2"/>
  <c r="B31" i="4"/>
  <c r="C31" i="4"/>
  <c r="B34" i="4"/>
  <c r="B35" i="4"/>
  <c r="B36" i="4"/>
  <c r="B37" i="4" l="1"/>
  <c r="B38" i="4" s="1"/>
  <c r="B40" i="4"/>
  <c r="B39" i="4" l="1"/>
  <c r="C39" i="4" s="1"/>
  <c r="C40" i="4"/>
  <c r="A51" i="2"/>
  <c r="B51" i="2"/>
  <c r="C51" i="2"/>
  <c r="D51" i="2"/>
  <c r="A52" i="2"/>
  <c r="B52" i="2"/>
  <c r="C52" i="2"/>
  <c r="D52" i="2"/>
  <c r="F60" i="2"/>
  <c r="D57" i="2" l="1"/>
  <c r="F57" i="2" s="1"/>
  <c r="B62" i="2"/>
  <c r="B63" i="2" s="1"/>
  <c r="D53" i="2"/>
  <c r="B57" i="2" s="1"/>
  <c r="B58" i="2" s="1"/>
  <c r="D62" i="2"/>
  <c r="F62" i="2"/>
  <c r="D58" i="2" l="1"/>
  <c r="F58" i="2" s="1"/>
  <c r="G58" i="2" s="1"/>
  <c r="C62" i="2"/>
  <c r="C57" i="2"/>
  <c r="J57" i="2" s="1"/>
  <c r="J58" i="2" s="1"/>
  <c r="D63" i="2"/>
  <c r="E53" i="2"/>
  <c r="B5" i="4"/>
  <c r="C5" i="4"/>
  <c r="B6" i="4"/>
  <c r="C6" i="4"/>
  <c r="B7" i="4"/>
  <c r="C7" i="4"/>
  <c r="F63" i="2"/>
  <c r="E62" i="2"/>
  <c r="B8" i="4"/>
  <c r="C8" i="4"/>
  <c r="H58" i="2" l="1"/>
  <c r="I62" i="2"/>
  <c r="C63" i="2"/>
  <c r="J62" i="2"/>
  <c r="J63" i="2" s="1"/>
  <c r="C58" i="2"/>
  <c r="E58" i="2" s="1"/>
  <c r="I58" i="2" s="1"/>
  <c r="E57" i="2"/>
  <c r="I57" i="2" s="1"/>
  <c r="G63" i="2"/>
  <c r="H63" i="2"/>
  <c r="B9" i="4"/>
  <c r="B12" i="4" s="1"/>
  <c r="C9" i="4"/>
  <c r="B13" i="4"/>
  <c r="B14" i="4"/>
  <c r="E63" i="2"/>
  <c r="I63" i="2" l="1"/>
  <c r="B15" i="4"/>
  <c r="B17" i="4" s="1"/>
  <c r="C17" i="4" s="1"/>
  <c r="B18" i="4"/>
  <c r="B16" i="4" l="1"/>
  <c r="C18" i="4"/>
  <c r="G5" i="4"/>
  <c r="H5" i="4"/>
  <c r="G6" i="4"/>
  <c r="H6" i="4"/>
  <c r="G7" i="4"/>
  <c r="H7" i="4"/>
  <c r="G13" i="4"/>
  <c r="G14" i="4"/>
  <c r="H8" i="4"/>
  <c r="G8" i="4"/>
  <c r="G9" i="4" l="1"/>
  <c r="G12" i="4" s="1"/>
  <c r="H9" i="4"/>
  <c r="A27" i="2"/>
  <c r="B27" i="2"/>
  <c r="C27" i="2"/>
  <c r="D27" i="2"/>
  <c r="A28" i="2"/>
  <c r="B28" i="2"/>
  <c r="C28" i="2"/>
  <c r="D28" i="2"/>
  <c r="F36" i="2"/>
  <c r="G18" i="4"/>
  <c r="H18" i="4" l="1"/>
  <c r="G15" i="4"/>
  <c r="D29" i="2"/>
  <c r="B33" i="2" s="1"/>
  <c r="B34" i="2" s="1"/>
  <c r="B38" i="2"/>
  <c r="C38" i="2" s="1"/>
  <c r="C39" i="2" s="1"/>
  <c r="D38" i="2"/>
  <c r="E29" i="2"/>
  <c r="D33" i="2"/>
  <c r="F38" i="2"/>
  <c r="E38" i="2"/>
  <c r="G16" i="4" l="1"/>
  <c r="G17" i="4"/>
  <c r="H17" i="4" s="1"/>
  <c r="C33" i="2"/>
  <c r="J33" i="2" s="1"/>
  <c r="J34" i="2" s="1"/>
  <c r="B39" i="2"/>
  <c r="J38" i="2"/>
  <c r="J39" i="2" s="1"/>
  <c r="I38" i="2"/>
  <c r="D34" i="2"/>
  <c r="F34" i="2" s="1"/>
  <c r="F33" i="2"/>
  <c r="D39" i="2"/>
  <c r="A7" i="2"/>
  <c r="B7" i="2"/>
  <c r="C7" i="2"/>
  <c r="D7" i="2"/>
  <c r="A8" i="2"/>
  <c r="B8" i="2"/>
  <c r="C8" i="2"/>
  <c r="D8" i="2"/>
  <c r="F16" i="2"/>
  <c r="F39" i="2"/>
  <c r="E39" i="2"/>
  <c r="E33" i="2" l="1"/>
  <c r="I33" i="2" s="1"/>
  <c r="C34" i="2"/>
  <c r="E34" i="2" s="1"/>
  <c r="I34" i="2" s="1"/>
  <c r="B18" i="2"/>
  <c r="B19" i="2" s="1"/>
  <c r="I39" i="2"/>
  <c r="G39" i="2"/>
  <c r="H39" i="2"/>
  <c r="H34" i="2"/>
  <c r="G34" i="2"/>
  <c r="D9" i="2"/>
  <c r="B13" i="2" s="1"/>
  <c r="B14" i="2" s="1"/>
  <c r="D18" i="2"/>
  <c r="D19" i="2" s="1"/>
  <c r="C18" i="2"/>
  <c r="D13" i="2"/>
  <c r="E18" i="2"/>
  <c r="F19" i="2"/>
  <c r="F18" i="2"/>
  <c r="J18" i="2" l="1"/>
  <c r="J19" i="2" s="1"/>
  <c r="C13" i="2"/>
  <c r="J13" i="2" s="1"/>
  <c r="J14" i="2" s="1"/>
  <c r="E9" i="2"/>
  <c r="I18" i="2"/>
  <c r="C19" i="2"/>
  <c r="F13" i="2"/>
  <c r="D14" i="2"/>
  <c r="F14" i="2" s="1"/>
  <c r="G19" i="2"/>
  <c r="H19" i="2"/>
  <c r="E19" i="2"/>
  <c r="E13" i="2" l="1"/>
  <c r="I13" i="2" s="1"/>
  <c r="C14" i="2"/>
  <c r="E14" i="2" s="1"/>
  <c r="I14" i="2" s="1"/>
  <c r="I19" i="2"/>
  <c r="H14" i="2"/>
  <c r="G14" i="2"/>
  <c r="G5" i="19"/>
  <c r="H5" i="19"/>
  <c r="G6" i="19"/>
  <c r="H6" i="19"/>
  <c r="G8" i="19"/>
  <c r="G9" i="19"/>
  <c r="G12" i="19"/>
  <c r="G15" i="19" l="1"/>
  <c r="G10" i="19" s="1"/>
  <c r="G11" i="19" s="1"/>
  <c r="G16" i="19"/>
  <c r="G17" i="19" l="1"/>
  <c r="G18" i="19" s="1"/>
  <c r="G20" i="19"/>
  <c r="G19" i="19" l="1"/>
  <c r="H19" i="19" s="1"/>
  <c r="H20" i="19"/>
  <c r="B5" i="19"/>
  <c r="C5" i="19"/>
  <c r="B6" i="19"/>
  <c r="C6" i="19"/>
  <c r="B8" i="19"/>
  <c r="B9" i="19"/>
  <c r="B12" i="19"/>
  <c r="B15" i="19" l="1"/>
  <c r="B10" i="19" s="1"/>
  <c r="B11" i="19" s="1"/>
  <c r="B20" i="19"/>
  <c r="B16" i="19"/>
  <c r="B17" i="19" l="1"/>
  <c r="B18" i="19" s="1"/>
  <c r="C20" i="19"/>
  <c r="A7" i="3"/>
  <c r="B7" i="3"/>
  <c r="C7" i="3"/>
  <c r="C9" i="3" s="1"/>
  <c r="D7" i="3"/>
  <c r="A8" i="3"/>
  <c r="B8" i="3"/>
  <c r="C8" i="3"/>
  <c r="D8" i="3"/>
  <c r="B9" i="3"/>
  <c r="D9" i="3" a="1"/>
  <c r="D9" i="3" s="1"/>
  <c r="G9" i="3"/>
  <c r="C14" i="3" s="1"/>
  <c r="C13" i="3"/>
  <c r="A22" i="3"/>
  <c r="B22" i="3"/>
  <c r="C22" i="3"/>
  <c r="D22" i="3"/>
  <c r="A23" i="3"/>
  <c r="B23" i="3"/>
  <c r="B24" i="3" s="1"/>
  <c r="G24" i="3" s="1"/>
  <c r="C23" i="3"/>
  <c r="D23" i="3"/>
  <c r="D24" i="3" a="1"/>
  <c r="D24" i="3" s="1"/>
  <c r="B35" i="5"/>
  <c r="C35" i="5"/>
  <c r="D35" i="5"/>
  <c r="E35" i="5"/>
  <c r="F35" i="5"/>
  <c r="G35" i="5"/>
  <c r="H35" i="5"/>
  <c r="I35" i="5"/>
  <c r="J35" i="5"/>
  <c r="K35" i="5"/>
  <c r="B36" i="5"/>
  <c r="J36" i="5"/>
  <c r="H37" i="5"/>
  <c r="C36" i="5"/>
  <c r="K36" i="5"/>
  <c r="I37" i="5"/>
  <c r="D36" i="5"/>
  <c r="B37" i="5"/>
  <c r="J37" i="5"/>
  <c r="E36" i="5"/>
  <c r="C37" i="5"/>
  <c r="K37" i="5"/>
  <c r="E37" i="5"/>
  <c r="H36" i="5"/>
  <c r="F37" i="5"/>
  <c r="F36" i="5"/>
  <c r="D37" i="5"/>
  <c r="G36" i="5"/>
  <c r="I36" i="5"/>
  <c r="G37" i="5"/>
  <c r="B19" i="19" l="1"/>
  <c r="C19" i="19" s="1"/>
  <c r="E9" i="3"/>
  <c r="F9" i="3" s="1"/>
  <c r="H9" i="3"/>
  <c r="C24" i="3"/>
  <c r="E24" i="3"/>
  <c r="H24" i="3"/>
  <c r="C28" i="3"/>
  <c r="C29" i="3"/>
  <c r="B39" i="5"/>
  <c r="C39" i="5"/>
  <c r="D39" i="5"/>
  <c r="E39" i="5"/>
  <c r="F39" i="5"/>
  <c r="G39" i="5"/>
  <c r="H39" i="5"/>
  <c r="I39" i="5"/>
  <c r="J39" i="5"/>
  <c r="K39" i="5"/>
  <c r="D43" i="5"/>
  <c r="B44" i="5"/>
  <c r="J44" i="5"/>
  <c r="E43" i="5"/>
  <c r="C44" i="5"/>
  <c r="K44" i="5"/>
  <c r="F43" i="5"/>
  <c r="D44" i="5"/>
  <c r="I43" i="5"/>
  <c r="H44" i="5"/>
  <c r="C43" i="5"/>
  <c r="K43" i="5"/>
  <c r="G43" i="5"/>
  <c r="E44" i="5"/>
  <c r="H43" i="5"/>
  <c r="F44" i="5"/>
  <c r="G44" i="5"/>
  <c r="B43" i="5"/>
  <c r="J43" i="5"/>
  <c r="I44" i="5"/>
  <c r="I9" i="3" l="1"/>
  <c r="B13" i="3"/>
  <c r="F13" i="3" s="1"/>
  <c r="B14" i="3"/>
  <c r="F14" i="3" s="1"/>
  <c r="E14" i="3"/>
  <c r="D14" i="3"/>
  <c r="F24" i="3"/>
  <c r="E29" i="3"/>
  <c r="D29" i="3"/>
  <c r="B46" i="5"/>
  <c r="C46" i="5"/>
  <c r="D46" i="5"/>
  <c r="E46" i="5"/>
  <c r="F46" i="5"/>
  <c r="G46" i="5"/>
  <c r="H46" i="5"/>
  <c r="I46" i="5"/>
  <c r="J46" i="5"/>
  <c r="K46" i="5"/>
  <c r="B18" i="5"/>
  <c r="C18" i="5"/>
  <c r="D18" i="5"/>
  <c r="E18" i="5"/>
  <c r="E20" i="5"/>
  <c r="C19" i="5"/>
  <c r="E19" i="5"/>
  <c r="B19" i="5"/>
  <c r="D19" i="5"/>
  <c r="B20" i="5"/>
  <c r="C20" i="5"/>
  <c r="D20" i="5"/>
  <c r="I24" i="3" l="1"/>
  <c r="B28" i="3"/>
  <c r="F28" i="3" s="1"/>
  <c r="B29" i="3"/>
  <c r="F29" i="3" s="1"/>
  <c r="B22" i="5"/>
  <c r="C22" i="5"/>
  <c r="D22" i="5"/>
  <c r="E22" i="5"/>
  <c r="B3" i="5"/>
  <c r="C3" i="5"/>
  <c r="D3" i="5"/>
  <c r="E3" i="5"/>
  <c r="C26" i="5"/>
  <c r="B12" i="5"/>
  <c r="E26" i="5"/>
  <c r="D5" i="5"/>
  <c r="C12" i="5"/>
  <c r="C27" i="5"/>
  <c r="E12" i="5"/>
  <c r="D27" i="5"/>
  <c r="B27" i="5"/>
  <c r="E5" i="5"/>
  <c r="D12" i="5"/>
  <c r="B4" i="5"/>
  <c r="C4" i="5"/>
  <c r="B11" i="5"/>
  <c r="D26" i="5"/>
  <c r="C5" i="5"/>
  <c r="E27" i="5"/>
  <c r="D4" i="5"/>
  <c r="C11" i="5"/>
  <c r="B26" i="5"/>
  <c r="E4" i="5"/>
  <c r="D11" i="5"/>
  <c r="B5" i="5"/>
  <c r="E11" i="5"/>
  <c r="B7" i="5" l="1"/>
  <c r="E29" i="5"/>
  <c r="C7" i="5"/>
  <c r="D14" i="5"/>
  <c r="E7" i="5"/>
  <c r="B29" i="5"/>
  <c r="D29" i="5"/>
  <c r="E14" i="5"/>
  <c r="C29" i="5"/>
  <c r="C14" i="5"/>
  <c r="D7" i="5"/>
  <c r="B14" i="5"/>
</calcChain>
</file>

<file path=xl/sharedStrings.xml><?xml version="1.0" encoding="utf-8"?>
<sst xmlns="http://schemas.openxmlformats.org/spreadsheetml/2006/main" count="1242" uniqueCount="182">
  <si>
    <t>WAVE1</t>
  </si>
  <si>
    <t>SLIE1</t>
  </si>
  <si>
    <t>WAVR1</t>
  </si>
  <si>
    <t>SLIR1</t>
  </si>
  <si>
    <t>SPLE2</t>
  </si>
  <si>
    <t>WAVE2</t>
  </si>
  <si>
    <t>WAVR2</t>
  </si>
  <si>
    <t>SPLR2</t>
  </si>
  <si>
    <t>WAVAR</t>
  </si>
  <si>
    <t>WAVAL</t>
  </si>
  <si>
    <t>WAVPOP</t>
  </si>
  <si>
    <t>WAVLA</t>
  </si>
  <si>
    <t>WAVLO</t>
  </si>
  <si>
    <t>SPLAL</t>
  </si>
  <si>
    <t>SPLAR</t>
  </si>
  <si>
    <t>SPLPOP</t>
  </si>
  <si>
    <t>SPLLA</t>
  </si>
  <si>
    <t>SPLLO</t>
  </si>
  <si>
    <t>Shapiro-Wilk Test</t>
  </si>
  <si>
    <t>W-stat</t>
  </si>
  <si>
    <t>p-value</t>
  </si>
  <si>
    <t>alpha</t>
  </si>
  <si>
    <t>normal</t>
  </si>
  <si>
    <t>d'Agostino-Pearson</t>
  </si>
  <si>
    <t>DA-stat</t>
  </si>
  <si>
    <t>Mean</t>
  </si>
  <si>
    <t>Count</t>
  </si>
  <si>
    <t>Levene's Tests</t>
  </si>
  <si>
    <t>type</t>
  </si>
  <si>
    <t>means</t>
  </si>
  <si>
    <t>medians</t>
  </si>
  <si>
    <t>trimmed</t>
  </si>
  <si>
    <t>T Test: Two Paired Samples</t>
  </si>
  <si>
    <t>SUMMARY</t>
  </si>
  <si>
    <t>Alpha</t>
  </si>
  <si>
    <t>Hyp Mean Diff</t>
  </si>
  <si>
    <t>Groups</t>
  </si>
  <si>
    <t>Std Dev</t>
  </si>
  <si>
    <t>Std Err</t>
  </si>
  <si>
    <t>t</t>
  </si>
  <si>
    <t>df</t>
  </si>
  <si>
    <t>Cohen d</t>
  </si>
  <si>
    <t>Effect r</t>
  </si>
  <si>
    <t>Difference</t>
  </si>
  <si>
    <t>T TEST</t>
  </si>
  <si>
    <t xml:space="preserve"> </t>
  </si>
  <si>
    <t>t-crit</t>
  </si>
  <si>
    <t>lower</t>
  </si>
  <si>
    <t>upper</t>
  </si>
  <si>
    <t>sig</t>
  </si>
  <si>
    <t>One Tail</t>
  </si>
  <si>
    <t>Two Tail</t>
  </si>
  <si>
    <t>Wilcoxon Signed-Rank Test for Paired Samples</t>
  </si>
  <si>
    <t>median</t>
  </si>
  <si>
    <t>count</t>
  </si>
  <si>
    <t># unequal</t>
  </si>
  <si>
    <t>T+</t>
  </si>
  <si>
    <t>T-</t>
  </si>
  <si>
    <t>T</t>
  </si>
  <si>
    <t>one tail</t>
  </si>
  <si>
    <t>two tail</t>
  </si>
  <si>
    <t>mean</t>
  </si>
  <si>
    <t>std dev</t>
  </si>
  <si>
    <t>ties</t>
  </si>
  <si>
    <t>z-score</t>
  </si>
  <si>
    <t>yates</t>
  </si>
  <si>
    <t>effect r</t>
  </si>
  <si>
    <t>p-norm</t>
  </si>
  <si>
    <t>p-exact</t>
  </si>
  <si>
    <t>p-simul</t>
  </si>
  <si>
    <t>N/A</t>
  </si>
  <si>
    <t>T Test: Two Independent Samples</t>
  </si>
  <si>
    <t>Variance</t>
  </si>
  <si>
    <t>Pooled</t>
  </si>
  <si>
    <t>T TEST: Equal Variances</t>
  </si>
  <si>
    <t>std err</t>
  </si>
  <si>
    <t>t-stat</t>
  </si>
  <si>
    <t>T TEST: Unequal Variances</t>
  </si>
  <si>
    <t>Mann-Whitney Test for Two Independent Samples</t>
  </si>
  <si>
    <t>rank sum</t>
  </si>
  <si>
    <t>U</t>
  </si>
  <si>
    <t>Espécies:</t>
  </si>
  <si>
    <t>Registros:</t>
  </si>
  <si>
    <t>Registros</t>
  </si>
  <si>
    <t>Espécies</t>
  </si>
  <si>
    <t>Fatores Externos</t>
  </si>
  <si>
    <t>Altitude</t>
  </si>
  <si>
    <t>Área</t>
  </si>
  <si>
    <t>População</t>
  </si>
  <si>
    <t>Latitude</t>
  </si>
  <si>
    <t>Longitude</t>
  </si>
  <si>
    <t>Test for equal means, adjusted for covariate</t>
  </si>
  <si>
    <t>Sum of sqrs</t>
  </si>
  <si>
    <t>Mean square</t>
  </si>
  <si>
    <t>F</t>
  </si>
  <si>
    <t>p (same)</t>
  </si>
  <si>
    <t>Adj. mean:</t>
  </si>
  <si>
    <t>Adj. error:</t>
  </si>
  <si>
    <t>Adj. total:</t>
  </si>
  <si>
    <t>Homogeneity (equality) of slopes:</t>
  </si>
  <si>
    <t>F :</t>
  </si>
  <si>
    <t>ALWAVR</t>
  </si>
  <si>
    <t>ALWAVE</t>
  </si>
  <si>
    <t>WAVRAL</t>
  </si>
  <si>
    <t>WAVEAL</t>
  </si>
  <si>
    <t>ALSPLR</t>
  </si>
  <si>
    <t>ALSPLE</t>
  </si>
  <si>
    <t>SPLRAL</t>
  </si>
  <si>
    <t>SPLEAL</t>
  </si>
  <si>
    <t>ARWAVR</t>
  </si>
  <si>
    <t>ARWAVE</t>
  </si>
  <si>
    <t>WAVRAR</t>
  </si>
  <si>
    <t>WAVEAR</t>
  </si>
  <si>
    <t>ARSPLR</t>
  </si>
  <si>
    <t>ARSPLE</t>
  </si>
  <si>
    <t>SPLRAR</t>
  </si>
  <si>
    <t>SPLEAR</t>
  </si>
  <si>
    <t>PWAVR</t>
  </si>
  <si>
    <t>PWAVE</t>
  </si>
  <si>
    <t>WAVRP</t>
  </si>
  <si>
    <t>WAVRE</t>
  </si>
  <si>
    <t>PSPLR</t>
  </si>
  <si>
    <t>PSPLE</t>
  </si>
  <si>
    <t>SPLRP</t>
  </si>
  <si>
    <t>SPLEP</t>
  </si>
  <si>
    <t>LAWAVR</t>
  </si>
  <si>
    <t>LAWAVE</t>
  </si>
  <si>
    <t>WAVRLA</t>
  </si>
  <si>
    <t>WAVELA</t>
  </si>
  <si>
    <t>LASPLR</t>
  </si>
  <si>
    <t>LASPLE</t>
  </si>
  <si>
    <t>SPLRLA</t>
  </si>
  <si>
    <t>SPLELA</t>
  </si>
  <si>
    <t>LOWAVR</t>
  </si>
  <si>
    <t>LOWAVE</t>
  </si>
  <si>
    <t>WAVRLO</t>
  </si>
  <si>
    <t>WAVELO</t>
  </si>
  <si>
    <t>LOSPLR</t>
  </si>
  <si>
    <t>LOSPLE</t>
  </si>
  <si>
    <t>SPLRLO</t>
  </si>
  <si>
    <t>SPLELO</t>
  </si>
  <si>
    <t>WAVP</t>
  </si>
  <si>
    <t>SPLP</t>
  </si>
  <si>
    <t>WALLA</t>
  </si>
  <si>
    <t>Com outliers:</t>
  </si>
  <si>
    <t>Sem outliers:</t>
  </si>
  <si>
    <t>Sem Outliers:</t>
  </si>
  <si>
    <t>Testes de normalidade:</t>
  </si>
  <si>
    <t>no</t>
  </si>
  <si>
    <t>yes</t>
  </si>
  <si>
    <t>WAV2</t>
  </si>
  <si>
    <t>SLI</t>
  </si>
  <si>
    <t>WAV</t>
  </si>
  <si>
    <t>p</t>
  </si>
  <si>
    <t>Normalidade:</t>
  </si>
  <si>
    <t>Shapiro-Wilk:</t>
  </si>
  <si>
    <t>Levene:</t>
  </si>
  <si>
    <t>Média</t>
  </si>
  <si>
    <t>Mediana</t>
  </si>
  <si>
    <t>&lt;0,0001</t>
  </si>
  <si>
    <t>Fatores Externos:</t>
  </si>
  <si>
    <t>Com outliers</t>
  </si>
  <si>
    <t>Sem outliers</t>
  </si>
  <si>
    <t>Altitude (m)</t>
  </si>
  <si>
    <t>Área (Log10 km^2)</t>
  </si>
  <si>
    <t>Número de Habitantes</t>
  </si>
  <si>
    <t>Latitude (°)</t>
  </si>
  <si>
    <t>Longitude (°)</t>
  </si>
  <si>
    <t>Wikiaves (N = 631)</t>
  </si>
  <si>
    <t>SpeciesLink (N = 174)</t>
  </si>
  <si>
    <t xml:space="preserve">N </t>
  </si>
  <si>
    <t>Teste T:</t>
  </si>
  <si>
    <t>Estatística</t>
  </si>
  <si>
    <t xml:space="preserve">Registros </t>
  </si>
  <si>
    <t>Graus de Liberdade</t>
  </si>
  <si>
    <t>Testes não Paramétricos:</t>
  </si>
  <si>
    <t>Resgitros</t>
  </si>
  <si>
    <t>Mann - Whitney</t>
  </si>
  <si>
    <t>Wilcoxon</t>
  </si>
  <si>
    <t>Covariancia</t>
  </si>
  <si>
    <t>registros</t>
  </si>
  <si>
    <t>espécies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</si>
</sst>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/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 applyAlignment="1">
      <alignment horizontal="right"/>
    </xf>
    <xf numFmtId="0" fontId="0" fillId="2" borderId="0" xfId="0" applyFill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12" xfId="0" applyFont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0" xfId="0" applyFill="1" applyBorder="1"/>
    <xf numFmtId="0" fontId="1" fillId="0" borderId="0" xfId="0" applyFont="1"/>
    <xf numFmtId="0" fontId="0" fillId="2" borderId="9" xfId="0" applyFill="1" applyBorder="1"/>
    <xf numFmtId="11" fontId="0" fillId="0" borderId="0" xfId="0" applyNumberFormat="1"/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2" xfId="0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3" borderId="0" xfId="0" applyFill="1"/>
    <xf numFmtId="0" fontId="1" fillId="3" borderId="0" xfId="0" applyFont="1" applyFill="1"/>
    <xf numFmtId="0" fontId="1" fillId="3" borderId="15" xfId="0" applyFont="1" applyFill="1" applyBorder="1"/>
    <xf numFmtId="0" fontId="1" fillId="3" borderId="1" xfId="0" applyFont="1" applyFill="1" applyBorder="1"/>
    <xf numFmtId="0" fontId="0" fillId="3" borderId="0" xfId="0" applyFill="1" applyAlignment="1">
      <alignment horizontal="center"/>
    </xf>
    <xf numFmtId="0" fontId="0" fillId="3" borderId="15" xfId="0" applyFill="1" applyBorder="1" applyAlignment="1">
      <alignment horizontal="center"/>
    </xf>
    <xf numFmtId="164" fontId="0" fillId="3" borderId="0" xfId="0" applyNumberForma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0" fillId="3" borderId="0" xfId="0" applyNumberFormat="1" applyFill="1"/>
    <xf numFmtId="0" fontId="0" fillId="3" borderId="1" xfId="0" applyFill="1" applyBorder="1"/>
    <xf numFmtId="164" fontId="0" fillId="3" borderId="15" xfId="0" applyNumberFormat="1" applyFill="1" applyBorder="1"/>
    <xf numFmtId="0" fontId="0" fillId="3" borderId="0" xfId="0" applyFill="1" applyAlignment="1">
      <alignment horizont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3" borderId="15" xfId="0" applyFont="1" applyFill="1" applyBorder="1" applyAlignment="1">
      <alignment horizontal="left" vertical="center"/>
    </xf>
    <xf numFmtId="0" fontId="0" fillId="3" borderId="0" xfId="0" applyFill="1" applyAlignment="1">
      <alignment horizontal="center" vertical="center" wrapText="1"/>
    </xf>
    <xf numFmtId="0" fontId="1" fillId="3" borderId="0" xfId="0" applyFont="1" applyFill="1" applyBorder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4" fontId="0" fillId="3" borderId="15" xfId="0" applyNumberFormat="1" applyFill="1" applyBorder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0" fillId="3" borderId="0" xfId="0" applyFont="1" applyFill="1"/>
    <xf numFmtId="164" fontId="0" fillId="3" borderId="15" xfId="0" applyNumberFormat="1" applyFont="1" applyFill="1" applyBorder="1"/>
    <xf numFmtId="0" fontId="1" fillId="3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164" fontId="0" fillId="3" borderId="15" xfId="0" applyNumberFormat="1" applyFont="1" applyFill="1" applyBorder="1" applyAlignment="1">
      <alignment horizontal="right"/>
    </xf>
    <xf numFmtId="164" fontId="0" fillId="3" borderId="15" xfId="0" applyNumberFormat="1" applyFont="1" applyFill="1" applyBorder="1" applyAlignment="1"/>
    <xf numFmtId="0" fontId="0" fillId="3" borderId="1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ia99/AppData/Roaming/Microsoft/AddIns/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Prime"/>
      <sheetName val="MSSD"/>
      <sheetName val="XRealStats"/>
    </sheetNames>
    <definedNames>
      <definedName name="DAGOSTINO"/>
      <definedName name="DPTEST"/>
      <definedName name="LEVENE"/>
      <definedName name="MWDIST"/>
      <definedName name="RANK_SUM"/>
      <definedName name="SHAPIRO"/>
      <definedName name="SRANK"/>
      <definedName name="SRDIST"/>
      <definedName name="SWTEST"/>
      <definedName name="T_DIST_2T"/>
      <definedName name="T_DIST_RT"/>
      <definedName name="T_INV"/>
      <definedName name="T_INV_2T"/>
      <definedName name="TiesCorrectio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989BE-A6E7-4FA4-A022-67C44664DEE8}">
  <dimension ref="A1:R632"/>
  <sheetViews>
    <sheetView workbookViewId="0">
      <selection activeCell="E1" sqref="E1:H632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2.0644579892269186</v>
      </c>
      <c r="B2">
        <v>0</v>
      </c>
      <c r="C2">
        <v>2.3222192947339191</v>
      </c>
      <c r="D2">
        <v>0</v>
      </c>
      <c r="E2">
        <v>0</v>
      </c>
      <c r="F2">
        <v>1.3010299956639813</v>
      </c>
      <c r="G2">
        <v>1.3979400086720377</v>
      </c>
      <c r="H2">
        <v>0</v>
      </c>
      <c r="I2">
        <v>2.6148835123502727</v>
      </c>
      <c r="J2">
        <v>451.11880200000002</v>
      </c>
      <c r="K2">
        <v>4.5449109978823001</v>
      </c>
      <c r="L2">
        <v>-21.688311480000003</v>
      </c>
      <c r="M2">
        <v>-51.073364749581806</v>
      </c>
      <c r="N2">
        <v>662.48301900000001</v>
      </c>
      <c r="O2">
        <v>2.6762856384022236</v>
      </c>
      <c r="P2">
        <v>4.5599664410932146</v>
      </c>
      <c r="Q2">
        <v>-22.059684000000001</v>
      </c>
      <c r="R2">
        <v>-46.979693109269718</v>
      </c>
    </row>
    <row r="3" spans="1:18" x14ac:dyDescent="0.3">
      <c r="A3">
        <v>2.2278867046136734</v>
      </c>
      <c r="B3">
        <v>0</v>
      </c>
      <c r="C3">
        <v>2.6919651027673601</v>
      </c>
      <c r="D3">
        <v>0.3010299956639812</v>
      </c>
      <c r="E3">
        <v>0</v>
      </c>
      <c r="F3">
        <v>1.6334684555795864</v>
      </c>
      <c r="G3">
        <v>1.6901960800285136</v>
      </c>
      <c r="H3">
        <v>0.3010299956639812</v>
      </c>
      <c r="I3">
        <v>2.324395645268857</v>
      </c>
      <c r="J3">
        <v>425.39214900000002</v>
      </c>
      <c r="K3">
        <v>3.5516939151272249</v>
      </c>
      <c r="L3">
        <v>-21.232729777347952</v>
      </c>
      <c r="M3">
        <v>-49.649721425559569</v>
      </c>
      <c r="N3">
        <v>832.91485399999999</v>
      </c>
      <c r="O3">
        <v>2.154341793293526</v>
      </c>
      <c r="P3">
        <v>3.9127533036713231</v>
      </c>
      <c r="Q3">
        <v>-21.934829000000004</v>
      </c>
      <c r="R3">
        <v>-46.716766709626121</v>
      </c>
    </row>
    <row r="4" spans="1:18" x14ac:dyDescent="0.3">
      <c r="A4">
        <v>2.2922560713564759</v>
      </c>
      <c r="B4">
        <v>0.3010299956639812</v>
      </c>
      <c r="C4">
        <v>2.9309490311675228</v>
      </c>
      <c r="D4">
        <v>0.3010299956639812</v>
      </c>
      <c r="E4">
        <v>0.3010299956639812</v>
      </c>
      <c r="F4">
        <v>2.0644579892269186</v>
      </c>
      <c r="G4">
        <v>2.3222192947339191</v>
      </c>
      <c r="H4">
        <v>0.3010299956639812</v>
      </c>
      <c r="I4">
        <v>2.6762856384022236</v>
      </c>
      <c r="J4">
        <v>662.48301900000001</v>
      </c>
      <c r="K4">
        <v>4.5599664410932146</v>
      </c>
      <c r="L4">
        <v>-22.059684000000001</v>
      </c>
      <c r="M4">
        <v>-46.979693109269718</v>
      </c>
      <c r="N4">
        <v>606.94214199999999</v>
      </c>
      <c r="O4">
        <v>2.6068787988017057</v>
      </c>
      <c r="P4">
        <v>3.7835462822703496</v>
      </c>
      <c r="Q4">
        <v>-22.869149409424953</v>
      </c>
      <c r="R4">
        <v>-49.238607767131619</v>
      </c>
    </row>
    <row r="5" spans="1:18" x14ac:dyDescent="0.3">
      <c r="A5">
        <v>2.2833012287035497</v>
      </c>
      <c r="B5">
        <v>1.5185139398778875</v>
      </c>
      <c r="C5">
        <v>3.1470576710283598</v>
      </c>
      <c r="D5">
        <v>1.5910646070264991</v>
      </c>
      <c r="E5">
        <v>1.5185139398778875</v>
      </c>
      <c r="F5">
        <v>2.2278867046136734</v>
      </c>
      <c r="G5">
        <v>2.6919651027673601</v>
      </c>
      <c r="H5">
        <v>1.5910646070264991</v>
      </c>
      <c r="I5">
        <v>2.154341793293526</v>
      </c>
      <c r="J5">
        <v>832.91485399999999</v>
      </c>
      <c r="K5">
        <v>3.9127533036713231</v>
      </c>
      <c r="L5">
        <v>-21.934829000000004</v>
      </c>
      <c r="M5">
        <v>-46.716766709626121</v>
      </c>
      <c r="N5">
        <v>515.23534299999994</v>
      </c>
      <c r="O5">
        <v>0.55774774164146823</v>
      </c>
      <c r="P5">
        <v>3.5379449592914867</v>
      </c>
      <c r="Q5">
        <v>-22.597339553853903</v>
      </c>
      <c r="R5">
        <v>-47.883974740977592</v>
      </c>
    </row>
    <row r="6" spans="1:18" x14ac:dyDescent="0.3">
      <c r="A6">
        <v>2.2041199826559246</v>
      </c>
      <c r="B6">
        <v>1.1760912590556813</v>
      </c>
      <c r="C6">
        <v>2.5224442335063197</v>
      </c>
      <c r="D6">
        <v>1.255272505103306</v>
      </c>
      <c r="E6">
        <v>1.1760912590556813</v>
      </c>
      <c r="F6">
        <v>2.3443922736851106</v>
      </c>
      <c r="G6">
        <v>3.0511525224473814</v>
      </c>
      <c r="H6">
        <v>1.255272505103306</v>
      </c>
      <c r="I6">
        <v>1.7790623125148668</v>
      </c>
      <c r="J6">
        <v>893.16993100000002</v>
      </c>
      <c r="K6">
        <v>4.2719577125342241</v>
      </c>
      <c r="L6">
        <v>-22.473822036170656</v>
      </c>
      <c r="M6">
        <v>-46.631778835922162</v>
      </c>
      <c r="N6">
        <v>601.38437399999998</v>
      </c>
      <c r="O6">
        <v>2.9852953126153139</v>
      </c>
      <c r="P6">
        <v>4.5707063532938461</v>
      </c>
      <c r="Q6">
        <v>-22.474037000000003</v>
      </c>
      <c r="R6">
        <v>-48.990156287942362</v>
      </c>
    </row>
    <row r="7" spans="1:18" x14ac:dyDescent="0.3">
      <c r="A7">
        <v>2.3541084391474008</v>
      </c>
      <c r="B7">
        <v>0.47712125471966244</v>
      </c>
      <c r="C7">
        <v>3.6532125137753435</v>
      </c>
      <c r="D7">
        <v>0.47712125471966244</v>
      </c>
      <c r="E7">
        <v>0.47712125471966244</v>
      </c>
      <c r="F7">
        <v>2.2922560713564759</v>
      </c>
      <c r="G7">
        <v>2.9309490311675228</v>
      </c>
      <c r="H7">
        <v>0.47712125471966244</v>
      </c>
      <c r="I7">
        <v>2.6068787988017057</v>
      </c>
      <c r="J7">
        <v>606.94214199999999</v>
      </c>
      <c r="K7">
        <v>3.7835462822703496</v>
      </c>
      <c r="L7">
        <v>-22.869149409424953</v>
      </c>
      <c r="M7">
        <v>-49.238607767131619</v>
      </c>
      <c r="N7">
        <v>550.36578499999996</v>
      </c>
      <c r="O7">
        <v>2.1268194963568203</v>
      </c>
      <c r="P7">
        <v>5.3794813759393003</v>
      </c>
      <c r="Q7">
        <v>-22.740883500000006</v>
      </c>
      <c r="R7">
        <v>-47.330362926381412</v>
      </c>
    </row>
    <row r="8" spans="1:18" x14ac:dyDescent="0.3">
      <c r="A8">
        <v>2.2253092817258628</v>
      </c>
      <c r="B8">
        <v>1.6627578316815741</v>
      </c>
      <c r="C8">
        <v>2.6963563887333319</v>
      </c>
      <c r="D8">
        <v>2.1139433523068369</v>
      </c>
      <c r="E8">
        <v>1.6627578316815741</v>
      </c>
      <c r="F8">
        <v>2.2833012287035497</v>
      </c>
      <c r="G8">
        <v>3.1470576710283598</v>
      </c>
      <c r="H8">
        <v>2.1139433523068369</v>
      </c>
      <c r="I8">
        <v>0.55774774164146823</v>
      </c>
      <c r="J8">
        <v>515.23534299999994</v>
      </c>
      <c r="K8">
        <v>3.5379449592914867</v>
      </c>
      <c r="L8">
        <v>-22.597339553853903</v>
      </c>
      <c r="M8">
        <v>-47.883974740977592</v>
      </c>
      <c r="N8">
        <v>730.216185</v>
      </c>
      <c r="O8">
        <v>2.0891453145646892</v>
      </c>
      <c r="P8">
        <v>4.6074979143787846</v>
      </c>
      <c r="Q8">
        <v>-21.730036500000004</v>
      </c>
      <c r="R8">
        <v>-48.106604561843916</v>
      </c>
    </row>
    <row r="9" spans="1:18" x14ac:dyDescent="0.3">
      <c r="A9">
        <v>2.4183012913197452</v>
      </c>
      <c r="B9">
        <v>0</v>
      </c>
      <c r="C9">
        <v>3.2922560713564759</v>
      </c>
      <c r="D9">
        <v>0</v>
      </c>
      <c r="E9">
        <v>0</v>
      </c>
      <c r="F9">
        <v>2.2041199826559246</v>
      </c>
      <c r="G9">
        <v>2.5224442335063197</v>
      </c>
      <c r="H9">
        <v>0</v>
      </c>
      <c r="I9">
        <v>2.9852953126153139</v>
      </c>
      <c r="J9">
        <v>601.38437399999998</v>
      </c>
      <c r="K9">
        <v>4.5707063532938461</v>
      </c>
      <c r="L9">
        <v>-22.474037000000003</v>
      </c>
      <c r="M9">
        <v>-48.990156287942362</v>
      </c>
      <c r="N9">
        <v>673.42981699999996</v>
      </c>
      <c r="O9">
        <v>2.6486751261106294</v>
      </c>
      <c r="P9">
        <v>4.8585071207330399</v>
      </c>
      <c r="Q9">
        <v>-22.699388626340653</v>
      </c>
      <c r="R9">
        <v>-46.765085690463664</v>
      </c>
    </row>
    <row r="10" spans="1:18" x14ac:dyDescent="0.3">
      <c r="A10">
        <v>2.2430380486862944</v>
      </c>
      <c r="B10">
        <v>2.1461280356782382</v>
      </c>
      <c r="C10">
        <v>2.5224442335063197</v>
      </c>
      <c r="D10">
        <v>2.1492191126553797</v>
      </c>
      <c r="E10">
        <v>2.1461280356782382</v>
      </c>
      <c r="F10">
        <v>1.9777236052888478</v>
      </c>
      <c r="G10">
        <v>2.1643528557844371</v>
      </c>
      <c r="H10">
        <v>2.1492191126553797</v>
      </c>
      <c r="I10">
        <v>2.2030328870147105</v>
      </c>
      <c r="J10">
        <v>609.65934900000002</v>
      </c>
      <c r="K10">
        <v>3.7799570512469058</v>
      </c>
      <c r="L10">
        <v>-23.553898892670556</v>
      </c>
      <c r="M10">
        <v>-47.893588387233564</v>
      </c>
      <c r="N10">
        <v>628.28643</v>
      </c>
      <c r="O10">
        <v>3.0116922150447167</v>
      </c>
      <c r="P10">
        <v>4.4018828223212818</v>
      </c>
      <c r="Q10">
        <v>-23.483987000000003</v>
      </c>
      <c r="R10">
        <v>-48.406759616492963</v>
      </c>
    </row>
    <row r="11" spans="1:18" x14ac:dyDescent="0.3">
      <c r="A11">
        <v>2.357934847000454</v>
      </c>
      <c r="B11">
        <v>2.3201462861110542</v>
      </c>
      <c r="C11">
        <v>2.9656719712201065</v>
      </c>
      <c r="D11">
        <v>3.0546130545568877</v>
      </c>
      <c r="E11">
        <v>2.3201462861110542</v>
      </c>
      <c r="F11">
        <v>1.8976270912904414</v>
      </c>
      <c r="G11">
        <v>2.1105897102992488</v>
      </c>
      <c r="H11">
        <v>3.0546130545568877</v>
      </c>
      <c r="I11">
        <v>2.0752366402061204</v>
      </c>
      <c r="J11">
        <v>414.19729999999998</v>
      </c>
      <c r="K11">
        <v>3.6197192656117272</v>
      </c>
      <c r="L11">
        <v>-21.952741123600152</v>
      </c>
      <c r="M11">
        <v>-51.412938066506307</v>
      </c>
      <c r="N11">
        <v>460.91695600000003</v>
      </c>
      <c r="O11">
        <v>2.8672063612636376</v>
      </c>
      <c r="P11">
        <v>3.8276277047674334</v>
      </c>
      <c r="Q11">
        <v>-22.786320939625003</v>
      </c>
      <c r="R11">
        <v>-48.126926830642979</v>
      </c>
    </row>
    <row r="12" spans="1:18" x14ac:dyDescent="0.3">
      <c r="A12">
        <v>2.4166405073382808</v>
      </c>
      <c r="B12">
        <v>0.47712125471966244</v>
      </c>
      <c r="C12">
        <v>2.9790929006383262</v>
      </c>
      <c r="D12">
        <v>0.6020599913279624</v>
      </c>
      <c r="E12">
        <v>0.47712125471966244</v>
      </c>
      <c r="F12">
        <v>1.0413926851582251</v>
      </c>
      <c r="G12">
        <v>1.255272505103306</v>
      </c>
      <c r="H12">
        <v>0.6020599913279624</v>
      </c>
      <c r="I12">
        <v>2.495554050093987</v>
      </c>
      <c r="J12">
        <v>555.86842899999999</v>
      </c>
      <c r="K12">
        <v>3.6190933306267428</v>
      </c>
      <c r="L12">
        <v>-20.523304881603952</v>
      </c>
      <c r="M12">
        <v>-49.060110754240945</v>
      </c>
      <c r="N12">
        <v>925.85377400000004</v>
      </c>
      <c r="O12">
        <v>2.9887025089449022</v>
      </c>
      <c r="P12">
        <v>4.3869268067955689</v>
      </c>
      <c r="Q12">
        <v>-24.513316000000007</v>
      </c>
      <c r="R12">
        <v>-48.848659904639831</v>
      </c>
    </row>
    <row r="13" spans="1:18" x14ac:dyDescent="0.3">
      <c r="A13">
        <v>2.3820170425748683</v>
      </c>
      <c r="B13">
        <v>0</v>
      </c>
      <c r="C13">
        <v>3.4328090050331683</v>
      </c>
      <c r="D13">
        <v>0</v>
      </c>
      <c r="E13">
        <v>0</v>
      </c>
      <c r="F13">
        <v>2.4712917110589387</v>
      </c>
      <c r="G13">
        <v>3.2516382204482119</v>
      </c>
      <c r="H13">
        <v>0</v>
      </c>
      <c r="I13">
        <v>2.9679951441230878</v>
      </c>
      <c r="J13">
        <v>904.24177599999996</v>
      </c>
      <c r="K13">
        <v>4.209085869762748</v>
      </c>
      <c r="L13">
        <v>-21.02458264457281</v>
      </c>
      <c r="M13">
        <v>-47.373280292890094</v>
      </c>
      <c r="N13">
        <v>403.10182200000003</v>
      </c>
      <c r="O13">
        <v>3.06711774392098</v>
      </c>
      <c r="P13">
        <v>5.2945014973775555</v>
      </c>
      <c r="Q13">
        <v>-21.205476000000004</v>
      </c>
      <c r="R13">
        <v>-50.439226072752582</v>
      </c>
    </row>
    <row r="14" spans="1:18" x14ac:dyDescent="0.3">
      <c r="A14">
        <v>2.4653828514484184</v>
      </c>
      <c r="B14">
        <v>1.2787536009528289</v>
      </c>
      <c r="C14">
        <v>3.6933751510251853</v>
      </c>
      <c r="D14">
        <v>1.3979400086720377</v>
      </c>
      <c r="E14">
        <v>1.2787536009528289</v>
      </c>
      <c r="F14">
        <v>1.9867717342662448</v>
      </c>
      <c r="G14">
        <v>2.1789769472931693</v>
      </c>
      <c r="H14">
        <v>1.3979400086720377</v>
      </c>
      <c r="I14">
        <v>1.9225178602446114</v>
      </c>
      <c r="J14">
        <v>782.16506700000002</v>
      </c>
      <c r="K14">
        <v>4.2701662292606937</v>
      </c>
      <c r="L14">
        <v>-23.533373047846855</v>
      </c>
      <c r="M14">
        <v>-47.259056918470357</v>
      </c>
      <c r="N14">
        <v>673.07259399999998</v>
      </c>
      <c r="O14">
        <v>3.0015714709235808</v>
      </c>
      <c r="P14">
        <v>5.3730444793844647</v>
      </c>
      <c r="Q14">
        <v>-21.790359500000005</v>
      </c>
      <c r="R14">
        <v>-48.174439937543745</v>
      </c>
    </row>
    <row r="15" spans="1:18" x14ac:dyDescent="0.3">
      <c r="A15">
        <v>2.5263392773898441</v>
      </c>
      <c r="B15">
        <v>0.3010299956639812</v>
      </c>
      <c r="C15">
        <v>3.7983743766815614</v>
      </c>
      <c r="D15">
        <v>0.95424250943932487</v>
      </c>
      <c r="E15">
        <v>0.3010299956639812</v>
      </c>
      <c r="F15">
        <v>1.3802112417116059</v>
      </c>
      <c r="G15">
        <v>1.5314789170422551</v>
      </c>
      <c r="H15">
        <v>0.95424250943932487</v>
      </c>
      <c r="I15">
        <v>2.5592013710323696</v>
      </c>
      <c r="J15">
        <v>459.58541700000001</v>
      </c>
      <c r="K15">
        <v>3.5657297878311272</v>
      </c>
      <c r="L15">
        <v>-20.3198762474474</v>
      </c>
      <c r="M15">
        <v>-49.911184812489964</v>
      </c>
      <c r="N15">
        <v>635.49821499999996</v>
      </c>
      <c r="O15">
        <v>2.8094459078375373</v>
      </c>
      <c r="P15">
        <v>5.1278690024550526</v>
      </c>
      <c r="Q15">
        <v>-22.357086519658704</v>
      </c>
      <c r="R15">
        <v>-47.385829527469362</v>
      </c>
    </row>
    <row r="16" spans="1:18" x14ac:dyDescent="0.3">
      <c r="A16">
        <v>2.1367205671564067</v>
      </c>
      <c r="B16">
        <v>0.69897000433601886</v>
      </c>
      <c r="C16">
        <v>2.5550944485783194</v>
      </c>
      <c r="D16">
        <v>0.95424250943932487</v>
      </c>
      <c r="E16">
        <v>0.69897000433601886</v>
      </c>
      <c r="F16">
        <v>2.0043213737826426</v>
      </c>
      <c r="G16">
        <v>2.173186268412274</v>
      </c>
      <c r="H16">
        <v>0.95424250943932487</v>
      </c>
      <c r="I16">
        <v>2.5411384860182915</v>
      </c>
      <c r="J16">
        <v>477.32938100000001</v>
      </c>
      <c r="K16">
        <v>4.3964608915070755</v>
      </c>
      <c r="L16">
        <v>-22.077778995000003</v>
      </c>
      <c r="M16">
        <v>-51.468797273012463</v>
      </c>
      <c r="N16">
        <v>650.22345800000005</v>
      </c>
      <c r="O16">
        <v>2.2504834339489963</v>
      </c>
      <c r="P16">
        <v>4.7356627618381237</v>
      </c>
      <c r="Q16">
        <v>-22.571343010476571</v>
      </c>
      <c r="R16">
        <v>-47.164301150267747</v>
      </c>
    </row>
    <row r="17" spans="1:18" x14ac:dyDescent="0.3">
      <c r="A17">
        <v>2.1461280356782382</v>
      </c>
      <c r="B17">
        <v>0.3010299956639812</v>
      </c>
      <c r="C17">
        <v>2.7450747915820575</v>
      </c>
      <c r="D17">
        <v>0.3010299956639812</v>
      </c>
      <c r="E17">
        <v>0.3010299956639812</v>
      </c>
      <c r="F17">
        <v>0.3010299956639812</v>
      </c>
      <c r="G17">
        <v>0.3010299956639812</v>
      </c>
      <c r="H17">
        <v>0.3010299956639812</v>
      </c>
      <c r="I17">
        <v>2.1865664814832799</v>
      </c>
      <c r="J17">
        <v>614.58189500000003</v>
      </c>
      <c r="K17">
        <v>3.7182525000977504</v>
      </c>
      <c r="L17">
        <v>-22.076374634043351</v>
      </c>
      <c r="M17">
        <v>-49.720609020316033</v>
      </c>
      <c r="N17">
        <v>562.42563199999995</v>
      </c>
      <c r="O17">
        <v>2.6633324195425647</v>
      </c>
      <c r="P17">
        <v>5.0186422560373725</v>
      </c>
      <c r="Q17">
        <v>-22.662835020000003</v>
      </c>
      <c r="R17">
        <v>-50.417510040000003</v>
      </c>
    </row>
    <row r="18" spans="1:18" x14ac:dyDescent="0.3">
      <c r="A18">
        <v>2.4800069429571505</v>
      </c>
      <c r="B18">
        <v>1.5314789170422551</v>
      </c>
      <c r="C18">
        <v>3.4563660331290431</v>
      </c>
      <c r="D18">
        <v>1.7403626894942439</v>
      </c>
      <c r="E18">
        <v>1.5314789170422551</v>
      </c>
      <c r="F18">
        <v>1.919078092376074</v>
      </c>
      <c r="G18">
        <v>2.012837224705172</v>
      </c>
      <c r="H18">
        <v>1.7403626894942439</v>
      </c>
      <c r="I18">
        <v>1.9288002542929048</v>
      </c>
      <c r="J18">
        <v>666.51493900000003</v>
      </c>
      <c r="K18">
        <v>3.5081255360831993</v>
      </c>
      <c r="L18">
        <v>-22.445010151578803</v>
      </c>
      <c r="M18">
        <v>-49.763033029359946</v>
      </c>
      <c r="N18">
        <v>807.98801400000002</v>
      </c>
      <c r="O18">
        <v>2.6799010016405456</v>
      </c>
      <c r="P18">
        <v>5.1546095814029895</v>
      </c>
      <c r="Q18">
        <v>-23.116308</v>
      </c>
      <c r="R18">
        <v>-46.555062500674296</v>
      </c>
    </row>
    <row r="19" spans="1:18" x14ac:dyDescent="0.3">
      <c r="A19">
        <v>2.3283796034387376</v>
      </c>
      <c r="B19">
        <v>0</v>
      </c>
      <c r="C19">
        <v>3.0350292822023683</v>
      </c>
      <c r="D19">
        <v>0</v>
      </c>
      <c r="E19">
        <v>0</v>
      </c>
      <c r="F19">
        <v>2.3541084391474008</v>
      </c>
      <c r="G19">
        <v>3.6532125137753435</v>
      </c>
      <c r="H19">
        <v>0</v>
      </c>
      <c r="I19">
        <v>2.1268194963568203</v>
      </c>
      <c r="J19">
        <v>550.36578499999996</v>
      </c>
      <c r="K19">
        <v>5.3794813759393003</v>
      </c>
      <c r="L19">
        <v>-22.740883500000006</v>
      </c>
      <c r="M19">
        <v>-47.330362926381412</v>
      </c>
      <c r="N19">
        <v>769.66435799999999</v>
      </c>
      <c r="O19">
        <v>3.0838804922556871</v>
      </c>
      <c r="P19">
        <v>4.9573917622376564</v>
      </c>
      <c r="Q19">
        <v>-23.1031935</v>
      </c>
      <c r="R19">
        <v>-48.92326319435665</v>
      </c>
    </row>
    <row r="20" spans="1:18" x14ac:dyDescent="0.3">
      <c r="A20">
        <v>1.568201724066995</v>
      </c>
      <c r="B20">
        <v>0</v>
      </c>
      <c r="C20">
        <v>1.6627578316815741</v>
      </c>
      <c r="D20">
        <v>0.77815125038364363</v>
      </c>
      <c r="E20">
        <v>0</v>
      </c>
      <c r="F20">
        <v>2.2253092817258628</v>
      </c>
      <c r="G20">
        <v>2.6963563887333319</v>
      </c>
      <c r="H20">
        <v>0.77815125038364363</v>
      </c>
      <c r="I20">
        <v>2.0891453145646892</v>
      </c>
      <c r="J20">
        <v>730.216185</v>
      </c>
      <c r="K20">
        <v>4.6074979143787846</v>
      </c>
      <c r="L20">
        <v>-21.730036500000004</v>
      </c>
      <c r="M20">
        <v>-48.106604561843916</v>
      </c>
      <c r="N20">
        <v>773.93357000000003</v>
      </c>
      <c r="O20">
        <v>2.6081846680731107</v>
      </c>
      <c r="P20">
        <v>3.7576996250877386</v>
      </c>
      <c r="Q20">
        <v>-24.471425999287952</v>
      </c>
      <c r="R20">
        <v>-49.027139136803854</v>
      </c>
    </row>
    <row r="21" spans="1:18" x14ac:dyDescent="0.3">
      <c r="A21">
        <v>2.0374264979406238</v>
      </c>
      <c r="B21">
        <v>1.4913616938342726</v>
      </c>
      <c r="C21">
        <v>2.4345689040341987</v>
      </c>
      <c r="D21">
        <v>2.0863598306747484</v>
      </c>
      <c r="E21">
        <v>1.4913616938342726</v>
      </c>
      <c r="F21">
        <v>1.8750612633917001</v>
      </c>
      <c r="G21">
        <v>2.0969100130080562</v>
      </c>
      <c r="H21">
        <v>2.0863598306747484</v>
      </c>
      <c r="I21">
        <v>2.4029076132029767</v>
      </c>
      <c r="J21">
        <v>449.16055899999998</v>
      </c>
      <c r="K21">
        <v>3.7759015788916743</v>
      </c>
      <c r="L21">
        <v>-20.296401943598305</v>
      </c>
      <c r="M21">
        <v>-49.727026837449621</v>
      </c>
      <c r="N21">
        <v>153.957954</v>
      </c>
      <c r="O21">
        <v>3.0033243628911115</v>
      </c>
      <c r="P21">
        <v>3.8841720695239128</v>
      </c>
      <c r="Q21">
        <v>-24.759386656017259</v>
      </c>
      <c r="R21">
        <v>-48.502343452770837</v>
      </c>
    </row>
    <row r="22" spans="1:18" x14ac:dyDescent="0.3">
      <c r="A22">
        <v>2.3944516808262164</v>
      </c>
      <c r="B22">
        <v>0</v>
      </c>
      <c r="C22">
        <v>3.3977662561264501</v>
      </c>
      <c r="D22">
        <v>0</v>
      </c>
      <c r="E22">
        <v>0</v>
      </c>
      <c r="F22">
        <v>2.4183012913197452</v>
      </c>
      <c r="G22">
        <v>3.2922560713564759</v>
      </c>
      <c r="H22">
        <v>0</v>
      </c>
      <c r="I22">
        <v>2.6486751261106294</v>
      </c>
      <c r="J22">
        <v>673.42981699999996</v>
      </c>
      <c r="K22">
        <v>4.8585071207330399</v>
      </c>
      <c r="L22">
        <v>-22.699388626340653</v>
      </c>
      <c r="M22">
        <v>-46.765085690463664</v>
      </c>
      <c r="N22">
        <v>865.73670100000004</v>
      </c>
      <c r="O22">
        <v>2.9291766751223514</v>
      </c>
      <c r="P22">
        <v>4.7959356034803218</v>
      </c>
      <c r="Q22">
        <v>-20.891929500000003</v>
      </c>
      <c r="R22">
        <v>-47.586106726868273</v>
      </c>
    </row>
    <row r="23" spans="1:18" x14ac:dyDescent="0.3">
      <c r="A23">
        <v>2.436162647040756</v>
      </c>
      <c r="B23">
        <v>0</v>
      </c>
      <c r="C23">
        <v>3.4596939764779706</v>
      </c>
      <c r="D23">
        <v>0</v>
      </c>
      <c r="E23">
        <v>0</v>
      </c>
      <c r="F23">
        <v>2.3222192947339191</v>
      </c>
      <c r="G23">
        <v>2.8721562727482928</v>
      </c>
      <c r="H23">
        <v>0</v>
      </c>
      <c r="I23">
        <v>2.5131549825458634</v>
      </c>
      <c r="J23">
        <v>659.55780100000004</v>
      </c>
      <c r="K23">
        <v>3.6985354925620011</v>
      </c>
      <c r="L23">
        <v>-22.128785499340903</v>
      </c>
      <c r="M23">
        <v>-47.660766415922573</v>
      </c>
      <c r="N23">
        <v>510.08846599999998</v>
      </c>
      <c r="O23">
        <v>2.8245709691719769</v>
      </c>
      <c r="P23">
        <v>5.5761316401770005</v>
      </c>
      <c r="Q23">
        <v>-22.325122500000006</v>
      </c>
      <c r="R23">
        <v>-49.083000867090362</v>
      </c>
    </row>
    <row r="24" spans="1:18" x14ac:dyDescent="0.3">
      <c r="A24">
        <v>2.5065050324048719</v>
      </c>
      <c r="B24">
        <v>2.012837224705172</v>
      </c>
      <c r="C24">
        <v>3.7172543127625497</v>
      </c>
      <c r="D24">
        <v>2.8149131812750738</v>
      </c>
      <c r="E24">
        <v>2.012837224705172</v>
      </c>
      <c r="F24">
        <v>1.8450980400142569</v>
      </c>
      <c r="G24">
        <v>2.0934216851622351</v>
      </c>
      <c r="H24">
        <v>2.8149131812750738</v>
      </c>
      <c r="I24">
        <v>2.9841788378960965</v>
      </c>
      <c r="J24">
        <v>392.017336</v>
      </c>
      <c r="K24">
        <v>4.7570694258985453</v>
      </c>
      <c r="L24">
        <v>-20.901463515000003</v>
      </c>
      <c r="M24">
        <v>-51.378847794763693</v>
      </c>
      <c r="N24">
        <v>7.7199070000000001</v>
      </c>
      <c r="O24">
        <v>2.6915641663418395</v>
      </c>
      <c r="P24">
        <v>4.8010536634776564</v>
      </c>
      <c r="Q24">
        <v>-23.854014500000005</v>
      </c>
      <c r="R24">
        <v>-46.136538335134581</v>
      </c>
    </row>
    <row r="25" spans="1:18" x14ac:dyDescent="0.3">
      <c r="A25">
        <v>2.2041199826559246</v>
      </c>
      <c r="B25">
        <v>1.3802112417116059</v>
      </c>
      <c r="C25">
        <v>2.6655809910179533</v>
      </c>
      <c r="D25">
        <v>1.3979400086720377</v>
      </c>
      <c r="E25">
        <v>1.3802112417116059</v>
      </c>
      <c r="F25">
        <v>2.2430380486862944</v>
      </c>
      <c r="G25">
        <v>2.5224442335063197</v>
      </c>
      <c r="H25">
        <v>1.3979400086720377</v>
      </c>
      <c r="I25">
        <v>3.0116922150447167</v>
      </c>
      <c r="J25">
        <v>628.28643</v>
      </c>
      <c r="K25">
        <v>4.4018828223212818</v>
      </c>
      <c r="L25">
        <v>-23.483987000000003</v>
      </c>
      <c r="M25">
        <v>-48.406759616492963</v>
      </c>
      <c r="N25">
        <v>778.677502</v>
      </c>
      <c r="O25">
        <v>2.5016151320667896</v>
      </c>
      <c r="P25">
        <v>4.5131909554173646</v>
      </c>
      <c r="Q25">
        <v>-23.571033387499956</v>
      </c>
      <c r="R25">
        <v>-46.041212224814579</v>
      </c>
    </row>
    <row r="26" spans="1:18" x14ac:dyDescent="0.3">
      <c r="A26">
        <v>2.2833012287035497</v>
      </c>
      <c r="B26">
        <v>0</v>
      </c>
      <c r="C26">
        <v>3.0519239160461065</v>
      </c>
      <c r="D26">
        <v>0.47712125471966244</v>
      </c>
      <c r="E26">
        <v>0</v>
      </c>
      <c r="F26">
        <v>2.357934847000454</v>
      </c>
      <c r="G26">
        <v>2.9656719712201065</v>
      </c>
      <c r="H26">
        <v>0.47712125471966244</v>
      </c>
      <c r="I26">
        <v>2.8672063612636376</v>
      </c>
      <c r="J26">
        <v>460.91695600000003</v>
      </c>
      <c r="K26">
        <v>3.8276277047674334</v>
      </c>
      <c r="L26">
        <v>-22.786320939625003</v>
      </c>
      <c r="M26">
        <v>-48.126926830642979</v>
      </c>
      <c r="N26">
        <v>477.67313999999999</v>
      </c>
      <c r="O26">
        <v>2.8393196361289452</v>
      </c>
      <c r="P26">
        <v>4.1738561389862694</v>
      </c>
      <c r="Q26">
        <v>-21.992484163440356</v>
      </c>
      <c r="R26">
        <v>-48.390596906985081</v>
      </c>
    </row>
    <row r="27" spans="1:18" x14ac:dyDescent="0.3">
      <c r="A27">
        <v>1.7634279935629373</v>
      </c>
      <c r="B27">
        <v>0.6020599913279624</v>
      </c>
      <c r="C27">
        <v>1.8325089127062364</v>
      </c>
      <c r="D27">
        <v>0.69897000433601886</v>
      </c>
      <c r="E27">
        <v>0.6020599913279624</v>
      </c>
      <c r="F27">
        <v>0.77815125038364363</v>
      </c>
      <c r="G27">
        <v>0.90308998699194354</v>
      </c>
      <c r="H27">
        <v>0.69897000433601886</v>
      </c>
      <c r="I27">
        <v>2.506288507668041</v>
      </c>
      <c r="J27">
        <v>469.752456</v>
      </c>
      <c r="K27">
        <v>3.6143698395482886</v>
      </c>
      <c r="L27">
        <v>-22.293237175831106</v>
      </c>
      <c r="M27">
        <v>-51.386074423277968</v>
      </c>
      <c r="N27">
        <v>965.02672900000005</v>
      </c>
      <c r="O27">
        <v>2.125734936692226</v>
      </c>
      <c r="P27">
        <v>3.5970366649776535</v>
      </c>
      <c r="Q27">
        <v>-24.318262840715601</v>
      </c>
      <c r="R27">
        <v>-49.143761922603886</v>
      </c>
    </row>
    <row r="28" spans="1:18" x14ac:dyDescent="0.3">
      <c r="A28">
        <v>2.1613680022349748</v>
      </c>
      <c r="B28">
        <v>1.6627578316815741</v>
      </c>
      <c r="C28">
        <v>2.3483048630481607</v>
      </c>
      <c r="D28">
        <v>1.8129133566428555</v>
      </c>
      <c r="E28">
        <v>1.6627578316815741</v>
      </c>
      <c r="F28">
        <v>2.255272505103306</v>
      </c>
      <c r="G28">
        <v>2.8773713458697738</v>
      </c>
      <c r="H28">
        <v>1.8129133566428555</v>
      </c>
      <c r="I28">
        <v>2.0830580646910191</v>
      </c>
      <c r="J28">
        <v>582.26043400000003</v>
      </c>
      <c r="K28">
        <v>4.5581923892398493</v>
      </c>
      <c r="L28">
        <v>-22.848154000000008</v>
      </c>
      <c r="M28">
        <v>-45.229429338091826</v>
      </c>
      <c r="N28">
        <v>484.73692299999999</v>
      </c>
      <c r="O28">
        <v>2.0867512312420566</v>
      </c>
      <c r="P28">
        <v>3.6833172619218826</v>
      </c>
      <c r="Q28">
        <v>-22.193205654365752</v>
      </c>
      <c r="R28">
        <v>-48.779218283157569</v>
      </c>
    </row>
    <row r="29" spans="1:18" x14ac:dyDescent="0.3">
      <c r="A29">
        <v>2.509202522331103</v>
      </c>
      <c r="B29">
        <v>1.505149978319906</v>
      </c>
      <c r="C29">
        <v>3.5899496013257077</v>
      </c>
      <c r="D29">
        <v>1.5440680443502757</v>
      </c>
      <c r="E29">
        <v>1.505149978319906</v>
      </c>
      <c r="F29">
        <v>0</v>
      </c>
      <c r="G29">
        <v>0</v>
      </c>
      <c r="H29">
        <v>1.5440680443502757</v>
      </c>
      <c r="I29">
        <v>2.2528627357760835</v>
      </c>
      <c r="J29">
        <v>423.246105</v>
      </c>
      <c r="K29">
        <v>3.6228354795215201</v>
      </c>
      <c r="L29">
        <v>-20.4508453725492</v>
      </c>
      <c r="M29">
        <v>-50.885615706166355</v>
      </c>
      <c r="N29">
        <v>818.475551</v>
      </c>
      <c r="O29">
        <v>3.1710362985712908</v>
      </c>
      <c r="P29">
        <v>5.1658287311967088</v>
      </c>
      <c r="Q29">
        <v>-22.888381500000008</v>
      </c>
      <c r="R29">
        <v>-48.441289384350434</v>
      </c>
    </row>
    <row r="30" spans="1:18" x14ac:dyDescent="0.3">
      <c r="A30">
        <v>2.4377505628203879</v>
      </c>
      <c r="B30">
        <v>0</v>
      </c>
      <c r="C30">
        <v>3.4187982905903533</v>
      </c>
      <c r="D30">
        <v>0</v>
      </c>
      <c r="E30">
        <v>0</v>
      </c>
      <c r="F30">
        <v>2.4166405073382808</v>
      </c>
      <c r="G30">
        <v>2.9790929006383262</v>
      </c>
      <c r="H30">
        <v>0</v>
      </c>
      <c r="I30">
        <v>2.9887025089449022</v>
      </c>
      <c r="J30">
        <v>925.85377400000004</v>
      </c>
      <c r="K30">
        <v>4.3869268067955689</v>
      </c>
      <c r="L30">
        <v>-24.513316000000007</v>
      </c>
      <c r="M30">
        <v>-48.848659904639831</v>
      </c>
      <c r="N30">
        <v>865.33463500000005</v>
      </c>
      <c r="O30">
        <v>2.7097650458198226</v>
      </c>
      <c r="P30">
        <v>5.2270326952645263</v>
      </c>
      <c r="Q30">
        <v>-22.956895500000009</v>
      </c>
      <c r="R30">
        <v>-46.542333373979822</v>
      </c>
    </row>
    <row r="31" spans="1:18" x14ac:dyDescent="0.3">
      <c r="A31">
        <v>2.4756711883244296</v>
      </c>
      <c r="B31">
        <v>1.7403626894942439</v>
      </c>
      <c r="C31">
        <v>3.5718252490408289</v>
      </c>
      <c r="D31">
        <v>1.8692317197309762</v>
      </c>
      <c r="E31">
        <v>1.7403626894942439</v>
      </c>
      <c r="F31">
        <v>2.1367205671564067</v>
      </c>
      <c r="G31">
        <v>2.4814426285023048</v>
      </c>
      <c r="H31">
        <v>1.8692317197309762</v>
      </c>
      <c r="I31">
        <v>2.1619785802345981</v>
      </c>
      <c r="J31">
        <v>710.676513</v>
      </c>
      <c r="K31">
        <v>4.3495494835866353</v>
      </c>
      <c r="L31">
        <v>-23.430040848169252</v>
      </c>
      <c r="M31">
        <v>-47.071547636190239</v>
      </c>
      <c r="N31">
        <v>643.28009999999995</v>
      </c>
      <c r="O31">
        <v>3.0419348199300749</v>
      </c>
      <c r="P31">
        <v>4.3874432199189339</v>
      </c>
      <c r="Q31">
        <v>-22.286516985000006</v>
      </c>
      <c r="R31">
        <v>-48.126833324115658</v>
      </c>
    </row>
    <row r="32" spans="1:18" x14ac:dyDescent="0.3">
      <c r="A32">
        <v>2.2068258760318495</v>
      </c>
      <c r="B32">
        <v>0.47712125471966244</v>
      </c>
      <c r="C32">
        <v>2.3873898263387292</v>
      </c>
      <c r="D32">
        <v>0.47712125471966244</v>
      </c>
      <c r="E32">
        <v>0.47712125471966244</v>
      </c>
      <c r="F32">
        <v>2.3820170425748683</v>
      </c>
      <c r="G32">
        <v>3.4328090050331683</v>
      </c>
      <c r="H32">
        <v>0.47712125471966244</v>
      </c>
      <c r="I32">
        <v>3.06711774392098</v>
      </c>
      <c r="J32">
        <v>403.10182200000003</v>
      </c>
      <c r="K32">
        <v>5.2945014973775555</v>
      </c>
      <c r="L32">
        <v>-21.205476000000004</v>
      </c>
      <c r="M32">
        <v>-50.439226072752582</v>
      </c>
      <c r="N32">
        <v>602.69477700000004</v>
      </c>
      <c r="O32">
        <v>3.0776984973998074</v>
      </c>
      <c r="P32">
        <v>4.298372686265604</v>
      </c>
      <c r="Q32">
        <v>-23.799381418972601</v>
      </c>
      <c r="R32">
        <v>-48.597414973797804</v>
      </c>
    </row>
    <row r="33" spans="1:18" x14ac:dyDescent="0.3">
      <c r="A33">
        <v>1.7481880270062005</v>
      </c>
      <c r="B33">
        <v>0</v>
      </c>
      <c r="C33">
        <v>1.8692317197309762</v>
      </c>
      <c r="D33">
        <v>0</v>
      </c>
      <c r="E33">
        <v>0</v>
      </c>
      <c r="F33">
        <v>2.271841606536499</v>
      </c>
      <c r="G33">
        <v>3.0429690733931802</v>
      </c>
      <c r="H33">
        <v>0</v>
      </c>
      <c r="I33">
        <v>2.4070967424619036</v>
      </c>
      <c r="J33">
        <v>625.45770300000004</v>
      </c>
      <c r="K33">
        <v>4.5333398359919688</v>
      </c>
      <c r="L33">
        <v>-23.507319797218656</v>
      </c>
      <c r="M33">
        <v>-47.587242938627121</v>
      </c>
      <c r="N33">
        <v>399.17229900000001</v>
      </c>
      <c r="O33">
        <v>2.5144428186874137</v>
      </c>
      <c r="P33">
        <v>4.2341121580337724</v>
      </c>
      <c r="Q33">
        <v>-21.067039566902153</v>
      </c>
      <c r="R33">
        <v>-50.149281252785258</v>
      </c>
    </row>
    <row r="34" spans="1:18" x14ac:dyDescent="0.3">
      <c r="A34">
        <v>2.3673559210260189</v>
      </c>
      <c r="B34">
        <v>0.84509804001425681</v>
      </c>
      <c r="C34">
        <v>2.9982593384236988</v>
      </c>
      <c r="D34">
        <v>0.84509804001425681</v>
      </c>
      <c r="E34">
        <v>0.84509804001425681</v>
      </c>
      <c r="F34">
        <v>0.90308998699194354</v>
      </c>
      <c r="G34">
        <v>0.95424250943932487</v>
      </c>
      <c r="H34">
        <v>0.84509804001425681</v>
      </c>
      <c r="I34">
        <v>2.3071300494757159</v>
      </c>
      <c r="J34">
        <v>625.03400499999998</v>
      </c>
      <c r="K34">
        <v>3.7497363155690611</v>
      </c>
      <c r="L34">
        <v>-20.089944207125054</v>
      </c>
      <c r="M34">
        <v>-47.786013041037712</v>
      </c>
      <c r="N34">
        <v>656.60309900000004</v>
      </c>
      <c r="O34">
        <v>2.4153640372207281</v>
      </c>
      <c r="P34">
        <v>4.6964175526630019</v>
      </c>
      <c r="Q34">
        <v>-23.312674394775829</v>
      </c>
      <c r="R34">
        <v>-47.133658373434912</v>
      </c>
    </row>
    <row r="35" spans="1:18" x14ac:dyDescent="0.3">
      <c r="A35">
        <v>1.7634279935629373</v>
      </c>
      <c r="B35">
        <v>1.2041199826559248</v>
      </c>
      <c r="C35">
        <v>1.919078092376074</v>
      </c>
      <c r="D35">
        <v>1.2304489213782739</v>
      </c>
      <c r="E35">
        <v>1.2041199826559248</v>
      </c>
      <c r="F35">
        <v>1.9084850188786497</v>
      </c>
      <c r="G35">
        <v>2.2121876044039577</v>
      </c>
      <c r="H35">
        <v>1.2304489213782739</v>
      </c>
      <c r="I35">
        <v>2.4562263075344379</v>
      </c>
      <c r="J35">
        <v>633.061148</v>
      </c>
      <c r="K35">
        <v>3.8032522114304572</v>
      </c>
      <c r="L35">
        <v>-23.133407115644449</v>
      </c>
      <c r="M35">
        <v>-49.050975871537453</v>
      </c>
      <c r="N35">
        <v>441.67568</v>
      </c>
      <c r="O35">
        <v>2.9639199838172567</v>
      </c>
      <c r="P35">
        <v>4.249614102344581</v>
      </c>
      <c r="Q35">
        <v>-21.809705286609603</v>
      </c>
      <c r="R35">
        <v>-49.6003544059215</v>
      </c>
    </row>
    <row r="36" spans="1:18" x14ac:dyDescent="0.3">
      <c r="A36">
        <v>2.1492191126553797</v>
      </c>
      <c r="B36">
        <v>1.2304489213782739</v>
      </c>
      <c r="C36">
        <v>2.4608978427565478</v>
      </c>
      <c r="D36">
        <v>2.1139433523068369</v>
      </c>
      <c r="E36">
        <v>1.2304489213782739</v>
      </c>
      <c r="F36">
        <v>1.954242509439325</v>
      </c>
      <c r="G36">
        <v>2.3443922736851106</v>
      </c>
      <c r="H36">
        <v>2.1139433523068369</v>
      </c>
      <c r="I36">
        <v>2.1956312474173383</v>
      </c>
      <c r="J36">
        <v>518.54692899999998</v>
      </c>
      <c r="K36">
        <v>3.3925210899319325</v>
      </c>
      <c r="L36">
        <v>-22.674798723272453</v>
      </c>
      <c r="M36">
        <v>-44.448106556794272</v>
      </c>
      <c r="N36">
        <v>34.467098</v>
      </c>
      <c r="O36">
        <v>2.6574727284733251</v>
      </c>
      <c r="P36">
        <v>4.4555909005998027</v>
      </c>
      <c r="Q36">
        <v>-24.726360972223041</v>
      </c>
      <c r="R36">
        <v>-48.104999809005243</v>
      </c>
    </row>
    <row r="37" spans="1:18" x14ac:dyDescent="0.3">
      <c r="A37">
        <v>2.5198279937757189</v>
      </c>
      <c r="B37">
        <v>2.3909351071033793</v>
      </c>
      <c r="C37">
        <v>4.1599279528959849</v>
      </c>
      <c r="D37">
        <v>3.0899051114393981</v>
      </c>
      <c r="E37">
        <v>2.3909351071033793</v>
      </c>
      <c r="F37">
        <v>2.4653828514484184</v>
      </c>
      <c r="G37">
        <v>3.6933751510251853</v>
      </c>
      <c r="H37">
        <v>3.0899051114393981</v>
      </c>
      <c r="I37">
        <v>3.0015714709235808</v>
      </c>
      <c r="J37">
        <v>673.07259399999998</v>
      </c>
      <c r="K37">
        <v>5.3730444793844647</v>
      </c>
      <c r="L37">
        <v>-21.790359500000005</v>
      </c>
      <c r="M37">
        <v>-48.174439937543745</v>
      </c>
      <c r="N37">
        <v>688.98713699999996</v>
      </c>
      <c r="O37">
        <v>2.9001327102665275</v>
      </c>
      <c r="P37">
        <v>6.0806528179318615</v>
      </c>
      <c r="Q37">
        <v>-22.907342500000002</v>
      </c>
      <c r="R37">
        <v>-47.06015627297316</v>
      </c>
    </row>
    <row r="38" spans="1:18" x14ac:dyDescent="0.3">
      <c r="A38">
        <v>2.4871383754771865</v>
      </c>
      <c r="B38">
        <v>1.9493900066449128</v>
      </c>
      <c r="C38">
        <v>4.2060969447065668</v>
      </c>
      <c r="D38">
        <v>2.53655844257153</v>
      </c>
      <c r="E38">
        <v>1.9493900066449128</v>
      </c>
      <c r="F38">
        <v>2.5263392773898441</v>
      </c>
      <c r="G38">
        <v>3.7983743766815614</v>
      </c>
      <c r="H38">
        <v>2.53655844257153</v>
      </c>
      <c r="I38">
        <v>2.8094459078375373</v>
      </c>
      <c r="J38">
        <v>635.49821499999996</v>
      </c>
      <c r="K38">
        <v>5.1278690024550526</v>
      </c>
      <c r="L38">
        <v>-22.357086519658704</v>
      </c>
      <c r="M38">
        <v>-47.385829527469362</v>
      </c>
      <c r="N38">
        <v>1639.1545040000001</v>
      </c>
      <c r="O38">
        <v>2.4631760354893575</v>
      </c>
      <c r="P38">
        <v>4.7167376823388398</v>
      </c>
      <c r="Q38">
        <v>-22.740091913881155</v>
      </c>
      <c r="R38">
        <v>-45.58920170044906</v>
      </c>
    </row>
    <row r="39" spans="1:18" x14ac:dyDescent="0.3">
      <c r="A39">
        <v>2.509202522331103</v>
      </c>
      <c r="B39">
        <v>2.0934216851622351</v>
      </c>
      <c r="C39">
        <v>3.5696079675468244</v>
      </c>
      <c r="D39">
        <v>3.0445397603924111</v>
      </c>
      <c r="E39">
        <v>2.0934216851622351</v>
      </c>
      <c r="F39">
        <v>1.505149978319906</v>
      </c>
      <c r="G39">
        <v>1.5440680443502757</v>
      </c>
      <c r="H39">
        <v>3.0445397603924111</v>
      </c>
      <c r="I39">
        <v>2.4230885161107909</v>
      </c>
      <c r="J39">
        <v>440.99372899999997</v>
      </c>
      <c r="K39">
        <v>3.2530955858490316</v>
      </c>
      <c r="L39">
        <v>-21.773914025021153</v>
      </c>
      <c r="M39">
        <v>-50.464910868264113</v>
      </c>
      <c r="N39">
        <v>7.8404660000000002</v>
      </c>
      <c r="O39">
        <v>3.092493966607607</v>
      </c>
      <c r="P39">
        <v>4.0982975364946981</v>
      </c>
      <c r="Q39">
        <v>-25.016908069980904</v>
      </c>
      <c r="R39">
        <v>-47.928482814429735</v>
      </c>
    </row>
    <row r="40" spans="1:18" x14ac:dyDescent="0.3">
      <c r="A40">
        <v>2.3364597338485296</v>
      </c>
      <c r="B40">
        <v>1.8692317197309762</v>
      </c>
      <c r="C40">
        <v>2.9278834103307068</v>
      </c>
      <c r="D40">
        <v>2.0755469613925306</v>
      </c>
      <c r="E40">
        <v>1.8692317197309762</v>
      </c>
      <c r="F40">
        <v>1.9493900066449128</v>
      </c>
      <c r="G40">
        <v>2.1818435879447726</v>
      </c>
      <c r="H40">
        <v>2.0755469613925306</v>
      </c>
      <c r="I40">
        <v>2.7032681577929414</v>
      </c>
      <c r="J40">
        <v>447.9803</v>
      </c>
      <c r="K40">
        <v>3.932473764677153</v>
      </c>
      <c r="L40">
        <v>-22.024767499308755</v>
      </c>
      <c r="M40">
        <v>-48.920414801370661</v>
      </c>
      <c r="N40">
        <v>705.78998100000001</v>
      </c>
      <c r="O40">
        <v>3.2149047509301187</v>
      </c>
      <c r="P40">
        <v>4.673371152066327</v>
      </c>
      <c r="Q40">
        <v>-24.006800970000004</v>
      </c>
      <c r="R40">
        <v>-48.351434517927522</v>
      </c>
    </row>
    <row r="41" spans="1:18" x14ac:dyDescent="0.3">
      <c r="A41">
        <v>2.6424645202421213</v>
      </c>
      <c r="B41">
        <v>1.9138138523837167</v>
      </c>
      <c r="C41">
        <v>3.958085848521085</v>
      </c>
      <c r="D41">
        <v>2.9503648543761232</v>
      </c>
      <c r="E41">
        <v>1.9138138523837167</v>
      </c>
      <c r="F41">
        <v>2.2405492482825999</v>
      </c>
      <c r="G41">
        <v>2.5575072019056577</v>
      </c>
      <c r="H41">
        <v>2.9503648543761232</v>
      </c>
      <c r="I41">
        <v>2.4846229481306952</v>
      </c>
      <c r="J41">
        <v>534.09202100000005</v>
      </c>
      <c r="K41">
        <v>3.5895027962637638</v>
      </c>
      <c r="L41">
        <v>-22.582193885871909</v>
      </c>
      <c r="M41">
        <v>-44.699432005090451</v>
      </c>
      <c r="N41">
        <v>3.1946180000000002</v>
      </c>
      <c r="O41">
        <v>2.6856942770243344</v>
      </c>
      <c r="P41">
        <v>5.0846906449600828</v>
      </c>
      <c r="Q41">
        <v>-23.622006500000001</v>
      </c>
      <c r="R41">
        <v>-45.410818382249786</v>
      </c>
    </row>
    <row r="42" spans="1:18" x14ac:dyDescent="0.3">
      <c r="A42">
        <v>2.2787536009528289</v>
      </c>
      <c r="B42">
        <v>0</v>
      </c>
      <c r="C42">
        <v>2.6919651027673601</v>
      </c>
      <c r="D42">
        <v>0</v>
      </c>
      <c r="E42">
        <v>0</v>
      </c>
      <c r="F42">
        <v>0.90308998699194354</v>
      </c>
      <c r="G42">
        <v>0.90308998699194354</v>
      </c>
      <c r="H42">
        <v>0</v>
      </c>
      <c r="I42">
        <v>1.9340285530921573</v>
      </c>
      <c r="J42">
        <v>649.23468400000002</v>
      </c>
      <c r="K42">
        <v>4.046456142412592</v>
      </c>
      <c r="L42">
        <v>-22.673940449164554</v>
      </c>
      <c r="M42">
        <v>-48.665594558484656</v>
      </c>
      <c r="N42">
        <v>378.459881</v>
      </c>
      <c r="O42">
        <v>3.0274792650806339</v>
      </c>
      <c r="P42">
        <v>4.3223433611486763</v>
      </c>
      <c r="Q42">
        <v>-20.872026554121053</v>
      </c>
      <c r="R42">
        <v>-51.489407055842278</v>
      </c>
    </row>
    <row r="43" spans="1:18" x14ac:dyDescent="0.3">
      <c r="A43">
        <v>1.9731278535996986</v>
      </c>
      <c r="B43">
        <v>0.3010299956639812</v>
      </c>
      <c r="C43">
        <v>2.2576785748691846</v>
      </c>
      <c r="D43">
        <v>0.3010299956639812</v>
      </c>
      <c r="E43">
        <v>0.3010299956639812</v>
      </c>
      <c r="F43">
        <v>1</v>
      </c>
      <c r="G43">
        <v>1</v>
      </c>
      <c r="H43">
        <v>0.3010299956639812</v>
      </c>
      <c r="I43">
        <v>2.1226221222920985</v>
      </c>
      <c r="J43">
        <v>590.62341900000001</v>
      </c>
      <c r="K43">
        <v>3.9853366417356129</v>
      </c>
      <c r="L43">
        <v>-21.186127442915851</v>
      </c>
      <c r="M43">
        <v>-48.788336564107944</v>
      </c>
      <c r="N43">
        <v>574.77755000000002</v>
      </c>
      <c r="O43">
        <v>2.1065410484088751</v>
      </c>
      <c r="P43">
        <v>4.6897438238425666</v>
      </c>
      <c r="Q43">
        <v>-23.168672500000003</v>
      </c>
      <c r="R43">
        <v>-47.737531325107895</v>
      </c>
    </row>
    <row r="44" spans="1:18" x14ac:dyDescent="0.3">
      <c r="A44">
        <v>2.0211892990699383</v>
      </c>
      <c r="B44">
        <v>0</v>
      </c>
      <c r="C44">
        <v>2.3384564936046046</v>
      </c>
      <c r="D44">
        <v>0</v>
      </c>
      <c r="E44">
        <v>0</v>
      </c>
      <c r="F44">
        <v>2.1367205671564067</v>
      </c>
      <c r="G44">
        <v>2.5550944485783194</v>
      </c>
      <c r="H44">
        <v>0</v>
      </c>
      <c r="I44">
        <v>2.2504834339489963</v>
      </c>
      <c r="J44">
        <v>650.22345800000005</v>
      </c>
      <c r="K44">
        <v>4.7356627618381237</v>
      </c>
      <c r="L44">
        <v>-22.571343010476571</v>
      </c>
      <c r="M44">
        <v>-47.164301150267747</v>
      </c>
      <c r="N44">
        <v>598.42758600000002</v>
      </c>
      <c r="O44">
        <v>2.2451324937920831</v>
      </c>
      <c r="P44">
        <v>4.2352758766870524</v>
      </c>
      <c r="Q44">
        <v>-22.508882412068655</v>
      </c>
      <c r="R44">
        <v>-47.775700203456722</v>
      </c>
    </row>
    <row r="45" spans="1:18" x14ac:dyDescent="0.3">
      <c r="A45">
        <v>2.2695129442179165</v>
      </c>
      <c r="B45">
        <v>0.3010299956639812</v>
      </c>
      <c r="C45">
        <v>2.8609366207000937</v>
      </c>
      <c r="D45">
        <v>0.3010299956639812</v>
      </c>
      <c r="E45">
        <v>0.3010299956639812</v>
      </c>
      <c r="F45">
        <v>2.1003705451175629</v>
      </c>
      <c r="G45">
        <v>2.5118833609788744</v>
      </c>
      <c r="H45">
        <v>0.3010299956639812</v>
      </c>
      <c r="I45">
        <v>1.983026068122969</v>
      </c>
      <c r="J45">
        <v>788.82622300000003</v>
      </c>
      <c r="K45">
        <v>4.9533923909543454</v>
      </c>
      <c r="L45">
        <v>-23.395826740999905</v>
      </c>
      <c r="M45">
        <v>-46.320489600113774</v>
      </c>
      <c r="N45">
        <v>591.02437999999995</v>
      </c>
      <c r="O45">
        <v>2.2619595605467095</v>
      </c>
      <c r="P45">
        <v>4.4479328655921799</v>
      </c>
      <c r="Q45">
        <v>-22.330076447999904</v>
      </c>
      <c r="R45">
        <v>-47.174375742552414</v>
      </c>
    </row>
    <row r="46" spans="1:18" x14ac:dyDescent="0.3">
      <c r="A46">
        <v>2.0530784434834195</v>
      </c>
      <c r="B46">
        <v>0.3010299956639812</v>
      </c>
      <c r="C46">
        <v>2.5693739096150461</v>
      </c>
      <c r="D46">
        <v>0.3010299956639812</v>
      </c>
      <c r="E46">
        <v>0.3010299956639812</v>
      </c>
      <c r="F46">
        <v>1.1760912590556813</v>
      </c>
      <c r="G46">
        <v>1.2041199826559248</v>
      </c>
      <c r="H46">
        <v>0.3010299956639812</v>
      </c>
      <c r="I46">
        <v>1.8411904757489777</v>
      </c>
      <c r="J46">
        <v>403.52067</v>
      </c>
      <c r="K46">
        <v>3.2605483726369795</v>
      </c>
      <c r="L46">
        <v>-20.158189985895003</v>
      </c>
      <c r="M46">
        <v>-50.726962671419088</v>
      </c>
      <c r="N46">
        <v>581.63542900000004</v>
      </c>
      <c r="O46">
        <v>2.1893920459125691</v>
      </c>
      <c r="P46">
        <v>4.8588498732547727</v>
      </c>
      <c r="Q46">
        <v>-22.645784885852652</v>
      </c>
      <c r="R46">
        <v>-47.196770776794587</v>
      </c>
    </row>
    <row r="47" spans="1:18" x14ac:dyDescent="0.3">
      <c r="A47">
        <v>2.5078558716958308</v>
      </c>
      <c r="B47">
        <v>2.0681858617461617</v>
      </c>
      <c r="C47">
        <v>3.514547752660286</v>
      </c>
      <c r="D47">
        <v>2.7363965022766426</v>
      </c>
      <c r="E47">
        <v>2.0681858617461617</v>
      </c>
      <c r="F47">
        <v>2.1461280356782382</v>
      </c>
      <c r="G47">
        <v>2.7450747915820575</v>
      </c>
      <c r="H47">
        <v>2.7363965022766426</v>
      </c>
      <c r="I47">
        <v>2.6633324195425647</v>
      </c>
      <c r="J47">
        <v>562.42563199999995</v>
      </c>
      <c r="K47">
        <v>5.0186422560373725</v>
      </c>
      <c r="L47">
        <v>-22.662835020000003</v>
      </c>
      <c r="M47">
        <v>-50.417510040000003</v>
      </c>
      <c r="N47">
        <v>850.24847499999998</v>
      </c>
      <c r="O47">
        <v>2.5105369676417379</v>
      </c>
      <c r="P47">
        <v>5.3965654651848993</v>
      </c>
      <c r="Q47">
        <v>-23.603514000000004</v>
      </c>
      <c r="R47">
        <v>-46.931846327888586</v>
      </c>
    </row>
    <row r="48" spans="1:18" x14ac:dyDescent="0.3">
      <c r="A48">
        <v>2.3710678622717363</v>
      </c>
      <c r="B48">
        <v>0.77815125038364363</v>
      </c>
      <c r="C48">
        <v>3.3277674899027292</v>
      </c>
      <c r="D48">
        <v>0.95424250943932487</v>
      </c>
      <c r="E48">
        <v>0.77815125038364363</v>
      </c>
      <c r="F48">
        <v>2.4800069429571505</v>
      </c>
      <c r="G48">
        <v>3.4563660331290431</v>
      </c>
      <c r="H48">
        <v>0.95424250943932487</v>
      </c>
      <c r="I48">
        <v>2.6799010016405456</v>
      </c>
      <c r="J48">
        <v>807.98801400000002</v>
      </c>
      <c r="K48">
        <v>5.1546095814029895</v>
      </c>
      <c r="L48">
        <v>-23.116308</v>
      </c>
      <c r="M48">
        <v>-46.555062500674296</v>
      </c>
      <c r="N48">
        <v>6.8811460000000002</v>
      </c>
      <c r="O48">
        <v>2.1549684019587931</v>
      </c>
      <c r="P48">
        <v>5.1162922014357486</v>
      </c>
      <c r="Q48">
        <v>-23.883839000000005</v>
      </c>
      <c r="R48">
        <v>-46.420031768274477</v>
      </c>
    </row>
    <row r="49" spans="1:18" x14ac:dyDescent="0.3">
      <c r="A49">
        <v>2.5132176000679389</v>
      </c>
      <c r="B49">
        <v>1.6627578316815741</v>
      </c>
      <c r="C49">
        <v>3.1908917169221698</v>
      </c>
      <c r="D49">
        <v>1.8195439355418688</v>
      </c>
      <c r="E49">
        <v>1.6627578316815741</v>
      </c>
      <c r="F49">
        <v>2.1172712956557644</v>
      </c>
      <c r="G49">
        <v>2.5440680443502757</v>
      </c>
      <c r="H49">
        <v>1.8195439355418688</v>
      </c>
      <c r="I49">
        <v>2.6379877817260824</v>
      </c>
      <c r="J49">
        <v>480.84726499999999</v>
      </c>
      <c r="K49">
        <v>4.1815291821065035</v>
      </c>
      <c r="L49">
        <v>-20.6873348994576</v>
      </c>
      <c r="M49">
        <v>-50.553959333214863</v>
      </c>
      <c r="N49">
        <v>939.59264099999996</v>
      </c>
      <c r="O49">
        <v>3.14837125733224</v>
      </c>
      <c r="P49">
        <v>4.3333868116595315</v>
      </c>
      <c r="Q49">
        <v>-23.074750147406501</v>
      </c>
      <c r="R49">
        <v>-44.958026903498052</v>
      </c>
    </row>
    <row r="50" spans="1:18" x14ac:dyDescent="0.3">
      <c r="A50">
        <v>2.2833012287035497</v>
      </c>
      <c r="B50">
        <v>0.77815125038364363</v>
      </c>
      <c r="C50">
        <v>2.8020892578817329</v>
      </c>
      <c r="D50">
        <v>0.77815125038364363</v>
      </c>
      <c r="E50">
        <v>0.77815125038364363</v>
      </c>
      <c r="F50">
        <v>1.2304489213782739</v>
      </c>
      <c r="G50">
        <v>1.2304489213782739</v>
      </c>
      <c r="H50">
        <v>0.77815125038364363</v>
      </c>
      <c r="I50">
        <v>2.7329475341994538</v>
      </c>
      <c r="J50">
        <v>489.50239099999999</v>
      </c>
      <c r="K50">
        <v>3.7326349675391959</v>
      </c>
      <c r="L50">
        <v>-22.156772116287204</v>
      </c>
      <c r="M50">
        <v>-49.336815041183421</v>
      </c>
      <c r="N50">
        <v>1055.4724309999999</v>
      </c>
      <c r="O50">
        <v>2.3497611030026873</v>
      </c>
      <c r="P50">
        <v>4.0471190387201812</v>
      </c>
      <c r="Q50">
        <v>-21.661621506036553</v>
      </c>
      <c r="R50">
        <v>-46.736869786792376</v>
      </c>
    </row>
    <row r="51" spans="1:18" x14ac:dyDescent="0.3">
      <c r="A51">
        <v>2.5550944485783194</v>
      </c>
      <c r="B51">
        <v>1.255272505103306</v>
      </c>
      <c r="C51">
        <v>3.9466487339066765</v>
      </c>
      <c r="D51">
        <v>1.3979400086720377</v>
      </c>
      <c r="E51">
        <v>1.255272505103306</v>
      </c>
      <c r="F51">
        <v>1.2041199826559248</v>
      </c>
      <c r="G51">
        <v>1.2041199826559248</v>
      </c>
      <c r="H51">
        <v>1.3979400086720377</v>
      </c>
      <c r="I51">
        <v>2.5293918513764111</v>
      </c>
      <c r="J51">
        <v>429.495339</v>
      </c>
      <c r="K51">
        <v>4.13510083376572</v>
      </c>
      <c r="L51">
        <v>-21.460870560715154</v>
      </c>
      <c r="M51">
        <v>-49.942697301187621</v>
      </c>
      <c r="N51">
        <v>707.05544099999997</v>
      </c>
      <c r="O51">
        <v>2.3136015026670074</v>
      </c>
      <c r="P51">
        <v>3.9480704815189411</v>
      </c>
      <c r="Q51">
        <v>-22.113167196367058</v>
      </c>
      <c r="R51">
        <v>-48.316235806343272</v>
      </c>
    </row>
    <row r="52" spans="1:18" x14ac:dyDescent="0.3">
      <c r="A52">
        <v>2.428134794028789</v>
      </c>
      <c r="B52">
        <v>1.255272505103306</v>
      </c>
      <c r="C52">
        <v>3.1212314551496214</v>
      </c>
      <c r="D52">
        <v>1.8976270912904414</v>
      </c>
      <c r="E52">
        <v>1.255272505103306</v>
      </c>
      <c r="F52">
        <v>2.3283796034387376</v>
      </c>
      <c r="G52">
        <v>3.0350292822023683</v>
      </c>
      <c r="H52">
        <v>1.8976270912904414</v>
      </c>
      <c r="I52">
        <v>3.0838804922556871</v>
      </c>
      <c r="J52">
        <v>769.66435799999999</v>
      </c>
      <c r="K52">
        <v>4.9573917622376564</v>
      </c>
      <c r="L52">
        <v>-23.1031935</v>
      </c>
      <c r="M52">
        <v>-48.92326319435665</v>
      </c>
      <c r="N52">
        <v>27.695094000000001</v>
      </c>
      <c r="O52">
        <v>3.2186027185081167</v>
      </c>
      <c r="P52">
        <v>4.1901635516307048</v>
      </c>
      <c r="Q52">
        <v>-24.525386611147006</v>
      </c>
      <c r="R52">
        <v>-48.103228422535025</v>
      </c>
    </row>
    <row r="53" spans="1:18" x14ac:dyDescent="0.3">
      <c r="A53">
        <v>2.3096301674258988</v>
      </c>
      <c r="B53">
        <v>0.69897000433601886</v>
      </c>
      <c r="C53">
        <v>2.8536982117761744</v>
      </c>
      <c r="D53">
        <v>0.84509804001425681</v>
      </c>
      <c r="E53">
        <v>0.69897000433601886</v>
      </c>
      <c r="F53">
        <v>1.8061799739838871</v>
      </c>
      <c r="G53">
        <v>2.214843848047698</v>
      </c>
      <c r="H53">
        <v>0.84509804001425681</v>
      </c>
      <c r="I53">
        <v>2.0428589122716749</v>
      </c>
      <c r="J53">
        <v>529.20406600000001</v>
      </c>
      <c r="K53">
        <v>4.2430876795053765</v>
      </c>
      <c r="L53">
        <v>-20.918563779599804</v>
      </c>
      <c r="M53">
        <v>-49.44857370929315</v>
      </c>
      <c r="N53">
        <v>765.89379199999996</v>
      </c>
      <c r="O53">
        <v>2.1921240125010617</v>
      </c>
      <c r="P53">
        <v>4.8412655926257822</v>
      </c>
      <c r="Q53">
        <v>-23.831829103771252</v>
      </c>
      <c r="R53">
        <v>-46.817108872549611</v>
      </c>
    </row>
    <row r="54" spans="1:18" x14ac:dyDescent="0.3">
      <c r="A54">
        <v>1.1139433523068367</v>
      </c>
      <c r="B54">
        <v>0</v>
      </c>
      <c r="C54">
        <v>1.255272505103306</v>
      </c>
      <c r="D54">
        <v>0.3010299956639812</v>
      </c>
      <c r="E54">
        <v>0</v>
      </c>
      <c r="F54">
        <v>1.0791812460476249</v>
      </c>
      <c r="G54">
        <v>1.1760912590556813</v>
      </c>
      <c r="H54">
        <v>0.3010299956639812</v>
      </c>
      <c r="I54">
        <v>1.9620613841876908</v>
      </c>
      <c r="J54">
        <v>469.65975600000002</v>
      </c>
      <c r="K54">
        <v>3.7585334222372864</v>
      </c>
      <c r="L54">
        <v>-21.901523782031152</v>
      </c>
      <c r="M54">
        <v>-49.356473499413504</v>
      </c>
      <c r="N54">
        <v>305.85159599999997</v>
      </c>
      <c r="O54">
        <v>2.7588316842686296</v>
      </c>
      <c r="P54">
        <v>3.9717859378791145</v>
      </c>
      <c r="Q54">
        <v>-22.554996920208456</v>
      </c>
      <c r="R54">
        <v>-52.590898380276627</v>
      </c>
    </row>
    <row r="55" spans="1:18" x14ac:dyDescent="0.3">
      <c r="A55">
        <v>2.5314789170422549</v>
      </c>
      <c r="B55">
        <v>0</v>
      </c>
      <c r="C55">
        <v>3.4812992733328558</v>
      </c>
      <c r="D55">
        <v>0</v>
      </c>
      <c r="E55">
        <v>0</v>
      </c>
      <c r="F55">
        <v>1.3424226808222062</v>
      </c>
      <c r="G55">
        <v>1.4771212547196624</v>
      </c>
      <c r="H55">
        <v>0</v>
      </c>
      <c r="I55">
        <v>2.1757465820267319</v>
      </c>
      <c r="J55">
        <v>545.22033699999997</v>
      </c>
      <c r="K55">
        <v>3.9575115114544799</v>
      </c>
      <c r="L55">
        <v>-20.738263778181601</v>
      </c>
      <c r="M55">
        <v>-49.579327690024719</v>
      </c>
      <c r="N55">
        <v>996.07265299999995</v>
      </c>
      <c r="O55">
        <v>2.7822425161394038</v>
      </c>
      <c r="P55">
        <v>5.5480047098201162</v>
      </c>
      <c r="Q55">
        <v>-20.536097000000002</v>
      </c>
      <c r="R55">
        <v>-47.40233162567754</v>
      </c>
    </row>
    <row r="56" spans="1:18" x14ac:dyDescent="0.3">
      <c r="A56">
        <v>2.3443922736851106</v>
      </c>
      <c r="B56">
        <v>0.77815125038364363</v>
      </c>
      <c r="C56">
        <v>3.1139433523068369</v>
      </c>
      <c r="D56">
        <v>0.77815125038364363</v>
      </c>
      <c r="E56">
        <v>0.77815125038364363</v>
      </c>
      <c r="F56">
        <v>2.4377505628203879</v>
      </c>
      <c r="G56">
        <v>3.0318122713303706</v>
      </c>
      <c r="H56">
        <v>0.77815125038364363</v>
      </c>
      <c r="I56">
        <v>2.7898830619797277</v>
      </c>
      <c r="J56">
        <v>449.84810499999998</v>
      </c>
      <c r="K56">
        <v>4.0392157659039505</v>
      </c>
      <c r="L56">
        <v>-22.682615999324106</v>
      </c>
      <c r="M56">
        <v>-44.323330128990769</v>
      </c>
      <c r="N56">
        <v>561.18488100000002</v>
      </c>
      <c r="O56">
        <v>2.5513450714631412</v>
      </c>
      <c r="P56">
        <v>3.8161086707399039</v>
      </c>
      <c r="Q56">
        <v>-22.294019248259001</v>
      </c>
      <c r="R56">
        <v>-49.552111329830026</v>
      </c>
    </row>
    <row r="57" spans="1:18" x14ac:dyDescent="0.3">
      <c r="A57">
        <v>2.2787536009528289</v>
      </c>
      <c r="B57">
        <v>1.5314789170422551</v>
      </c>
      <c r="C57">
        <v>2.8318697742805017</v>
      </c>
      <c r="D57">
        <v>1.6989700043360187</v>
      </c>
      <c r="E57">
        <v>1.5314789170422551</v>
      </c>
      <c r="F57">
        <v>1.8129133566428555</v>
      </c>
      <c r="G57">
        <v>2.0253058652647704</v>
      </c>
      <c r="H57">
        <v>1.6989700043360187</v>
      </c>
      <c r="I57">
        <v>2.1850943145829946</v>
      </c>
      <c r="J57">
        <v>570.63822800000003</v>
      </c>
      <c r="K57">
        <v>3.5402042998420598</v>
      </c>
      <c r="L57">
        <v>-23.627110519724603</v>
      </c>
      <c r="M57">
        <v>-49.566063896902328</v>
      </c>
      <c r="N57">
        <v>679.96329800000001</v>
      </c>
      <c r="O57">
        <v>2.7449240121107117</v>
      </c>
      <c r="P57">
        <v>4.6472851450253669</v>
      </c>
      <c r="Q57">
        <v>-22.210709490000003</v>
      </c>
      <c r="R57">
        <v>-49.656529935058046</v>
      </c>
    </row>
    <row r="58" spans="1:18" x14ac:dyDescent="0.3">
      <c r="A58">
        <v>2.0681858617461617</v>
      </c>
      <c r="B58">
        <v>0.47712125471966244</v>
      </c>
      <c r="C58">
        <v>2.2405492482825999</v>
      </c>
      <c r="D58">
        <v>0.6020599913279624</v>
      </c>
      <c r="E58">
        <v>0.47712125471966244</v>
      </c>
      <c r="F58">
        <v>1.6334684555795864</v>
      </c>
      <c r="G58">
        <v>1.8633228601204559</v>
      </c>
      <c r="H58">
        <v>0.6020599913279624</v>
      </c>
      <c r="I58">
        <v>2.3122027530353182</v>
      </c>
      <c r="J58">
        <v>395.81386300000003</v>
      </c>
      <c r="K58">
        <v>3.8693490807590929</v>
      </c>
      <c r="L58">
        <v>-21.259025921970753</v>
      </c>
      <c r="M58">
        <v>-49.953988516548904</v>
      </c>
      <c r="N58">
        <v>766.40262800000005</v>
      </c>
      <c r="O58">
        <v>2.6109708705184098</v>
      </c>
      <c r="P58">
        <v>4.2344413512663346</v>
      </c>
      <c r="Q58">
        <v>-24.182526500000005</v>
      </c>
      <c r="R58">
        <v>-48.527681321849471</v>
      </c>
    </row>
    <row r="59" spans="1:18" x14ac:dyDescent="0.3">
      <c r="A59">
        <v>2.1335389083702174</v>
      </c>
      <c r="B59">
        <v>0</v>
      </c>
      <c r="C59">
        <v>2.3710678622717363</v>
      </c>
      <c r="D59">
        <v>0</v>
      </c>
      <c r="E59">
        <v>0</v>
      </c>
      <c r="F59">
        <v>2.374748346010104</v>
      </c>
      <c r="G59">
        <v>3.3113299523037933</v>
      </c>
      <c r="H59">
        <v>0</v>
      </c>
      <c r="I59">
        <v>2.6477789365428936</v>
      </c>
      <c r="J59">
        <v>435.44642599999997</v>
      </c>
      <c r="K59">
        <v>4.547331572835672</v>
      </c>
      <c r="L59">
        <v>-22.071978000000001</v>
      </c>
      <c r="M59">
        <v>-48.74152477123976</v>
      </c>
      <c r="N59">
        <v>413.249123</v>
      </c>
      <c r="O59">
        <v>2.9802929562565255</v>
      </c>
      <c r="P59">
        <v>4.5177104102231027</v>
      </c>
      <c r="Q59">
        <v>-21.253446495000002</v>
      </c>
      <c r="R59">
        <v>-50.642639048250544</v>
      </c>
    </row>
    <row r="60" spans="1:18" x14ac:dyDescent="0.3">
      <c r="A60">
        <v>2.3560258571931225</v>
      </c>
      <c r="B60">
        <v>1.5185139398778875</v>
      </c>
      <c r="C60">
        <v>3.3554515201265174</v>
      </c>
      <c r="D60">
        <v>2.6928469192772302</v>
      </c>
      <c r="E60">
        <v>1.5185139398778875</v>
      </c>
      <c r="F60">
        <v>2.1335389083702174</v>
      </c>
      <c r="G60">
        <v>2.7226339225338121</v>
      </c>
      <c r="H60">
        <v>2.6928469192772302</v>
      </c>
      <c r="I60">
        <v>2.1764414487135695</v>
      </c>
      <c r="J60">
        <v>472.06330300000002</v>
      </c>
      <c r="K60">
        <v>4.5578198775907914</v>
      </c>
      <c r="L60">
        <v>-22.491145500000005</v>
      </c>
      <c r="M60">
        <v>-48.563229227569458</v>
      </c>
      <c r="N60">
        <v>43.694651999999998</v>
      </c>
      <c r="O60">
        <v>2.1607505658605772</v>
      </c>
      <c r="P60">
        <v>5.505772473128542</v>
      </c>
      <c r="Q60">
        <v>-23.995149000000001</v>
      </c>
      <c r="R60">
        <v>-46.249034279441624</v>
      </c>
    </row>
    <row r="61" spans="1:18" x14ac:dyDescent="0.3">
      <c r="A61">
        <v>2.5237464668115646</v>
      </c>
      <c r="B61">
        <v>0.84509804001425681</v>
      </c>
      <c r="C61">
        <v>3.7058637122839193</v>
      </c>
      <c r="D61">
        <v>0.95424250943932487</v>
      </c>
      <c r="E61">
        <v>0.84509804001425681</v>
      </c>
      <c r="F61">
        <v>1.568201724066995</v>
      </c>
      <c r="G61">
        <v>1.6627578316815741</v>
      </c>
      <c r="H61">
        <v>0.95424250943932487</v>
      </c>
      <c r="I61">
        <v>2.6081846680731107</v>
      </c>
      <c r="J61">
        <v>773.93357000000003</v>
      </c>
      <c r="K61">
        <v>3.7576996250877386</v>
      </c>
      <c r="L61">
        <v>-24.471425999287952</v>
      </c>
      <c r="M61">
        <v>-49.027139136803854</v>
      </c>
      <c r="N61">
        <v>776.35806200000002</v>
      </c>
      <c r="O61">
        <v>2.5033479944812145</v>
      </c>
      <c r="P61">
        <v>6.1396215804472218</v>
      </c>
      <c r="Q61">
        <v>-23.468506000000001</v>
      </c>
      <c r="R61">
        <v>-46.531084085661085</v>
      </c>
    </row>
    <row r="62" spans="1:18" x14ac:dyDescent="0.3">
      <c r="A62">
        <v>1.9493900066449128</v>
      </c>
      <c r="B62">
        <v>0.3010299956639812</v>
      </c>
      <c r="C62">
        <v>2.4842998393467859</v>
      </c>
      <c r="D62">
        <v>0.47712125471966244</v>
      </c>
      <c r="E62">
        <v>0.3010299956639812</v>
      </c>
      <c r="F62">
        <v>2.0374264979406238</v>
      </c>
      <c r="G62">
        <v>2.4345689040341987</v>
      </c>
      <c r="H62">
        <v>0.47712125471966244</v>
      </c>
      <c r="I62">
        <v>3.0033243628911115</v>
      </c>
      <c r="J62">
        <v>153.957954</v>
      </c>
      <c r="K62">
        <v>3.8841720695239128</v>
      </c>
      <c r="L62">
        <v>-24.759386656017259</v>
      </c>
      <c r="M62">
        <v>-48.502343452770837</v>
      </c>
      <c r="N62">
        <v>584.89496199999996</v>
      </c>
      <c r="O62">
        <v>1.7952959329677161</v>
      </c>
      <c r="P62">
        <v>5.3633317601673909</v>
      </c>
      <c r="Q62">
        <v>-22.858395000000005</v>
      </c>
      <c r="R62">
        <v>-47.221096609757517</v>
      </c>
    </row>
    <row r="63" spans="1:18" x14ac:dyDescent="0.3">
      <c r="A63">
        <v>1.8692317197309762</v>
      </c>
      <c r="B63">
        <v>0.69897000433601886</v>
      </c>
      <c r="C63">
        <v>2.1903316981702914</v>
      </c>
      <c r="D63">
        <v>0.69897000433601886</v>
      </c>
      <c r="E63">
        <v>0.69897000433601886</v>
      </c>
      <c r="F63">
        <v>2.4563660331290431</v>
      </c>
      <c r="G63">
        <v>3.4161410311683289</v>
      </c>
      <c r="H63">
        <v>0.69897000433601886</v>
      </c>
      <c r="I63">
        <v>3.1948364051149851</v>
      </c>
      <c r="J63">
        <v>537.66359699999998</v>
      </c>
      <c r="K63">
        <v>5.0867085501358931</v>
      </c>
      <c r="L63">
        <v>-20.558455515000002</v>
      </c>
      <c r="M63">
        <v>-48.567377839455055</v>
      </c>
      <c r="N63">
        <v>497.34339499999999</v>
      </c>
      <c r="O63">
        <v>2.5077857315195806</v>
      </c>
      <c r="P63">
        <v>3.8007857903277626</v>
      </c>
      <c r="Q63">
        <v>-21.855061086860808</v>
      </c>
      <c r="R63">
        <v>-50.689199932370684</v>
      </c>
    </row>
    <row r="64" spans="1:18" x14ac:dyDescent="0.3">
      <c r="A64">
        <v>2.5198279937757189</v>
      </c>
      <c r="B64">
        <v>1.8976270912904414</v>
      </c>
      <c r="C64">
        <v>3.6316466629584196</v>
      </c>
      <c r="D64">
        <v>2.916453948549925</v>
      </c>
      <c r="E64">
        <v>1.8976270912904414</v>
      </c>
      <c r="F64">
        <v>2.1846914308175989</v>
      </c>
      <c r="G64">
        <v>2.4393326938302629</v>
      </c>
      <c r="H64">
        <v>2.916453948549925</v>
      </c>
      <c r="I64">
        <v>2.1644272149117318</v>
      </c>
      <c r="J64">
        <v>512.96524199999999</v>
      </c>
      <c r="K64">
        <v>4.5160327028789338</v>
      </c>
      <c r="L64">
        <v>-21.191743500000005</v>
      </c>
      <c r="M64">
        <v>-48.162813518526143</v>
      </c>
      <c r="N64">
        <v>871.58019300000001</v>
      </c>
      <c r="O64">
        <v>3.0245193262696137</v>
      </c>
      <c r="P64">
        <v>4.8969558902701795</v>
      </c>
      <c r="Q64">
        <v>-23.652632500000003</v>
      </c>
      <c r="R64">
        <v>-47.220491187489856</v>
      </c>
    </row>
    <row r="65" spans="1:18" x14ac:dyDescent="0.3">
      <c r="A65">
        <v>2.1553360374650619</v>
      </c>
      <c r="B65">
        <v>0.77815125038364363</v>
      </c>
      <c r="C65">
        <v>2.4393326938302629</v>
      </c>
      <c r="D65">
        <v>0.77815125038364363</v>
      </c>
      <c r="E65">
        <v>0.77815125038364363</v>
      </c>
      <c r="F65">
        <v>2.2430380486862944</v>
      </c>
      <c r="G65">
        <v>3.0318122713303706</v>
      </c>
      <c r="H65">
        <v>0.77815125038364363</v>
      </c>
      <c r="I65">
        <v>1.8175719797755616</v>
      </c>
      <c r="J65">
        <v>741.56507899999997</v>
      </c>
      <c r="K65">
        <v>5.4380389400331044</v>
      </c>
      <c r="L65">
        <v>-23.508902000000003</v>
      </c>
      <c r="M65">
        <v>-46.874652886530505</v>
      </c>
      <c r="N65">
        <v>741.813129</v>
      </c>
      <c r="O65">
        <v>2.4667979497808954</v>
      </c>
      <c r="P65">
        <v>3.9792751475910233</v>
      </c>
      <c r="Q65">
        <v>-23.204843000000007</v>
      </c>
      <c r="R65">
        <v>-46.156314423937715</v>
      </c>
    </row>
    <row r="66" spans="1:18" x14ac:dyDescent="0.3">
      <c r="A66">
        <v>2.4183012913197452</v>
      </c>
      <c r="B66">
        <v>2.1613680022349748</v>
      </c>
      <c r="C66">
        <v>3.1411360901207388</v>
      </c>
      <c r="D66">
        <v>3.4237372499823291</v>
      </c>
      <c r="E66">
        <v>2.1613680022349748</v>
      </c>
      <c r="F66">
        <v>0.77815125038364363</v>
      </c>
      <c r="G66">
        <v>0.90308998699194354</v>
      </c>
      <c r="H66">
        <v>3.4237372499823291</v>
      </c>
      <c r="I66">
        <v>2.2327725562890435</v>
      </c>
      <c r="J66">
        <v>453.599603</v>
      </c>
      <c r="K66">
        <v>4.3212462129905909</v>
      </c>
      <c r="L66">
        <v>-21.921037470000005</v>
      </c>
      <c r="M66">
        <v>-50.734870861895374</v>
      </c>
      <c r="N66">
        <v>4.7814889999999997</v>
      </c>
      <c r="O66">
        <v>3.2964008043224484</v>
      </c>
      <c r="P66">
        <v>4.4893537005094188</v>
      </c>
      <c r="Q66">
        <v>-24.706954196425801</v>
      </c>
      <c r="R66">
        <v>-47.553137408817555</v>
      </c>
    </row>
    <row r="67" spans="1:18" x14ac:dyDescent="0.3">
      <c r="A67">
        <v>2.4502491083193609</v>
      </c>
      <c r="B67">
        <v>0.69897000433601886</v>
      </c>
      <c r="C67">
        <v>3.5843312243675309</v>
      </c>
      <c r="D67">
        <v>2.2648178230095364</v>
      </c>
      <c r="E67">
        <v>0.69897000433601886</v>
      </c>
      <c r="F67">
        <v>2.3944516808262164</v>
      </c>
      <c r="G67">
        <v>3.3977662561264501</v>
      </c>
      <c r="H67">
        <v>2.2648178230095364</v>
      </c>
      <c r="I67">
        <v>2.9291766751223514</v>
      </c>
      <c r="J67">
        <v>865.73670100000004</v>
      </c>
      <c r="K67">
        <v>4.7959356034803218</v>
      </c>
      <c r="L67">
        <v>-20.891929500000003</v>
      </c>
      <c r="M67">
        <v>-47.586106726868273</v>
      </c>
      <c r="N67">
        <v>7.931819</v>
      </c>
      <c r="O67">
        <v>2.2935106095243367</v>
      </c>
      <c r="P67">
        <v>4.0478976235144106</v>
      </c>
      <c r="Q67">
        <v>-24.739239940397805</v>
      </c>
      <c r="R67">
        <v>-47.554316965929928</v>
      </c>
    </row>
    <row r="68" spans="1:18" x14ac:dyDescent="0.3">
      <c r="A68">
        <v>2.5276299008713385</v>
      </c>
      <c r="B68">
        <v>0.77815125038364363</v>
      </c>
      <c r="C68">
        <v>3.9697885374149391</v>
      </c>
      <c r="D68">
        <v>0.77815125038364363</v>
      </c>
      <c r="E68">
        <v>0.77815125038364363</v>
      </c>
      <c r="F68">
        <v>2.436162647040756</v>
      </c>
      <c r="G68">
        <v>3.4596939764779706</v>
      </c>
      <c r="H68">
        <v>0.77815125038364363</v>
      </c>
      <c r="I68">
        <v>2.8245709691719769</v>
      </c>
      <c r="J68">
        <v>510.08846599999998</v>
      </c>
      <c r="K68">
        <v>5.5761316401770005</v>
      </c>
      <c r="L68">
        <v>-22.325122500000006</v>
      </c>
      <c r="M68">
        <v>-49.083000867090362</v>
      </c>
      <c r="N68">
        <v>87.188124000000002</v>
      </c>
      <c r="O68">
        <v>2.5395640920198077</v>
      </c>
      <c r="P68">
        <v>4.5436956323092446</v>
      </c>
      <c r="Q68">
        <v>-23.788652500000001</v>
      </c>
      <c r="R68">
        <v>-45.354056666940934</v>
      </c>
    </row>
    <row r="69" spans="1:18" x14ac:dyDescent="0.3">
      <c r="A69">
        <v>2.399673721481038</v>
      </c>
      <c r="B69">
        <v>0.6020599913279624</v>
      </c>
      <c r="C69">
        <v>3.4838724542226736</v>
      </c>
      <c r="D69">
        <v>0.90308998699194354</v>
      </c>
      <c r="E69">
        <v>0.6020599913279624</v>
      </c>
      <c r="F69">
        <v>2.3783979009481375</v>
      </c>
      <c r="G69">
        <v>2.9903388547876015</v>
      </c>
      <c r="H69">
        <v>0.90308998699194354</v>
      </c>
      <c r="I69">
        <v>2.8345427722356953</v>
      </c>
      <c r="J69">
        <v>564.73536200000001</v>
      </c>
      <c r="K69">
        <v>4.889279286728768</v>
      </c>
      <c r="L69">
        <v>-20.949815520000005</v>
      </c>
      <c r="M69">
        <v>-48.477362174701703</v>
      </c>
      <c r="N69">
        <v>631.62627199999997</v>
      </c>
      <c r="O69">
        <v>2.4935207856346433</v>
      </c>
      <c r="P69">
        <v>5.4007572398013783</v>
      </c>
      <c r="Q69">
        <v>-23.081646000000003</v>
      </c>
      <c r="R69">
        <v>-47.212308940251397</v>
      </c>
    </row>
    <row r="70" spans="1:18" x14ac:dyDescent="0.3">
      <c r="A70">
        <v>2.357934847000454</v>
      </c>
      <c r="B70">
        <v>1.5563025007672873</v>
      </c>
      <c r="C70">
        <v>3.1209028176145273</v>
      </c>
      <c r="D70">
        <v>1.6901960800285136</v>
      </c>
      <c r="E70">
        <v>1.5563025007672873</v>
      </c>
      <c r="F70">
        <v>0.47712125471966244</v>
      </c>
      <c r="G70">
        <v>0.47712125471966244</v>
      </c>
      <c r="H70">
        <v>1.6901960800285136</v>
      </c>
      <c r="I70">
        <v>2.4795565963867707</v>
      </c>
      <c r="J70">
        <v>432.32479000000001</v>
      </c>
      <c r="K70">
        <v>3.4742162640762553</v>
      </c>
      <c r="L70">
        <v>-21.269108021202353</v>
      </c>
      <c r="M70">
        <v>-50.811852214805619</v>
      </c>
      <c r="N70">
        <v>582.03182900000002</v>
      </c>
      <c r="O70">
        <v>2.2311865951523071</v>
      </c>
      <c r="P70">
        <v>4.5697600375863496</v>
      </c>
      <c r="Q70">
        <v>-23.350277390297954</v>
      </c>
      <c r="R70">
        <v>-47.689893893544628</v>
      </c>
    </row>
    <row r="71" spans="1:18" x14ac:dyDescent="0.3">
      <c r="A71">
        <v>2.5888317255942073</v>
      </c>
      <c r="B71">
        <v>0</v>
      </c>
      <c r="C71">
        <v>3.8735530935136189</v>
      </c>
      <c r="D71">
        <v>0</v>
      </c>
      <c r="E71">
        <v>0</v>
      </c>
      <c r="F71">
        <v>1.8061799739838871</v>
      </c>
      <c r="G71">
        <v>1.9444826721501687</v>
      </c>
      <c r="H71">
        <v>0</v>
      </c>
      <c r="I71">
        <v>2.3876709588021403</v>
      </c>
      <c r="J71">
        <v>698.07781199999999</v>
      </c>
      <c r="K71">
        <v>4.0471969600412665</v>
      </c>
      <c r="L71">
        <v>-23.013553004003153</v>
      </c>
      <c r="M71">
        <v>-49.474043484681708</v>
      </c>
      <c r="N71">
        <v>79.195538999999997</v>
      </c>
      <c r="O71">
        <v>3.0614747210301623</v>
      </c>
      <c r="P71">
        <v>3.6251065754034677</v>
      </c>
      <c r="Q71">
        <v>-24.584460178276952</v>
      </c>
      <c r="R71">
        <v>-48.589600714087638</v>
      </c>
    </row>
    <row r="72" spans="1:18" x14ac:dyDescent="0.3">
      <c r="A72">
        <v>2.5211380837040362</v>
      </c>
      <c r="B72">
        <v>1.568201724066995</v>
      </c>
      <c r="C72">
        <v>3.5960470075454389</v>
      </c>
      <c r="D72">
        <v>3.1892094895823062</v>
      </c>
      <c r="E72">
        <v>1.568201724066995</v>
      </c>
      <c r="F72">
        <v>2.5065050324048719</v>
      </c>
      <c r="G72">
        <v>3.7172543127625497</v>
      </c>
      <c r="H72">
        <v>3.1892094895823062</v>
      </c>
      <c r="I72">
        <v>2.6915641663418395</v>
      </c>
      <c r="J72">
        <v>7.7199070000000001</v>
      </c>
      <c r="K72">
        <v>4.8010536634776564</v>
      </c>
      <c r="L72">
        <v>-23.854014500000005</v>
      </c>
      <c r="M72">
        <v>-46.136538335134581</v>
      </c>
      <c r="N72">
        <v>6.4738429999999996</v>
      </c>
      <c r="O72">
        <v>2.7793879509891362</v>
      </c>
      <c r="P72">
        <v>5.0078160311019184</v>
      </c>
      <c r="Q72">
        <v>-24.186120666832753</v>
      </c>
      <c r="R72">
        <v>-46.790991482878688</v>
      </c>
    </row>
    <row r="73" spans="1:18" x14ac:dyDescent="0.3">
      <c r="A73">
        <v>2.3944516808262164</v>
      </c>
      <c r="B73">
        <v>2.287801729930226</v>
      </c>
      <c r="C73">
        <v>3.1559430179718366</v>
      </c>
      <c r="D73">
        <v>3.5234863323432277</v>
      </c>
      <c r="E73">
        <v>2.287801729930226</v>
      </c>
      <c r="F73">
        <v>1.2787536009528289</v>
      </c>
      <c r="G73">
        <v>1.3222192947339193</v>
      </c>
      <c r="H73">
        <v>3.5234863323432277</v>
      </c>
      <c r="I73">
        <v>2.1987257989998001</v>
      </c>
      <c r="J73">
        <v>439.42571500000003</v>
      </c>
      <c r="K73">
        <v>3.9049318273956528</v>
      </c>
      <c r="L73">
        <v>-21.402571135191707</v>
      </c>
      <c r="M73">
        <v>-50.481110480500149</v>
      </c>
      <c r="N73">
        <v>668.67916200000002</v>
      </c>
      <c r="O73">
        <v>3.252695297639292</v>
      </c>
      <c r="P73">
        <v>5.214581603315203</v>
      </c>
      <c r="Q73">
        <v>-23.587872500000007</v>
      </c>
      <c r="R73">
        <v>-48.046142895454686</v>
      </c>
    </row>
    <row r="74" spans="1:18" x14ac:dyDescent="0.3">
      <c r="A74">
        <v>2.3654879848908998</v>
      </c>
      <c r="B74">
        <v>0</v>
      </c>
      <c r="C74">
        <v>2.8790958795000727</v>
      </c>
      <c r="D74">
        <v>0</v>
      </c>
      <c r="E74">
        <v>0</v>
      </c>
      <c r="F74">
        <v>2.0606978403536118</v>
      </c>
      <c r="G74">
        <v>2.2966651902615309</v>
      </c>
      <c r="H74">
        <v>0</v>
      </c>
      <c r="I74">
        <v>2.7243012709879992</v>
      </c>
      <c r="J74">
        <v>414.40244100000001</v>
      </c>
      <c r="K74">
        <v>5.0921519711891561</v>
      </c>
      <c r="L74">
        <v>-21.292392288249403</v>
      </c>
      <c r="M74">
        <v>-50.339328516986953</v>
      </c>
      <c r="N74">
        <v>690.31585800000005</v>
      </c>
      <c r="O74">
        <v>3.2615621313917691</v>
      </c>
      <c r="P74">
        <v>4.9747603161713743</v>
      </c>
      <c r="Q74">
        <v>-23.983437999298651</v>
      </c>
      <c r="R74">
        <v>-48.877389159065352</v>
      </c>
    </row>
    <row r="75" spans="1:18" x14ac:dyDescent="0.3">
      <c r="A75">
        <v>2.357934847000454</v>
      </c>
      <c r="B75">
        <v>0.6020599913279624</v>
      </c>
      <c r="C75">
        <v>3.1398790864012365</v>
      </c>
      <c r="D75">
        <v>0.69897000433601886</v>
      </c>
      <c r="E75">
        <v>0.6020599913279624</v>
      </c>
      <c r="F75">
        <v>2.2041199826559246</v>
      </c>
      <c r="G75">
        <v>2.6655809910179533</v>
      </c>
      <c r="H75">
        <v>0.69897000433601886</v>
      </c>
      <c r="I75">
        <v>2.5016151320667896</v>
      </c>
      <c r="J75">
        <v>778.677502</v>
      </c>
      <c r="K75">
        <v>4.5131909554173646</v>
      </c>
      <c r="L75">
        <v>-23.571033387499956</v>
      </c>
      <c r="M75">
        <v>-46.041212224814579</v>
      </c>
      <c r="N75">
        <v>743.05072299999995</v>
      </c>
      <c r="O75">
        <v>1.9172848928465853</v>
      </c>
      <c r="P75">
        <v>5.37602918172818</v>
      </c>
      <c r="Q75">
        <v>-23.546934000000004</v>
      </c>
      <c r="R75">
        <v>-46.933372863488053</v>
      </c>
    </row>
    <row r="76" spans="1:18" x14ac:dyDescent="0.3">
      <c r="A76">
        <v>2.4871383754771865</v>
      </c>
      <c r="B76">
        <v>0</v>
      </c>
      <c r="C76">
        <v>3.5132176000679389</v>
      </c>
      <c r="D76">
        <v>0</v>
      </c>
      <c r="E76">
        <v>0</v>
      </c>
      <c r="F76">
        <v>2.2833012287035497</v>
      </c>
      <c r="G76">
        <v>3.0519239160461065</v>
      </c>
      <c r="H76">
        <v>0</v>
      </c>
      <c r="I76">
        <v>2.8393196361289452</v>
      </c>
      <c r="J76">
        <v>477.67313999999999</v>
      </c>
      <c r="K76">
        <v>4.1738561389862694</v>
      </c>
      <c r="L76">
        <v>-21.992484163440356</v>
      </c>
      <c r="M76">
        <v>-48.390596906985081</v>
      </c>
      <c r="N76">
        <v>648.92559400000005</v>
      </c>
      <c r="O76">
        <v>2.714678396806363</v>
      </c>
      <c r="P76">
        <v>4.8737448055137191</v>
      </c>
      <c r="Q76">
        <v>-22.436005499333753</v>
      </c>
      <c r="R76">
        <v>-46.821248011133704</v>
      </c>
    </row>
    <row r="77" spans="1:18" x14ac:dyDescent="0.3">
      <c r="A77">
        <v>2.1903316981702914</v>
      </c>
      <c r="B77">
        <v>0</v>
      </c>
      <c r="C77">
        <v>2.8350561017201161</v>
      </c>
      <c r="D77">
        <v>0</v>
      </c>
      <c r="E77">
        <v>0</v>
      </c>
      <c r="F77">
        <v>2.1702617153949575</v>
      </c>
      <c r="G77">
        <v>2.6085260335771943</v>
      </c>
      <c r="H77">
        <v>0</v>
      </c>
      <c r="I77">
        <v>2.5610130840368108</v>
      </c>
      <c r="J77">
        <v>571.99873500000001</v>
      </c>
      <c r="K77">
        <v>4.0909278525816077</v>
      </c>
      <c r="L77">
        <v>-22.133922545685706</v>
      </c>
      <c r="M77">
        <v>-48.52049362438256</v>
      </c>
      <c r="N77">
        <v>762.25442199999998</v>
      </c>
      <c r="O77">
        <v>1.9170957035726772</v>
      </c>
      <c r="P77">
        <v>5.5691643207418018</v>
      </c>
      <c r="Q77">
        <v>-23.476897500000007</v>
      </c>
      <c r="R77">
        <v>-46.351603140965388</v>
      </c>
    </row>
    <row r="78" spans="1:18" x14ac:dyDescent="0.3">
      <c r="A78">
        <v>2.2253092817258628</v>
      </c>
      <c r="B78">
        <v>1.4913616938342726</v>
      </c>
      <c r="C78">
        <v>2.5899496013257077</v>
      </c>
      <c r="D78">
        <v>1.6989700043360187</v>
      </c>
      <c r="E78">
        <v>1.4913616938342726</v>
      </c>
      <c r="F78">
        <v>2.4409090820652177</v>
      </c>
      <c r="G78">
        <v>3.0224283711854865</v>
      </c>
      <c r="H78">
        <v>1.6989700043360187</v>
      </c>
      <c r="I78">
        <v>2.8152728383055652</v>
      </c>
      <c r="J78">
        <v>568.31184900000005</v>
      </c>
      <c r="K78">
        <v>4.0692980121155289</v>
      </c>
      <c r="L78">
        <v>-23.1025199999814</v>
      </c>
      <c r="M78">
        <v>-48.260033058819779</v>
      </c>
      <c r="N78">
        <v>734.12665600000003</v>
      </c>
      <c r="O78">
        <v>3.001673149594867</v>
      </c>
      <c r="P78">
        <v>4.703317177024557</v>
      </c>
      <c r="Q78">
        <v>-24.112137960000002</v>
      </c>
      <c r="R78">
        <v>-49.336119713929449</v>
      </c>
    </row>
    <row r="79" spans="1:18" x14ac:dyDescent="0.3">
      <c r="A79">
        <v>2.4578818967339924</v>
      </c>
      <c r="B79">
        <v>1.8260748027008264</v>
      </c>
      <c r="C79">
        <v>3.7797407511767407</v>
      </c>
      <c r="D79">
        <v>2.27415784926368</v>
      </c>
      <c r="E79">
        <v>1.8260748027008264</v>
      </c>
      <c r="F79">
        <v>2.2504200023088941</v>
      </c>
      <c r="G79">
        <v>2.8948696567452528</v>
      </c>
      <c r="H79">
        <v>2.27415784926368</v>
      </c>
      <c r="I79">
        <v>2.396119108574811</v>
      </c>
      <c r="J79">
        <v>643.45961399999999</v>
      </c>
      <c r="K79">
        <v>4.7853084757405231</v>
      </c>
      <c r="L79">
        <v>-23.281944003499902</v>
      </c>
      <c r="M79">
        <v>-47.671473497974105</v>
      </c>
      <c r="N79">
        <v>766.77427399999999</v>
      </c>
      <c r="O79">
        <v>2.5082279646632477</v>
      </c>
      <c r="P79">
        <v>5.0822754031165527</v>
      </c>
      <c r="Q79">
        <v>-23.004852999320605</v>
      </c>
      <c r="R79">
        <v>-46.837557852941181</v>
      </c>
    </row>
    <row r="80" spans="1:18" x14ac:dyDescent="0.3">
      <c r="A80">
        <v>2.4313637641589874</v>
      </c>
      <c r="B80">
        <v>1.3802112417116059</v>
      </c>
      <c r="C80">
        <v>3.4929000111087034</v>
      </c>
      <c r="D80">
        <v>1.7634279935629373</v>
      </c>
      <c r="E80">
        <v>1.3802112417116059</v>
      </c>
      <c r="F80">
        <v>1.954242509439325</v>
      </c>
      <c r="G80">
        <v>2.143014800254095</v>
      </c>
      <c r="H80">
        <v>1.7634279935629373</v>
      </c>
      <c r="I80">
        <v>2.0348930430088985</v>
      </c>
      <c r="J80">
        <v>758.37112200000001</v>
      </c>
      <c r="K80">
        <v>4.4056536560993074</v>
      </c>
      <c r="L80">
        <v>-23.13083742873885</v>
      </c>
      <c r="M80">
        <v>-46.466492842629151</v>
      </c>
      <c r="N80">
        <v>762.11245199999996</v>
      </c>
      <c r="O80">
        <v>2.751743181426884</v>
      </c>
      <c r="P80">
        <v>4.2590440935752323</v>
      </c>
      <c r="Q80">
        <v>-22.253967973805057</v>
      </c>
      <c r="R80">
        <v>-47.819884866607318</v>
      </c>
    </row>
    <row r="81" spans="1:18" x14ac:dyDescent="0.3">
      <c r="A81">
        <v>2.3263358609287512</v>
      </c>
      <c r="B81">
        <v>0.69897000433601886</v>
      </c>
      <c r="C81">
        <v>2.9916690073799486</v>
      </c>
      <c r="D81">
        <v>0.77815125038364363</v>
      </c>
      <c r="E81">
        <v>0.69897000433601886</v>
      </c>
      <c r="F81">
        <v>1.7634279935629373</v>
      </c>
      <c r="G81">
        <v>1.8325089127062364</v>
      </c>
      <c r="H81">
        <v>0.77815125038364363</v>
      </c>
      <c r="I81">
        <v>2.125734936692226</v>
      </c>
      <c r="J81">
        <v>965.02672900000005</v>
      </c>
      <c r="K81">
        <v>3.5970366649776535</v>
      </c>
      <c r="L81">
        <v>-24.318262840715601</v>
      </c>
      <c r="M81">
        <v>-49.143761922603886</v>
      </c>
      <c r="N81">
        <v>672.32714899999996</v>
      </c>
      <c r="O81">
        <v>2.3027983122323645</v>
      </c>
      <c r="P81">
        <v>4.7871202738493546</v>
      </c>
      <c r="Q81">
        <v>-23.153409626186349</v>
      </c>
      <c r="R81">
        <v>-47.055701152091729</v>
      </c>
    </row>
    <row r="82" spans="1:18" x14ac:dyDescent="0.3">
      <c r="A82">
        <v>2.3242824552976926</v>
      </c>
      <c r="B82">
        <v>1.7160033436347992</v>
      </c>
      <c r="C82">
        <v>2.5490032620257876</v>
      </c>
      <c r="D82">
        <v>2.6884198220027105</v>
      </c>
      <c r="E82">
        <v>1.7160033436347992</v>
      </c>
      <c r="F82">
        <v>1.5440680443502757</v>
      </c>
      <c r="G82">
        <v>1.7160033436347992</v>
      </c>
      <c r="H82">
        <v>2.6884198220027105</v>
      </c>
      <c r="I82">
        <v>2.0753680974254616</v>
      </c>
      <c r="J82">
        <v>464.72750600000001</v>
      </c>
      <c r="K82">
        <v>2.92272545799326</v>
      </c>
      <c r="L82">
        <v>-22.270117106681351</v>
      </c>
      <c r="M82">
        <v>-50.544880999220943</v>
      </c>
      <c r="N82">
        <v>44.204442</v>
      </c>
      <c r="O82">
        <v>2.847689236757152</v>
      </c>
      <c r="P82">
        <v>4.252027329652786</v>
      </c>
      <c r="Q82">
        <v>-24.698150280957801</v>
      </c>
      <c r="R82">
        <v>-48.004704511540098</v>
      </c>
    </row>
    <row r="83" spans="1:18" x14ac:dyDescent="0.3">
      <c r="A83">
        <v>2.3384564936046046</v>
      </c>
      <c r="B83">
        <v>0.47712125471966244</v>
      </c>
      <c r="C83">
        <v>3.2208922492195193</v>
      </c>
      <c r="D83">
        <v>0.47712125471966244</v>
      </c>
      <c r="E83">
        <v>0.47712125471966244</v>
      </c>
      <c r="F83">
        <v>2.1613680022349748</v>
      </c>
      <c r="G83">
        <v>2.3483048630481607</v>
      </c>
      <c r="H83">
        <v>0.47712125471966244</v>
      </c>
      <c r="I83">
        <v>2.0867512312420566</v>
      </c>
      <c r="J83">
        <v>484.73692299999999</v>
      </c>
      <c r="K83">
        <v>3.6833172619218826</v>
      </c>
      <c r="L83">
        <v>-22.193205654365752</v>
      </c>
      <c r="M83">
        <v>-48.779218283157569</v>
      </c>
      <c r="N83">
        <v>571.13846599999999</v>
      </c>
      <c r="O83">
        <v>2.150421766075211</v>
      </c>
      <c r="P83">
        <v>4.7595771998605745</v>
      </c>
      <c r="Q83">
        <v>-22.706781958197556</v>
      </c>
      <c r="R83">
        <v>-46.98234346628788</v>
      </c>
    </row>
    <row r="84" spans="1:18" x14ac:dyDescent="0.3">
      <c r="A84">
        <v>2.4712917110589387</v>
      </c>
      <c r="B84">
        <v>0</v>
      </c>
      <c r="C84">
        <v>3.6519560695330742</v>
      </c>
      <c r="D84">
        <v>0</v>
      </c>
      <c r="E84">
        <v>0</v>
      </c>
      <c r="F84">
        <v>1.9590413923210936</v>
      </c>
      <c r="G84">
        <v>2.3502480183341627</v>
      </c>
      <c r="H84">
        <v>0</v>
      </c>
      <c r="I84">
        <v>2.7421404429730538</v>
      </c>
      <c r="J84">
        <v>414.40568200000001</v>
      </c>
      <c r="K84">
        <v>4.2053667878664758</v>
      </c>
      <c r="L84">
        <v>-21.621537994247401</v>
      </c>
      <c r="M84">
        <v>-49.072640247934004</v>
      </c>
      <c r="N84">
        <v>526.28818999999999</v>
      </c>
      <c r="O84">
        <v>2.8370218447432101</v>
      </c>
      <c r="P84">
        <v>5.1768202615944636</v>
      </c>
      <c r="Q84">
        <v>-22.295790990000008</v>
      </c>
      <c r="R84">
        <v>-48.558141387833111</v>
      </c>
    </row>
    <row r="85" spans="1:18" x14ac:dyDescent="0.3">
      <c r="A85">
        <v>1.7923916894982539</v>
      </c>
      <c r="B85">
        <v>1.4313637641589874</v>
      </c>
      <c r="C85">
        <v>1.9731278535996986</v>
      </c>
      <c r="D85">
        <v>1.6127838567197355</v>
      </c>
      <c r="E85">
        <v>1.4313637641589874</v>
      </c>
      <c r="F85">
        <v>1.8195439355418688</v>
      </c>
      <c r="G85">
        <v>1.919078092376074</v>
      </c>
      <c r="H85">
        <v>1.6127838567197355</v>
      </c>
      <c r="I85">
        <v>2.5415655160304751</v>
      </c>
      <c r="J85">
        <v>602.88441399999999</v>
      </c>
      <c r="K85">
        <v>3.4237372499823291</v>
      </c>
      <c r="L85">
        <v>-22.567833116865355</v>
      </c>
      <c r="M85">
        <v>-48.971595840505195</v>
      </c>
      <c r="N85">
        <v>444.057478</v>
      </c>
      <c r="O85">
        <v>2.9345994382180729</v>
      </c>
      <c r="P85">
        <v>4.5683777537182211</v>
      </c>
      <c r="Q85">
        <v>-21.053719035000004</v>
      </c>
      <c r="R85">
        <v>-49.686282716033325</v>
      </c>
    </row>
    <row r="86" spans="1:18" x14ac:dyDescent="0.3">
      <c r="A86">
        <v>2.5237464668115646</v>
      </c>
      <c r="B86">
        <v>1.8920946026904804</v>
      </c>
      <c r="C86">
        <v>3.8664054983780547</v>
      </c>
      <c r="D86">
        <v>2.173186268412274</v>
      </c>
      <c r="E86">
        <v>1.8920946026904804</v>
      </c>
      <c r="F86">
        <v>2.509202522331103</v>
      </c>
      <c r="G86">
        <v>3.5899496013257077</v>
      </c>
      <c r="H86">
        <v>2.173186268412274</v>
      </c>
      <c r="I86">
        <v>3.1710362985712908</v>
      </c>
      <c r="J86">
        <v>818.475551</v>
      </c>
      <c r="K86">
        <v>5.1658287311967088</v>
      </c>
      <c r="L86">
        <v>-22.888381500000008</v>
      </c>
      <c r="M86">
        <v>-48.441289384350434</v>
      </c>
      <c r="N86">
        <v>760.15619000000004</v>
      </c>
      <c r="O86">
        <v>2.6346858023565529</v>
      </c>
      <c r="P86">
        <v>5.6221746340910874</v>
      </c>
      <c r="Q86">
        <v>-23.187668000000006</v>
      </c>
      <c r="R86">
        <v>-46.885273967996739</v>
      </c>
    </row>
    <row r="87" spans="1:18" x14ac:dyDescent="0.3">
      <c r="A87">
        <v>2.287801729930226</v>
      </c>
      <c r="B87">
        <v>1.968482948553935</v>
      </c>
      <c r="C87">
        <v>2.7084209001347128</v>
      </c>
      <c r="D87">
        <v>2.5526682161121932</v>
      </c>
      <c r="E87">
        <v>1.968482948553935</v>
      </c>
      <c r="F87">
        <v>2.4377505628203879</v>
      </c>
      <c r="G87">
        <v>3.4187982905903533</v>
      </c>
      <c r="H87">
        <v>2.5526682161121932</v>
      </c>
      <c r="I87">
        <v>2.7097650458198226</v>
      </c>
      <c r="J87">
        <v>865.33463500000005</v>
      </c>
      <c r="K87">
        <v>5.2270326952645263</v>
      </c>
      <c r="L87">
        <v>-22.956895500000009</v>
      </c>
      <c r="M87">
        <v>-46.542333373979822</v>
      </c>
      <c r="N87">
        <v>25.220403000000001</v>
      </c>
      <c r="O87">
        <v>2.9099831606205169</v>
      </c>
      <c r="P87">
        <v>4.2744349700740418</v>
      </c>
      <c r="Q87">
        <v>-24.320703078972656</v>
      </c>
      <c r="R87">
        <v>-47.635341967662214</v>
      </c>
    </row>
    <row r="88" spans="1:18" x14ac:dyDescent="0.3">
      <c r="A88">
        <v>2.4149733479708178</v>
      </c>
      <c r="B88">
        <v>2.1958996524092336</v>
      </c>
      <c r="C88">
        <v>3.2907022432878543</v>
      </c>
      <c r="D88">
        <v>2.3364597338485296</v>
      </c>
      <c r="E88">
        <v>2.1958996524092336</v>
      </c>
      <c r="F88">
        <v>0.3010299956639812</v>
      </c>
      <c r="G88">
        <v>0.6020599913279624</v>
      </c>
      <c r="H88">
        <v>2.3364597338485296</v>
      </c>
      <c r="I88">
        <v>2.2904264131852807</v>
      </c>
      <c r="J88">
        <v>464.43020999999999</v>
      </c>
      <c r="K88">
        <v>3.7548068553544232</v>
      </c>
      <c r="L88">
        <v>-21.501021208455452</v>
      </c>
      <c r="M88">
        <v>-50.318165610326361</v>
      </c>
      <c r="N88">
        <v>717.41663100000005</v>
      </c>
      <c r="O88">
        <v>2.7178110851648865</v>
      </c>
      <c r="P88">
        <v>4.4975377876036768</v>
      </c>
      <c r="Q88">
        <v>-23.935689201507817</v>
      </c>
      <c r="R88">
        <v>-47.081594072291821</v>
      </c>
    </row>
    <row r="89" spans="1:18" x14ac:dyDescent="0.3">
      <c r="A89">
        <v>2.2455126678141499</v>
      </c>
      <c r="B89">
        <v>2.2095150145426308</v>
      </c>
      <c r="C89">
        <v>2.6627578316815739</v>
      </c>
      <c r="D89">
        <v>2.7442929831226763</v>
      </c>
      <c r="E89">
        <v>2.2095150145426308</v>
      </c>
      <c r="F89">
        <v>0</v>
      </c>
      <c r="G89">
        <v>0</v>
      </c>
      <c r="H89">
        <v>2.7442929831226763</v>
      </c>
      <c r="I89">
        <v>2.0240297887464296</v>
      </c>
      <c r="J89">
        <v>398.35431499999999</v>
      </c>
      <c r="K89">
        <v>3.457124626303409</v>
      </c>
      <c r="L89">
        <v>-21.166128499364003</v>
      </c>
      <c r="M89">
        <v>-50.187258508288046</v>
      </c>
      <c r="N89">
        <v>548.88346100000001</v>
      </c>
      <c r="O89">
        <v>2.9082388489174931</v>
      </c>
      <c r="P89">
        <v>4.835259232912736</v>
      </c>
      <c r="Q89">
        <v>-22.597507000000004</v>
      </c>
      <c r="R89">
        <v>-48.798681972457324</v>
      </c>
    </row>
    <row r="90" spans="1:18" x14ac:dyDescent="0.3">
      <c r="A90">
        <v>2.3053513694466239</v>
      </c>
      <c r="B90">
        <v>0</v>
      </c>
      <c r="C90">
        <v>2.7379873263334309</v>
      </c>
      <c r="D90">
        <v>0</v>
      </c>
      <c r="E90">
        <v>0</v>
      </c>
      <c r="F90">
        <v>2.2764618041732443</v>
      </c>
      <c r="G90">
        <v>2.781755374652469</v>
      </c>
      <c r="H90">
        <v>0</v>
      </c>
      <c r="I90">
        <v>2.4447596995321033</v>
      </c>
      <c r="J90">
        <v>863.03351599999996</v>
      </c>
      <c r="K90">
        <v>4.3968790352215565</v>
      </c>
      <c r="L90">
        <v>-20.990140380192404</v>
      </c>
      <c r="M90">
        <v>-47.656397956853844</v>
      </c>
      <c r="N90">
        <v>645.80016699999999</v>
      </c>
      <c r="O90">
        <v>2.7768877888460062</v>
      </c>
      <c r="P90">
        <v>4.1745540345208303</v>
      </c>
      <c r="Q90">
        <v>-21.551706525237204</v>
      </c>
      <c r="R90">
        <v>-47.700279944847594</v>
      </c>
    </row>
    <row r="91" spans="1:18" x14ac:dyDescent="0.3">
      <c r="A91">
        <v>1.5797835966168101</v>
      </c>
      <c r="B91">
        <v>0.3010299956639812</v>
      </c>
      <c r="C91">
        <v>1.7323937598229686</v>
      </c>
      <c r="D91">
        <v>0.3010299956639812</v>
      </c>
      <c r="E91">
        <v>0.3010299956639812</v>
      </c>
      <c r="F91">
        <v>2.4756711883244296</v>
      </c>
      <c r="G91">
        <v>3.5718252490408289</v>
      </c>
      <c r="H91">
        <v>0.3010299956639812</v>
      </c>
      <c r="I91">
        <v>3.0419348199300749</v>
      </c>
      <c r="J91">
        <v>643.28009999999995</v>
      </c>
      <c r="K91">
        <v>4.3874432199189339</v>
      </c>
      <c r="L91">
        <v>-22.286516985000006</v>
      </c>
      <c r="M91">
        <v>-48.126833324115658</v>
      </c>
      <c r="N91">
        <v>542.27126999999996</v>
      </c>
      <c r="O91">
        <v>2.3512434274470206</v>
      </c>
      <c r="P91">
        <v>4.2345932024853301</v>
      </c>
      <c r="Q91">
        <v>-22.505549628843855</v>
      </c>
      <c r="R91">
        <v>-48.71140538696806</v>
      </c>
    </row>
    <row r="92" spans="1:18" x14ac:dyDescent="0.3">
      <c r="A92">
        <v>2.4517864355242902</v>
      </c>
      <c r="B92">
        <v>1.146128035678238</v>
      </c>
      <c r="C92">
        <v>3.5694909543487832</v>
      </c>
      <c r="D92">
        <v>1.146128035678238</v>
      </c>
      <c r="E92">
        <v>1.146128035678238</v>
      </c>
      <c r="F92">
        <v>2.2068258760318495</v>
      </c>
      <c r="G92">
        <v>2.3873898263387292</v>
      </c>
      <c r="H92">
        <v>1.146128035678238</v>
      </c>
      <c r="I92">
        <v>3.0776984973998074</v>
      </c>
      <c r="J92">
        <v>602.69477700000004</v>
      </c>
      <c r="K92">
        <v>4.298372686265604</v>
      </c>
      <c r="L92">
        <v>-23.799381418972601</v>
      </c>
      <c r="M92">
        <v>-48.597414973797804</v>
      </c>
      <c r="N92">
        <v>793.14745400000004</v>
      </c>
      <c r="O92">
        <v>2.50609489728566</v>
      </c>
      <c r="P92">
        <v>5.0007766921902945</v>
      </c>
      <c r="Q92">
        <v>-23.322459382970386</v>
      </c>
      <c r="R92">
        <v>-46.590195873141873</v>
      </c>
    </row>
    <row r="93" spans="1:18" x14ac:dyDescent="0.3">
      <c r="A93">
        <v>2.5065050324048719</v>
      </c>
      <c r="B93">
        <v>0</v>
      </c>
      <c r="C93">
        <v>3.1000257301078626</v>
      </c>
      <c r="D93">
        <v>0.3010299956639812</v>
      </c>
      <c r="E93">
        <v>0</v>
      </c>
      <c r="F93">
        <v>1.7481880270062005</v>
      </c>
      <c r="G93">
        <v>1.8692317197309762</v>
      </c>
      <c r="H93">
        <v>0.3010299956639812</v>
      </c>
      <c r="I93">
        <v>2.5144428186874137</v>
      </c>
      <c r="J93">
        <v>399.17229900000001</v>
      </c>
      <c r="K93">
        <v>4.2341121580337724</v>
      </c>
      <c r="L93">
        <v>-21.067039566902153</v>
      </c>
      <c r="M93">
        <v>-50.149281252785258</v>
      </c>
      <c r="N93">
        <v>681.34163100000001</v>
      </c>
      <c r="O93">
        <v>2.3288727471266579</v>
      </c>
      <c r="P93">
        <v>4.1108589567318674</v>
      </c>
      <c r="Q93">
        <v>-22.411696800770851</v>
      </c>
      <c r="R93">
        <v>-48.451802309283096</v>
      </c>
    </row>
    <row r="94" spans="1:18" x14ac:dyDescent="0.3">
      <c r="A94">
        <v>2.4857214264815801</v>
      </c>
      <c r="B94">
        <v>1.3802112417116059</v>
      </c>
      <c r="C94">
        <v>3.5375672571526753</v>
      </c>
      <c r="D94">
        <v>2.7371926427047373</v>
      </c>
      <c r="E94">
        <v>1.3802112417116059</v>
      </c>
      <c r="F94">
        <v>2.2405492482825999</v>
      </c>
      <c r="G94">
        <v>2.6138418218760693</v>
      </c>
      <c r="H94">
        <v>2.7371926427047373</v>
      </c>
      <c r="I94">
        <v>2.4255668239652586</v>
      </c>
      <c r="J94">
        <v>861.39270899999997</v>
      </c>
      <c r="K94">
        <v>3.6513749439130434</v>
      </c>
      <c r="L94">
        <v>-20.193148221638555</v>
      </c>
      <c r="M94">
        <v>-47.708860039517496</v>
      </c>
      <c r="N94">
        <v>34.310102000000001</v>
      </c>
      <c r="O94">
        <v>3.0006440152699172</v>
      </c>
      <c r="P94">
        <v>4.2962043304633655</v>
      </c>
      <c r="Q94">
        <v>-24.283929465376051</v>
      </c>
      <c r="R94">
        <v>-47.45710399910886</v>
      </c>
    </row>
    <row r="95" spans="1:18" x14ac:dyDescent="0.3">
      <c r="A95">
        <v>2.167317334748176</v>
      </c>
      <c r="B95">
        <v>0.47712125471966244</v>
      </c>
      <c r="C95">
        <v>2.5599066250361124</v>
      </c>
      <c r="D95">
        <v>0.47712125471966244</v>
      </c>
      <c r="E95">
        <v>0.47712125471966244</v>
      </c>
      <c r="F95">
        <v>1.505149978319906</v>
      </c>
      <c r="G95">
        <v>1.6532125137753437</v>
      </c>
      <c r="H95">
        <v>0.47712125471966244</v>
      </c>
      <c r="I95">
        <v>2.3801641905940851</v>
      </c>
      <c r="J95">
        <v>533.08313199999998</v>
      </c>
      <c r="K95">
        <v>3.6298171960185157</v>
      </c>
      <c r="L95">
        <v>-22.455086958133503</v>
      </c>
      <c r="M95">
        <v>-49.332446833143095</v>
      </c>
      <c r="N95">
        <v>412.22447</v>
      </c>
      <c r="O95">
        <v>2.9626978922411071</v>
      </c>
      <c r="P95">
        <v>4.4707631936064987</v>
      </c>
      <c r="Q95">
        <v>-21.132086985000004</v>
      </c>
      <c r="R95">
        <v>-51.105640391753681</v>
      </c>
    </row>
    <row r="96" spans="1:18" x14ac:dyDescent="0.3">
      <c r="A96">
        <v>2.1986570869544226</v>
      </c>
      <c r="B96">
        <v>0.3010299956639812</v>
      </c>
      <c r="C96">
        <v>2.5831987739686229</v>
      </c>
      <c r="D96">
        <v>0.3010299956639812</v>
      </c>
      <c r="E96">
        <v>0.3010299956639812</v>
      </c>
      <c r="F96">
        <v>2.3673559210260189</v>
      </c>
      <c r="G96">
        <v>2.9982593384236988</v>
      </c>
      <c r="H96">
        <v>0.3010299956639812</v>
      </c>
      <c r="I96">
        <v>2.4153640372207281</v>
      </c>
      <c r="J96">
        <v>656.60309900000004</v>
      </c>
      <c r="K96">
        <v>4.6964175526630019</v>
      </c>
      <c r="L96">
        <v>-23.312674394775829</v>
      </c>
      <c r="M96">
        <v>-47.133658373434912</v>
      </c>
      <c r="N96">
        <v>590.24368000000004</v>
      </c>
      <c r="O96">
        <v>2.3860135687320003</v>
      </c>
      <c r="P96">
        <v>4.7768754478101441</v>
      </c>
      <c r="Q96">
        <v>-20.817004500000003</v>
      </c>
      <c r="R96">
        <v>-49.512139217927263</v>
      </c>
    </row>
    <row r="97" spans="1:18" x14ac:dyDescent="0.3">
      <c r="A97">
        <v>2.3765769570565118</v>
      </c>
      <c r="B97">
        <v>1.2787536009528289</v>
      </c>
      <c r="C97">
        <v>2.7032913781186614</v>
      </c>
      <c r="D97">
        <v>1.3424226808222062</v>
      </c>
      <c r="E97">
        <v>1.2787536009528289</v>
      </c>
      <c r="F97">
        <v>2.4116197059632301</v>
      </c>
      <c r="G97">
        <v>3.0136796972911926</v>
      </c>
      <c r="H97">
        <v>1.3424226808222062</v>
      </c>
      <c r="I97">
        <v>2.5670145965014246</v>
      </c>
      <c r="J97">
        <v>562.24275899999998</v>
      </c>
      <c r="K97">
        <v>4.9743412574341495</v>
      </c>
      <c r="L97">
        <v>-23.100663752708954</v>
      </c>
      <c r="M97">
        <v>-45.707730365087535</v>
      </c>
      <c r="N97">
        <v>633.52176899999995</v>
      </c>
      <c r="O97">
        <v>2.9320453471951109</v>
      </c>
      <c r="P97">
        <v>4.8381246627429233</v>
      </c>
      <c r="Q97">
        <v>-21.468990510000001</v>
      </c>
      <c r="R97">
        <v>-47.007170978736696</v>
      </c>
    </row>
    <row r="98" spans="1:18" x14ac:dyDescent="0.3">
      <c r="A98">
        <v>2.5932860670204572</v>
      </c>
      <c r="B98">
        <v>1.3010299956639813</v>
      </c>
      <c r="C98">
        <v>3.9321692459207922</v>
      </c>
      <c r="D98">
        <v>1.5797835966168101</v>
      </c>
      <c r="E98">
        <v>1.3010299956639813</v>
      </c>
      <c r="F98">
        <v>2.2227164711475833</v>
      </c>
      <c r="G98">
        <v>3.0394141191761372</v>
      </c>
      <c r="H98">
        <v>1.5797835966168101</v>
      </c>
      <c r="I98">
        <v>2.4593774078279145</v>
      </c>
      <c r="J98">
        <v>524.07165799999996</v>
      </c>
      <c r="K98">
        <v>4.5227962214887674</v>
      </c>
      <c r="L98">
        <v>-22.664754376142351</v>
      </c>
      <c r="M98">
        <v>-45.010630414928322</v>
      </c>
      <c r="N98">
        <v>749.80401700000004</v>
      </c>
      <c r="O98">
        <v>2.8528098589422499</v>
      </c>
      <c r="P98">
        <v>5.6491809782515698</v>
      </c>
      <c r="Q98">
        <v>-23.522706500000002</v>
      </c>
      <c r="R98">
        <v>-46.196760084326563</v>
      </c>
    </row>
    <row r="99" spans="1:18" x14ac:dyDescent="0.3">
      <c r="A99">
        <v>2.3443922736851106</v>
      </c>
      <c r="B99">
        <v>1.5314789170422551</v>
      </c>
      <c r="C99">
        <v>2.9795483747040952</v>
      </c>
      <c r="D99">
        <v>1.6334684555795864</v>
      </c>
      <c r="E99">
        <v>1.5314789170422551</v>
      </c>
      <c r="F99">
        <v>2.4842998393467859</v>
      </c>
      <c r="G99">
        <v>3.372175286115064</v>
      </c>
      <c r="H99">
        <v>1.6334684555795864</v>
      </c>
      <c r="I99">
        <v>2.670444395332082</v>
      </c>
      <c r="J99">
        <v>804.71944599999995</v>
      </c>
      <c r="K99">
        <v>4.2784106014758159</v>
      </c>
      <c r="L99">
        <v>-21.528738037497451</v>
      </c>
      <c r="M99">
        <v>-46.646834878964285</v>
      </c>
      <c r="N99">
        <v>607.01452099999995</v>
      </c>
      <c r="O99">
        <v>2.9099585812208142</v>
      </c>
      <c r="P99">
        <v>5.1815234635293592</v>
      </c>
      <c r="Q99">
        <v>-22.365720189511567</v>
      </c>
      <c r="R99">
        <v>-46.944474088149072</v>
      </c>
    </row>
    <row r="100" spans="1:18" x14ac:dyDescent="0.3">
      <c r="A100">
        <v>2.27415784926368</v>
      </c>
      <c r="B100">
        <v>0.3010299956639812</v>
      </c>
      <c r="C100">
        <v>3.0962145853464054</v>
      </c>
      <c r="D100">
        <v>0.6020599913279624</v>
      </c>
      <c r="E100">
        <v>0.3010299956639812</v>
      </c>
      <c r="F100">
        <v>1.7634279935629373</v>
      </c>
      <c r="G100">
        <v>1.919078092376074</v>
      </c>
      <c r="H100">
        <v>0.6020599913279624</v>
      </c>
      <c r="I100">
        <v>2.9639199838172567</v>
      </c>
      <c r="J100">
        <v>441.67568</v>
      </c>
      <c r="K100">
        <v>4.249614102344581</v>
      </c>
      <c r="L100">
        <v>-21.809705286609603</v>
      </c>
      <c r="M100">
        <v>-49.6003544059215</v>
      </c>
      <c r="N100">
        <v>607.01452099999995</v>
      </c>
      <c r="O100">
        <v>2.6969746215114174</v>
      </c>
      <c r="P100">
        <v>4.969364651396452</v>
      </c>
      <c r="Q100">
        <v>-22.365720189511567</v>
      </c>
      <c r="R100">
        <v>-46.944474088149072</v>
      </c>
    </row>
    <row r="101" spans="1:18" x14ac:dyDescent="0.3">
      <c r="A101">
        <v>2.436162647040756</v>
      </c>
      <c r="B101">
        <v>0</v>
      </c>
      <c r="C101">
        <v>3.5529114502165089</v>
      </c>
      <c r="D101">
        <v>0</v>
      </c>
      <c r="E101">
        <v>0</v>
      </c>
      <c r="F101">
        <v>2.1760912590556813</v>
      </c>
      <c r="G101">
        <v>2.6981005456233897</v>
      </c>
      <c r="H101">
        <v>0</v>
      </c>
      <c r="I101">
        <v>1.9896366664852994</v>
      </c>
      <c r="J101">
        <v>763.63096599999994</v>
      </c>
      <c r="K101">
        <v>5.0063376603745509</v>
      </c>
      <c r="L101">
        <v>-23.362116054741225</v>
      </c>
      <c r="M101">
        <v>-46.744101417665405</v>
      </c>
      <c r="N101">
        <v>9.9231230000000004</v>
      </c>
      <c r="O101">
        <v>2.1559581816205839</v>
      </c>
      <c r="P101">
        <v>4.7535983776520805</v>
      </c>
      <c r="Q101">
        <v>-24.094116144999902</v>
      </c>
      <c r="R101">
        <v>-46.619992725371041</v>
      </c>
    </row>
    <row r="102" spans="1:18" x14ac:dyDescent="0.3">
      <c r="A102">
        <v>2.4563660331290431</v>
      </c>
      <c r="B102">
        <v>0.3010299956639812</v>
      </c>
      <c r="C102">
        <v>3.8942052591420837</v>
      </c>
      <c r="D102">
        <v>0.3010299956639812</v>
      </c>
      <c r="E102">
        <v>0.3010299956639812</v>
      </c>
      <c r="F102">
        <v>1</v>
      </c>
      <c r="G102">
        <v>1</v>
      </c>
      <c r="H102">
        <v>0.3010299956639812</v>
      </c>
      <c r="I102">
        <v>2.7412769035003914</v>
      </c>
      <c r="J102">
        <v>317.48937000000001</v>
      </c>
      <c r="K102">
        <v>3.7689339421867816</v>
      </c>
      <c r="L102">
        <v>-21.829910273396901</v>
      </c>
      <c r="M102">
        <v>-51.986892696725555</v>
      </c>
      <c r="N102">
        <v>762.74740299999996</v>
      </c>
      <c r="O102">
        <v>2.0426070104444038</v>
      </c>
      <c r="P102">
        <v>3.9051480018560158</v>
      </c>
      <c r="Q102">
        <v>-22.68112865985935</v>
      </c>
      <c r="R102">
        <v>-46.681194300508714</v>
      </c>
    </row>
    <row r="103" spans="1:18" x14ac:dyDescent="0.3">
      <c r="A103">
        <v>1.9030899869919435</v>
      </c>
      <c r="B103">
        <v>0.90308998699194354</v>
      </c>
      <c r="C103">
        <v>2.1238516409670858</v>
      </c>
      <c r="D103">
        <v>0.95424250943932487</v>
      </c>
      <c r="E103">
        <v>0.90308998699194354</v>
      </c>
      <c r="F103">
        <v>1.6532125137753437</v>
      </c>
      <c r="G103">
        <v>1.8195439355418688</v>
      </c>
      <c r="H103">
        <v>0.95424250943932487</v>
      </c>
      <c r="I103">
        <v>2.1185490908959639</v>
      </c>
      <c r="J103">
        <v>867.050792</v>
      </c>
      <c r="K103">
        <v>4.8853668748707628</v>
      </c>
      <c r="L103">
        <v>-23.360971384727979</v>
      </c>
      <c r="M103">
        <v>-46.882920146569546</v>
      </c>
      <c r="N103">
        <v>548.16684699999996</v>
      </c>
      <c r="O103">
        <v>2.3812342470445551</v>
      </c>
      <c r="P103">
        <v>4.7764977877800083</v>
      </c>
      <c r="Q103">
        <v>-22.945521999321958</v>
      </c>
      <c r="R103">
        <v>-47.313269248336269</v>
      </c>
    </row>
    <row r="104" spans="1:18" x14ac:dyDescent="0.3">
      <c r="A104">
        <v>2.2855573090077739</v>
      </c>
      <c r="B104">
        <v>0</v>
      </c>
      <c r="C104">
        <v>2.9148718175400505</v>
      </c>
      <c r="D104">
        <v>0</v>
      </c>
      <c r="E104">
        <v>0</v>
      </c>
      <c r="F104">
        <v>2.1492191126553797</v>
      </c>
      <c r="G104">
        <v>2.4608978427565478</v>
      </c>
      <c r="H104">
        <v>0</v>
      </c>
      <c r="I104">
        <v>2.6574727284733251</v>
      </c>
      <c r="J104">
        <v>34.467098</v>
      </c>
      <c r="K104">
        <v>4.4555909005998027</v>
      </c>
      <c r="L104">
        <v>-24.726360972223041</v>
      </c>
      <c r="M104">
        <v>-48.104999809005243</v>
      </c>
      <c r="N104">
        <v>555.10492699999998</v>
      </c>
      <c r="O104">
        <v>3.142429201620303</v>
      </c>
      <c r="P104">
        <v>4.5180926015165319</v>
      </c>
      <c r="Q104">
        <v>-20.7326629993746</v>
      </c>
      <c r="R104">
        <v>-48.057593825321732</v>
      </c>
    </row>
    <row r="105" spans="1:18" x14ac:dyDescent="0.3">
      <c r="A105">
        <v>1.7160033436347992</v>
      </c>
      <c r="B105">
        <v>0.3010299956639812</v>
      </c>
      <c r="C105">
        <v>1.8388490907372552</v>
      </c>
      <c r="D105">
        <v>0.3010299956639812</v>
      </c>
      <c r="E105">
        <v>0.3010299956639812</v>
      </c>
      <c r="F105">
        <v>1.8750612633917001</v>
      </c>
      <c r="G105">
        <v>2.0211892990699383</v>
      </c>
      <c r="H105">
        <v>0.3010299956639812</v>
      </c>
      <c r="I105">
        <v>2.2477990228913436</v>
      </c>
      <c r="J105">
        <v>544.67959499999995</v>
      </c>
      <c r="K105">
        <v>4.0229230118789383</v>
      </c>
      <c r="L105">
        <v>-20.879092517862851</v>
      </c>
      <c r="M105">
        <v>-48.810122364709429</v>
      </c>
      <c r="N105">
        <v>426.10397999999998</v>
      </c>
      <c r="O105">
        <v>2.5530634023827501</v>
      </c>
      <c r="P105">
        <v>3.6863681034730362</v>
      </c>
      <c r="Q105">
        <v>-22.404283199904853</v>
      </c>
      <c r="R105">
        <v>-51.524239850810247</v>
      </c>
    </row>
    <row r="106" spans="1:18" x14ac:dyDescent="0.3">
      <c r="A106">
        <v>2.0492180226701815</v>
      </c>
      <c r="B106">
        <v>0.47712125471966244</v>
      </c>
      <c r="C106">
        <v>2.330413773349191</v>
      </c>
      <c r="D106">
        <v>0.47712125471966244</v>
      </c>
      <c r="E106">
        <v>0.47712125471966244</v>
      </c>
      <c r="F106">
        <v>2.3117538610557542</v>
      </c>
      <c r="G106">
        <v>2.9263424466256551</v>
      </c>
      <c r="H106">
        <v>0.47712125471966244</v>
      </c>
      <c r="I106">
        <v>2.819601837612737</v>
      </c>
      <c r="J106">
        <v>784.28903300000002</v>
      </c>
      <c r="K106">
        <v>4.4177539344041339</v>
      </c>
      <c r="L106">
        <v>-21.274717500000005</v>
      </c>
      <c r="M106">
        <v>-47.304266116796953</v>
      </c>
      <c r="N106">
        <v>830.40829900000006</v>
      </c>
      <c r="O106">
        <v>2.5858835377345648</v>
      </c>
      <c r="P106">
        <v>3.989227273730537</v>
      </c>
      <c r="Q106">
        <v>-24.123210417911206</v>
      </c>
      <c r="R106">
        <v>-48.905738479049141</v>
      </c>
    </row>
    <row r="107" spans="1:18" x14ac:dyDescent="0.3">
      <c r="A107">
        <v>2.0644579892269186</v>
      </c>
      <c r="B107">
        <v>1.2041199826559248</v>
      </c>
      <c r="C107">
        <v>2.4996870826184039</v>
      </c>
      <c r="D107">
        <v>1.255272505103306</v>
      </c>
      <c r="E107">
        <v>1.2041199826559248</v>
      </c>
      <c r="F107">
        <v>1.9030899869919435</v>
      </c>
      <c r="G107">
        <v>2.143014800254095</v>
      </c>
      <c r="H107">
        <v>1.255272505103306</v>
      </c>
      <c r="I107">
        <v>2.267244495976382</v>
      </c>
      <c r="J107">
        <v>609.04163900000003</v>
      </c>
      <c r="K107">
        <v>3.7798849631926443</v>
      </c>
      <c r="L107">
        <v>-23.584076838313354</v>
      </c>
      <c r="M107">
        <v>-48.480399019938346</v>
      </c>
      <c r="N107">
        <v>561.31518600000004</v>
      </c>
      <c r="O107">
        <v>1.8679857390922732</v>
      </c>
      <c r="P107">
        <v>4.7794088816958746</v>
      </c>
      <c r="Q107">
        <v>-22.782794660913055</v>
      </c>
      <c r="R107">
        <v>-47.293634614404752</v>
      </c>
    </row>
    <row r="108" spans="1:18" x14ac:dyDescent="0.3">
      <c r="A108">
        <v>0.95424250943932487</v>
      </c>
      <c r="B108">
        <v>0</v>
      </c>
      <c r="C108">
        <v>1</v>
      </c>
      <c r="D108">
        <v>0</v>
      </c>
      <c r="E108">
        <v>0</v>
      </c>
      <c r="F108">
        <v>2.5198279937757189</v>
      </c>
      <c r="G108">
        <v>4.1599279528959849</v>
      </c>
      <c r="H108">
        <v>0</v>
      </c>
      <c r="I108">
        <v>2.9001327102665275</v>
      </c>
      <c r="J108">
        <v>688.98713699999996</v>
      </c>
      <c r="K108">
        <v>6.0806528179318615</v>
      </c>
      <c r="L108">
        <v>-22.907342500000002</v>
      </c>
      <c r="M108">
        <v>-47.06015627297316</v>
      </c>
      <c r="N108">
        <v>625.86302699999999</v>
      </c>
      <c r="O108">
        <v>2.2987177474986908</v>
      </c>
      <c r="P108">
        <v>3.3972445810103862</v>
      </c>
      <c r="Q108">
        <v>-22.944584777489698</v>
      </c>
      <c r="R108">
        <v>-49.340950752602339</v>
      </c>
    </row>
    <row r="109" spans="1:18" x14ac:dyDescent="0.3">
      <c r="A109">
        <v>2.1271047983648077</v>
      </c>
      <c r="B109">
        <v>0</v>
      </c>
      <c r="C109">
        <v>2.4487063199050798</v>
      </c>
      <c r="D109">
        <v>0</v>
      </c>
      <c r="E109">
        <v>0</v>
      </c>
      <c r="F109">
        <v>2.1139433523068369</v>
      </c>
      <c r="G109">
        <v>2.7307822756663893</v>
      </c>
      <c r="H109">
        <v>0</v>
      </c>
      <c r="I109">
        <v>1.8998369112285152</v>
      </c>
      <c r="J109">
        <v>765.878872</v>
      </c>
      <c r="K109">
        <v>4.927626962444954</v>
      </c>
      <c r="L109">
        <v>-23.209396429522258</v>
      </c>
      <c r="M109">
        <v>-46.763819232789082</v>
      </c>
      <c r="N109">
        <v>607.74558100000002</v>
      </c>
      <c r="O109">
        <v>3.0080565377719628</v>
      </c>
      <c r="P109">
        <v>4.305286865476126</v>
      </c>
      <c r="Q109">
        <v>-23.386927999311954</v>
      </c>
      <c r="R109">
        <v>-48.723676984127096</v>
      </c>
    </row>
    <row r="110" spans="1:18" x14ac:dyDescent="0.3">
      <c r="A110">
        <v>2.2624510897304293</v>
      </c>
      <c r="B110">
        <v>1.5797835966168101</v>
      </c>
      <c r="C110">
        <v>2.6919651027673601</v>
      </c>
      <c r="D110">
        <v>3.0115704435972783</v>
      </c>
      <c r="E110">
        <v>1.5797835966168101</v>
      </c>
      <c r="F110">
        <v>2.4871383754771865</v>
      </c>
      <c r="G110">
        <v>4.2060969447065668</v>
      </c>
      <c r="H110">
        <v>3.0115704435972783</v>
      </c>
      <c r="I110">
        <v>2.4631760354893575</v>
      </c>
      <c r="J110">
        <v>1639.1545040000001</v>
      </c>
      <c r="K110">
        <v>4.7167376823388398</v>
      </c>
      <c r="L110">
        <v>-22.740091913881155</v>
      </c>
      <c r="M110">
        <v>-45.58920170044906</v>
      </c>
      <c r="N110">
        <v>32.946368</v>
      </c>
      <c r="O110">
        <v>2.5555949898690256</v>
      </c>
      <c r="P110">
        <v>4.2933183494610736</v>
      </c>
      <c r="Q110">
        <v>-24.712546630958105</v>
      </c>
      <c r="R110">
        <v>-47.879997602894392</v>
      </c>
    </row>
    <row r="111" spans="1:18" x14ac:dyDescent="0.3">
      <c r="A111">
        <v>1.954242509439325</v>
      </c>
      <c r="B111">
        <v>0.3010299956639812</v>
      </c>
      <c r="C111">
        <v>2.0718820073061255</v>
      </c>
      <c r="D111">
        <v>0.3010299956639812</v>
      </c>
      <c r="E111">
        <v>0.3010299956639812</v>
      </c>
      <c r="F111">
        <v>0.95424250943932487</v>
      </c>
      <c r="G111">
        <v>0.95424250943932487</v>
      </c>
      <c r="H111">
        <v>0.3010299956639812</v>
      </c>
      <c r="I111">
        <v>2.6850238881727724</v>
      </c>
      <c r="J111">
        <v>478.71716600000002</v>
      </c>
      <c r="K111">
        <v>3.6959192528313998</v>
      </c>
      <c r="L111">
        <v>-22.599748999328352</v>
      </c>
      <c r="M111">
        <v>-50.001794724885286</v>
      </c>
      <c r="N111">
        <v>748.62826600000005</v>
      </c>
      <c r="O111">
        <v>2.7802078244408741</v>
      </c>
      <c r="P111">
        <v>4.1664301138432824</v>
      </c>
      <c r="Q111">
        <v>-20.641153402307655</v>
      </c>
      <c r="R111">
        <v>-47.283060090300175</v>
      </c>
    </row>
    <row r="112" spans="1:18" x14ac:dyDescent="0.3">
      <c r="A112">
        <v>2.3463529744506388</v>
      </c>
      <c r="B112">
        <v>0.47712125471966244</v>
      </c>
      <c r="C112">
        <v>3.422589839851482</v>
      </c>
      <c r="D112">
        <v>0.47712125471966244</v>
      </c>
      <c r="E112">
        <v>0.47712125471966244</v>
      </c>
      <c r="F112">
        <v>2.509202522331103</v>
      </c>
      <c r="G112">
        <v>3.5696079675468244</v>
      </c>
      <c r="H112">
        <v>0.47712125471966244</v>
      </c>
      <c r="I112">
        <v>3.092493966607607</v>
      </c>
      <c r="J112">
        <v>7.8404660000000002</v>
      </c>
      <c r="K112">
        <v>4.0982975364946981</v>
      </c>
      <c r="L112">
        <v>-25.016908069980904</v>
      </c>
      <c r="M112">
        <v>-47.928482814429735</v>
      </c>
      <c r="N112">
        <v>590.39793199999997</v>
      </c>
      <c r="O112">
        <v>2.1423174949316941</v>
      </c>
      <c r="P112">
        <v>5.0391125863889545</v>
      </c>
      <c r="Q112">
        <v>-22.759921699999953</v>
      </c>
      <c r="R112">
        <v>-47.154385800969493</v>
      </c>
    </row>
    <row r="113" spans="1:18" x14ac:dyDescent="0.3">
      <c r="A113">
        <v>2.357934847000454</v>
      </c>
      <c r="B113">
        <v>0</v>
      </c>
      <c r="C113">
        <v>3.2853322276438846</v>
      </c>
      <c r="D113">
        <v>0</v>
      </c>
      <c r="E113">
        <v>0</v>
      </c>
      <c r="F113">
        <v>1.7993405494535817</v>
      </c>
      <c r="G113">
        <v>1.9493900066449128</v>
      </c>
      <c r="H113">
        <v>0</v>
      </c>
      <c r="I113">
        <v>1.7264093162599792</v>
      </c>
      <c r="J113">
        <v>524.87611900000002</v>
      </c>
      <c r="K113">
        <v>3.7107940999303275</v>
      </c>
      <c r="L113">
        <v>-22.690669066040002</v>
      </c>
      <c r="M113">
        <v>-45.056975740535016</v>
      </c>
      <c r="N113">
        <v>600.41107999999997</v>
      </c>
      <c r="O113">
        <v>2.0366967485740641</v>
      </c>
      <c r="P113">
        <v>4.6805077463801403</v>
      </c>
      <c r="Q113">
        <v>-22.743771000000002</v>
      </c>
      <c r="R113">
        <v>-46.897802090290753</v>
      </c>
    </row>
    <row r="114" spans="1:18" x14ac:dyDescent="0.3">
      <c r="A114">
        <v>1.8061799739838871</v>
      </c>
      <c r="B114">
        <v>0.3010299956639812</v>
      </c>
      <c r="C114">
        <v>2.0086001717619175</v>
      </c>
      <c r="D114">
        <v>0.3010299956639812</v>
      </c>
      <c r="E114">
        <v>0.3010299956639812</v>
      </c>
      <c r="F114">
        <v>1.8512583487190752</v>
      </c>
      <c r="G114">
        <v>2.0681858617461617</v>
      </c>
      <c r="H114">
        <v>0.3010299956639812</v>
      </c>
      <c r="I114">
        <v>2.7751085169978591</v>
      </c>
      <c r="J114">
        <v>483.63968899999998</v>
      </c>
      <c r="K114">
        <v>4.49526674438781</v>
      </c>
      <c r="L114">
        <v>-22.746925500000007</v>
      </c>
      <c r="M114">
        <v>-50.388393171768513</v>
      </c>
      <c r="N114">
        <v>415.20048700000001</v>
      </c>
      <c r="O114">
        <v>2.8520619670677942</v>
      </c>
      <c r="P114">
        <v>4.8021372057296654</v>
      </c>
      <c r="Q114">
        <v>-21.418383015</v>
      </c>
      <c r="R114">
        <v>-50.07303627502921</v>
      </c>
    </row>
    <row r="115" spans="1:18" x14ac:dyDescent="0.3">
      <c r="A115">
        <v>1.8195439355418688</v>
      </c>
      <c r="B115">
        <v>0.6020599913279624</v>
      </c>
      <c r="C115">
        <v>2.12057393120585</v>
      </c>
      <c r="D115">
        <v>0.84509804001425681</v>
      </c>
      <c r="E115">
        <v>0.6020599913279624</v>
      </c>
      <c r="F115">
        <v>2.12057393120585</v>
      </c>
      <c r="G115">
        <v>2.4048337166199381</v>
      </c>
      <c r="H115">
        <v>0.84509804001425681</v>
      </c>
      <c r="I115">
        <v>1.8505972288095205</v>
      </c>
      <c r="J115">
        <v>610.66268600000001</v>
      </c>
      <c r="K115">
        <v>3.4460709357010049</v>
      </c>
      <c r="L115">
        <v>-21.322613582849804</v>
      </c>
      <c r="M115">
        <v>-48.63403931083802</v>
      </c>
      <c r="N115">
        <v>363.98671899999999</v>
      </c>
      <c r="O115">
        <v>2.988669077143248</v>
      </c>
      <c r="P115">
        <v>4.4094089499748597</v>
      </c>
      <c r="Q115">
        <v>-20.636668999377008</v>
      </c>
      <c r="R115">
        <v>-51.106661019946934</v>
      </c>
    </row>
    <row r="116" spans="1:18" x14ac:dyDescent="0.3">
      <c r="A116">
        <v>2.6414741105040997</v>
      </c>
      <c r="B116">
        <v>1.9912260756924949</v>
      </c>
      <c r="C116">
        <v>4.2319535691989811</v>
      </c>
      <c r="D116">
        <v>2.9439888750737717</v>
      </c>
      <c r="E116">
        <v>1.9912260756924949</v>
      </c>
      <c r="F116">
        <v>0.90308998699194354</v>
      </c>
      <c r="G116">
        <v>0.95424250943932487</v>
      </c>
      <c r="H116">
        <v>2.9439888750737717</v>
      </c>
      <c r="I116">
        <v>1.7593580633847652</v>
      </c>
      <c r="J116">
        <v>500.29647</v>
      </c>
      <c r="K116">
        <v>3.7173375827238639</v>
      </c>
      <c r="L116">
        <v>-23.009837218795305</v>
      </c>
      <c r="M116">
        <v>-49.785431954502307</v>
      </c>
      <c r="N116">
        <v>11.33502</v>
      </c>
      <c r="O116">
        <v>2.5135052581797321</v>
      </c>
      <c r="P116">
        <v>4.8343189536706639</v>
      </c>
      <c r="Q116">
        <v>-24.319508883999905</v>
      </c>
      <c r="R116">
        <v>-46.997301864512337</v>
      </c>
    </row>
    <row r="117" spans="1:18" x14ac:dyDescent="0.3">
      <c r="A117">
        <v>0.3010299956639812</v>
      </c>
      <c r="B117">
        <v>0</v>
      </c>
      <c r="C117">
        <v>0.3010299956639812</v>
      </c>
      <c r="D117">
        <v>0</v>
      </c>
      <c r="E117">
        <v>0</v>
      </c>
      <c r="F117">
        <v>2.3364597338485296</v>
      </c>
      <c r="G117">
        <v>2.9278834103307068</v>
      </c>
      <c r="H117">
        <v>0</v>
      </c>
      <c r="I117">
        <v>3.2149047509301187</v>
      </c>
      <c r="J117">
        <v>705.78998100000001</v>
      </c>
      <c r="K117">
        <v>4.673371152066327</v>
      </c>
      <c r="L117">
        <v>-24.006800970000004</v>
      </c>
      <c r="M117">
        <v>-48.351434517927522</v>
      </c>
      <c r="N117">
        <v>435.26418000000001</v>
      </c>
      <c r="O117">
        <v>2.3664005414484302</v>
      </c>
      <c r="P117">
        <v>3.7767011839884108</v>
      </c>
      <c r="Q117">
        <v>-21.5953916792139</v>
      </c>
      <c r="R117">
        <v>-50.599425717222353</v>
      </c>
    </row>
    <row r="118" spans="1:18" x14ac:dyDescent="0.3">
      <c r="A118">
        <v>2.4608978427565478</v>
      </c>
      <c r="B118">
        <v>0.77815125038364363</v>
      </c>
      <c r="C118">
        <v>3.0916669575956846</v>
      </c>
      <c r="D118">
        <v>0.77815125038364363</v>
      </c>
      <c r="E118">
        <v>0.77815125038364363</v>
      </c>
      <c r="F118">
        <v>2</v>
      </c>
      <c r="G118">
        <v>2.1613680022349748</v>
      </c>
      <c r="H118">
        <v>0.77815125038364363</v>
      </c>
      <c r="I118">
        <v>2.2301678163461913</v>
      </c>
      <c r="J118">
        <v>612.48987399999999</v>
      </c>
      <c r="K118">
        <v>4.3160962096751305</v>
      </c>
      <c r="L118">
        <v>-23.469902955253907</v>
      </c>
      <c r="M118">
        <v>-47.736118443644258</v>
      </c>
      <c r="N118">
        <v>805.44356400000004</v>
      </c>
      <c r="O118">
        <v>2.8732438522340966</v>
      </c>
      <c r="P118">
        <v>4.7431019322670114</v>
      </c>
      <c r="Q118">
        <v>-23.714202222999905</v>
      </c>
      <c r="R118">
        <v>-47.418015150930991</v>
      </c>
    </row>
    <row r="119" spans="1:18" x14ac:dyDescent="0.3">
      <c r="A119">
        <v>2.5854607295085006</v>
      </c>
      <c r="B119">
        <v>0.90308998699194354</v>
      </c>
      <c r="C119">
        <v>3.6338722626583326</v>
      </c>
      <c r="D119">
        <v>0.95424250943932487</v>
      </c>
      <c r="E119">
        <v>0.90308998699194354</v>
      </c>
      <c r="F119">
        <v>2.3654879848908998</v>
      </c>
      <c r="G119">
        <v>3.1956229435869368</v>
      </c>
      <c r="H119">
        <v>0.95424250943932487</v>
      </c>
      <c r="I119">
        <v>2.5090384544191369</v>
      </c>
      <c r="J119">
        <v>526.94302800000003</v>
      </c>
      <c r="K119">
        <v>4.7463850697284506</v>
      </c>
      <c r="L119">
        <v>-22.999548914588303</v>
      </c>
      <c r="M119">
        <v>-47.502206154668748</v>
      </c>
      <c r="N119">
        <v>559.00517500000001</v>
      </c>
      <c r="O119">
        <v>2.8633216702709303</v>
      </c>
      <c r="P119">
        <v>5.2261563633558481</v>
      </c>
      <c r="Q119">
        <v>-22.926668725898853</v>
      </c>
      <c r="R119">
        <v>-45.46204884623041</v>
      </c>
    </row>
    <row r="120" spans="1:18" x14ac:dyDescent="0.3">
      <c r="A120">
        <v>2.2278867046136734</v>
      </c>
      <c r="B120">
        <v>0.6020599913279624</v>
      </c>
      <c r="C120">
        <v>2.6253124509616739</v>
      </c>
      <c r="D120">
        <v>0.6020599913279624</v>
      </c>
      <c r="E120">
        <v>0.6020599913279624</v>
      </c>
      <c r="F120">
        <v>2.6424645202421213</v>
      </c>
      <c r="G120">
        <v>3.958085848521085</v>
      </c>
      <c r="H120">
        <v>0.6020599913279624</v>
      </c>
      <c r="I120">
        <v>2.6856942770243344</v>
      </c>
      <c r="J120">
        <v>3.1946180000000002</v>
      </c>
      <c r="K120">
        <v>5.0846906449600828</v>
      </c>
      <c r="L120">
        <v>-23.622006500000001</v>
      </c>
      <c r="M120">
        <v>-45.410818382249786</v>
      </c>
      <c r="N120">
        <v>638.54311600000005</v>
      </c>
      <c r="O120">
        <v>2.245502797372851</v>
      </c>
      <c r="P120">
        <v>4.1353553094087747</v>
      </c>
      <c r="Q120">
        <v>-22.611166885180054</v>
      </c>
      <c r="R120">
        <v>-45.183569424497712</v>
      </c>
    </row>
    <row r="121" spans="1:18" x14ac:dyDescent="0.3">
      <c r="A121">
        <v>2.5403294747908736</v>
      </c>
      <c r="B121">
        <v>1.4471580313422192</v>
      </c>
      <c r="C121">
        <v>4.1535099893008374</v>
      </c>
      <c r="D121">
        <v>1.7481880270062005</v>
      </c>
      <c r="E121">
        <v>1.4471580313422192</v>
      </c>
      <c r="F121">
        <v>2.143014800254095</v>
      </c>
      <c r="G121">
        <v>2.3926969532596658</v>
      </c>
      <c r="H121">
        <v>1.7481880270062005</v>
      </c>
      <c r="I121">
        <v>1.5383977686857424</v>
      </c>
      <c r="J121">
        <v>785.34430999999995</v>
      </c>
      <c r="K121">
        <v>5.6030653043327536</v>
      </c>
      <c r="L121">
        <v>-23.535249500000003</v>
      </c>
      <c r="M121">
        <v>-46.841445431909598</v>
      </c>
      <c r="N121">
        <v>527.09938799999998</v>
      </c>
      <c r="O121">
        <v>3.1392709632675655</v>
      </c>
      <c r="P121">
        <v>5.6065339863505974</v>
      </c>
      <c r="Q121">
        <v>-22.723722000000002</v>
      </c>
      <c r="R121">
        <v>-47.646846236158197</v>
      </c>
    </row>
    <row r="122" spans="1:18" x14ac:dyDescent="0.3">
      <c r="A122">
        <v>2.5465426634781312</v>
      </c>
      <c r="B122">
        <v>0</v>
      </c>
      <c r="C122">
        <v>4.0848621390484219</v>
      </c>
      <c r="D122">
        <v>0</v>
      </c>
      <c r="E122">
        <v>0</v>
      </c>
      <c r="F122">
        <v>2.1072099696478683</v>
      </c>
      <c r="G122">
        <v>2.4955443375464483</v>
      </c>
      <c r="H122">
        <v>0</v>
      </c>
      <c r="I122">
        <v>2.8056693779336919</v>
      </c>
      <c r="J122">
        <v>427.082041</v>
      </c>
      <c r="K122">
        <v>4.0908221633946562</v>
      </c>
      <c r="L122">
        <v>-20.080991509997855</v>
      </c>
      <c r="M122">
        <v>-49.91494230289026</v>
      </c>
      <c r="N122">
        <v>555.89249900000004</v>
      </c>
      <c r="O122">
        <v>2.7029395000753436</v>
      </c>
      <c r="P122">
        <v>4.4743036971165608</v>
      </c>
      <c r="Q122">
        <v>-23.192991495000008</v>
      </c>
      <c r="R122">
        <v>-49.383974489660609</v>
      </c>
    </row>
    <row r="123" spans="1:18" x14ac:dyDescent="0.3">
      <c r="A123">
        <v>2.3673559210260189</v>
      </c>
      <c r="B123">
        <v>0.84509804001425681</v>
      </c>
      <c r="C123">
        <v>3.1162755875805441</v>
      </c>
      <c r="D123">
        <v>1.3010299956639813</v>
      </c>
      <c r="E123">
        <v>0.84509804001425681</v>
      </c>
      <c r="F123">
        <v>2.1038037209559568</v>
      </c>
      <c r="G123">
        <v>2.568201724066995</v>
      </c>
      <c r="H123">
        <v>1.3010299956639813</v>
      </c>
      <c r="I123">
        <v>2.9366268252765386</v>
      </c>
      <c r="J123">
        <v>718.09278400000005</v>
      </c>
      <c r="K123">
        <v>4.4825877695267673</v>
      </c>
      <c r="L123">
        <v>-21.777986990000006</v>
      </c>
      <c r="M123">
        <v>-47.079758204827158</v>
      </c>
      <c r="N123">
        <v>626.16231400000004</v>
      </c>
      <c r="O123">
        <v>2.861604895852659</v>
      </c>
      <c r="P123">
        <v>4.8831445159072819</v>
      </c>
      <c r="Q123">
        <v>-21.994049295000003</v>
      </c>
      <c r="R123">
        <v>-47.425172881653872</v>
      </c>
    </row>
    <row r="124" spans="1:18" x14ac:dyDescent="0.3">
      <c r="A124">
        <v>2.0413926851582249</v>
      </c>
      <c r="B124">
        <v>2.0211892990699383</v>
      </c>
      <c r="C124">
        <v>2.1492191126553797</v>
      </c>
      <c r="D124">
        <v>2.8228216453031045</v>
      </c>
      <c r="E124">
        <v>2.0211892990699383</v>
      </c>
      <c r="F124">
        <v>2.143014800254095</v>
      </c>
      <c r="G124">
        <v>2.3384564936046046</v>
      </c>
      <c r="H124">
        <v>2.8228216453031045</v>
      </c>
      <c r="I124">
        <v>2.2825835978359392</v>
      </c>
      <c r="J124">
        <v>881.94790499999999</v>
      </c>
      <c r="K124">
        <v>3.4019172505175748</v>
      </c>
      <c r="L124">
        <v>-21.285000428529404</v>
      </c>
      <c r="M124">
        <v>-47.167105877048876</v>
      </c>
      <c r="N124">
        <v>515.81715599999995</v>
      </c>
      <c r="O124">
        <v>2.6341123498306187</v>
      </c>
      <c r="P124">
        <v>4.5989983057863615</v>
      </c>
      <c r="Q124">
        <v>-21.010999499367802</v>
      </c>
      <c r="R124">
        <v>-48.222265751502015</v>
      </c>
    </row>
    <row r="125" spans="1:18" x14ac:dyDescent="0.3">
      <c r="A125">
        <v>2.2764618041732443</v>
      </c>
      <c r="B125">
        <v>1.4771212547196624</v>
      </c>
      <c r="C125">
        <v>2.7839035792727351</v>
      </c>
      <c r="D125">
        <v>1.6127838567197355</v>
      </c>
      <c r="E125">
        <v>1.4771212547196624</v>
      </c>
      <c r="F125">
        <v>2.2787536009528289</v>
      </c>
      <c r="G125">
        <v>2.6919651027673601</v>
      </c>
      <c r="H125">
        <v>1.6127838567197355</v>
      </c>
      <c r="I125">
        <v>3.0274792650806339</v>
      </c>
      <c r="J125">
        <v>378.459881</v>
      </c>
      <c r="K125">
        <v>4.3223433611486763</v>
      </c>
      <c r="L125">
        <v>-20.872026554121053</v>
      </c>
      <c r="M125">
        <v>-51.489407055842278</v>
      </c>
      <c r="N125">
        <v>586.68104000000005</v>
      </c>
      <c r="O125">
        <v>2.3889994251205149</v>
      </c>
      <c r="P125">
        <v>4.7493497605974762</v>
      </c>
      <c r="Q125">
        <v>-21.858362505000006</v>
      </c>
      <c r="R125">
        <v>-47.48140964335802</v>
      </c>
    </row>
    <row r="126" spans="1:18" x14ac:dyDescent="0.3">
      <c r="A126">
        <v>2.3483048630481607</v>
      </c>
      <c r="B126">
        <v>1.3424226808222062</v>
      </c>
      <c r="C126">
        <v>3.0909630765957314</v>
      </c>
      <c r="D126">
        <v>2.6384892569546374</v>
      </c>
      <c r="E126">
        <v>1.3424226808222062</v>
      </c>
      <c r="F126">
        <v>2</v>
      </c>
      <c r="G126">
        <v>2.4712917110589387</v>
      </c>
      <c r="H126">
        <v>2.6384892569546374</v>
      </c>
      <c r="I126">
        <v>2.4632896320202149</v>
      </c>
      <c r="J126">
        <v>524.83555899999999</v>
      </c>
      <c r="K126">
        <v>5.0858683014910282</v>
      </c>
      <c r="L126">
        <v>-21.139538500000004</v>
      </c>
      <c r="M126">
        <v>-48.975870939042814</v>
      </c>
      <c r="N126">
        <v>8.6821260000000002</v>
      </c>
      <c r="O126">
        <v>2.1739230692509985</v>
      </c>
      <c r="P126">
        <v>5.5119808992470753</v>
      </c>
      <c r="Q126">
        <v>-24.003021500000003</v>
      </c>
      <c r="R126">
        <v>-46.412049583612436</v>
      </c>
    </row>
    <row r="127" spans="1:18" x14ac:dyDescent="0.3">
      <c r="A127">
        <v>2.1875207208364631</v>
      </c>
      <c r="B127">
        <v>0</v>
      </c>
      <c r="C127">
        <v>2.5888317255942073</v>
      </c>
      <c r="D127">
        <v>0</v>
      </c>
      <c r="E127">
        <v>0</v>
      </c>
      <c r="F127">
        <v>1.6627578316815741</v>
      </c>
      <c r="G127">
        <v>1.8450980400142569</v>
      </c>
      <c r="H127">
        <v>0</v>
      </c>
      <c r="I127">
        <v>2.1714134148710733</v>
      </c>
      <c r="J127">
        <v>507.31184100000002</v>
      </c>
      <c r="K127">
        <v>3.8923172607224803</v>
      </c>
      <c r="L127">
        <v>-21.048579999366858</v>
      </c>
      <c r="M127">
        <v>-49.057742152508247</v>
      </c>
      <c r="N127">
        <v>306.17832099999998</v>
      </c>
      <c r="O127">
        <v>3.1004673888821435</v>
      </c>
      <c r="P127">
        <v>4.6454222693490923</v>
      </c>
      <c r="Q127">
        <v>-21.768781995000001</v>
      </c>
      <c r="R127">
        <v>-52.115275826996601</v>
      </c>
    </row>
    <row r="128" spans="1:18" x14ac:dyDescent="0.3">
      <c r="A128">
        <v>1.6334684555795864</v>
      </c>
      <c r="B128">
        <v>0.47712125471966244</v>
      </c>
      <c r="C128">
        <v>1.7708520116421442</v>
      </c>
      <c r="D128">
        <v>0.77815125038364363</v>
      </c>
      <c r="E128">
        <v>0.47712125471966244</v>
      </c>
      <c r="F128">
        <v>1.7781512503836436</v>
      </c>
      <c r="G128">
        <v>1.919078092376074</v>
      </c>
      <c r="H128">
        <v>0.77815125038364363</v>
      </c>
      <c r="I128">
        <v>2.2963097129703347</v>
      </c>
      <c r="J128">
        <v>566.04621699999996</v>
      </c>
      <c r="K128">
        <v>3.9655309436228605</v>
      </c>
      <c r="L128">
        <v>-20.904231922286552</v>
      </c>
      <c r="M128">
        <v>-49.272841545890991</v>
      </c>
      <c r="N128">
        <v>431.25679100000002</v>
      </c>
      <c r="O128">
        <v>2.891648943870559</v>
      </c>
      <c r="P128">
        <v>4.6067252245758397</v>
      </c>
      <c r="Q128">
        <v>-21.538867499355003</v>
      </c>
      <c r="R128">
        <v>-49.857735234791051</v>
      </c>
    </row>
    <row r="129" spans="1:18" x14ac:dyDescent="0.3">
      <c r="A129">
        <v>2.2966651902615309</v>
      </c>
      <c r="B129">
        <v>1.5314789170422551</v>
      </c>
      <c r="C129">
        <v>2.9400181550076634</v>
      </c>
      <c r="D129">
        <v>2.9360107957152097</v>
      </c>
      <c r="E129">
        <v>1.5314789170422551</v>
      </c>
      <c r="F129">
        <v>1.9822712330395684</v>
      </c>
      <c r="G129">
        <v>2.2355284469075487</v>
      </c>
      <c r="H129">
        <v>2.9360107957152097</v>
      </c>
      <c r="I129">
        <v>2.7089483622275385</v>
      </c>
      <c r="J129">
        <v>734.50408300000004</v>
      </c>
      <c r="K129">
        <v>4.3007041525961238</v>
      </c>
      <c r="L129">
        <v>-23.034797499319904</v>
      </c>
      <c r="M129">
        <v>-49.165330170887934</v>
      </c>
      <c r="N129">
        <v>19.002613</v>
      </c>
      <c r="O129">
        <v>2.8586580854397154</v>
      </c>
      <c r="P129">
        <v>4.7506780682494991</v>
      </c>
      <c r="Q129">
        <v>-24.494251427999906</v>
      </c>
      <c r="R129">
        <v>-47.841054751674982</v>
      </c>
    </row>
    <row r="130" spans="1:18" x14ac:dyDescent="0.3">
      <c r="A130">
        <v>2.0293837776852097</v>
      </c>
      <c r="B130">
        <v>0.6020599913279624</v>
      </c>
      <c r="C130">
        <v>2.5250448070368452</v>
      </c>
      <c r="D130">
        <v>0.84509804001425681</v>
      </c>
      <c r="E130">
        <v>0.6020599913279624</v>
      </c>
      <c r="F130">
        <v>1.9731278535996986</v>
      </c>
      <c r="G130">
        <v>2.2576785748691846</v>
      </c>
      <c r="H130">
        <v>0.84509804001425681</v>
      </c>
      <c r="I130">
        <v>2.1065410484088751</v>
      </c>
      <c r="J130">
        <v>574.77755000000002</v>
      </c>
      <c r="K130">
        <v>4.6897438238425666</v>
      </c>
      <c r="L130">
        <v>-23.168672500000003</v>
      </c>
      <c r="M130">
        <v>-47.737531325107895</v>
      </c>
      <c r="N130">
        <v>563.33300499999996</v>
      </c>
      <c r="O130">
        <v>2.6735305121612907</v>
      </c>
      <c r="P130">
        <v>4.1211986025846903</v>
      </c>
      <c r="Q130">
        <v>-22.064934664020004</v>
      </c>
      <c r="R130">
        <v>-48.177705754140838</v>
      </c>
    </row>
    <row r="131" spans="1:18" x14ac:dyDescent="0.3">
      <c r="A131">
        <v>1.6434526764861874</v>
      </c>
      <c r="B131">
        <v>0.90308998699194354</v>
      </c>
      <c r="C131">
        <v>1.7923916894982539</v>
      </c>
      <c r="D131">
        <v>0.95424250943932487</v>
      </c>
      <c r="E131">
        <v>0.90308998699194354</v>
      </c>
      <c r="F131">
        <v>2.1846914308175989</v>
      </c>
      <c r="G131">
        <v>3.0625819842281632</v>
      </c>
      <c r="H131">
        <v>0.95424250943932487</v>
      </c>
      <c r="I131">
        <v>2.2796486959977837</v>
      </c>
      <c r="J131">
        <v>595.21333600000003</v>
      </c>
      <c r="K131">
        <v>4.2588287705939791</v>
      </c>
      <c r="L131">
        <v>-23.224731835877456</v>
      </c>
      <c r="M131">
        <v>-47.952110655390264</v>
      </c>
      <c r="N131">
        <v>865.95305199999996</v>
      </c>
      <c r="O131">
        <v>2.8435442119456353</v>
      </c>
      <c r="P131">
        <v>4.2160074681083124</v>
      </c>
      <c r="Q131">
        <v>-24.220268457556852</v>
      </c>
      <c r="R131">
        <v>-48.765477481482321</v>
      </c>
    </row>
    <row r="132" spans="1:18" x14ac:dyDescent="0.3">
      <c r="A132">
        <v>2.6394864892685859</v>
      </c>
      <c r="B132">
        <v>2.1553360374650619</v>
      </c>
      <c r="C132">
        <v>4.4132997640812519</v>
      </c>
      <c r="D132">
        <v>2.9513375187959179</v>
      </c>
      <c r="E132">
        <v>2.1553360374650619</v>
      </c>
      <c r="F132">
        <v>2.0211892990699383</v>
      </c>
      <c r="G132">
        <v>2.3384564936046046</v>
      </c>
      <c r="H132">
        <v>2.9513375187959179</v>
      </c>
      <c r="I132">
        <v>2.2451324937920831</v>
      </c>
      <c r="J132">
        <v>598.42758600000002</v>
      </c>
      <c r="K132">
        <v>4.2352758766870524</v>
      </c>
      <c r="L132">
        <v>-22.508882412068655</v>
      </c>
      <c r="M132">
        <v>-47.775700203456722</v>
      </c>
      <c r="N132">
        <v>680.982846</v>
      </c>
      <c r="O132">
        <v>2.5229173957693058</v>
      </c>
      <c r="P132">
        <v>3.8849651982007325</v>
      </c>
      <c r="Q132">
        <v>-24.101200310693006</v>
      </c>
      <c r="R132">
        <v>-48.367071155950498</v>
      </c>
    </row>
    <row r="133" spans="1:18" x14ac:dyDescent="0.3">
      <c r="A133">
        <v>2.0863598306747484</v>
      </c>
      <c r="B133">
        <v>0</v>
      </c>
      <c r="C133">
        <v>2.2988530764097068</v>
      </c>
      <c r="D133">
        <v>0</v>
      </c>
      <c r="E133">
        <v>0</v>
      </c>
      <c r="F133">
        <v>1.2304489213782739</v>
      </c>
      <c r="G133">
        <v>1.414973347970818</v>
      </c>
      <c r="H133">
        <v>0</v>
      </c>
      <c r="I133">
        <v>2.2758340364245599</v>
      </c>
      <c r="J133">
        <v>553.97054000000003</v>
      </c>
      <c r="K133">
        <v>4.0940516555099649</v>
      </c>
      <c r="L133">
        <v>-23.032005631921155</v>
      </c>
      <c r="M133">
        <v>-49.713936148676602</v>
      </c>
      <c r="N133">
        <v>537.58763799999997</v>
      </c>
      <c r="O133">
        <v>2.500564405288396</v>
      </c>
      <c r="P133">
        <v>4.0333835411731194</v>
      </c>
      <c r="Q133">
        <v>-21.589189499357602</v>
      </c>
      <c r="R133">
        <v>-48.072330066710776</v>
      </c>
    </row>
    <row r="134" spans="1:18" x14ac:dyDescent="0.3">
      <c r="A134">
        <v>2.53655844257153</v>
      </c>
      <c r="B134">
        <v>1.3979400086720377</v>
      </c>
      <c r="C134">
        <v>3.9834909718151663</v>
      </c>
      <c r="D134">
        <v>1.4623979978989561</v>
      </c>
      <c r="E134">
        <v>1.3979400086720377</v>
      </c>
      <c r="F134">
        <v>0</v>
      </c>
      <c r="G134">
        <v>0</v>
      </c>
      <c r="H134">
        <v>1.4623979978989561</v>
      </c>
      <c r="I134">
        <v>2.2268318106587208</v>
      </c>
      <c r="J134">
        <v>461.49571200000003</v>
      </c>
      <c r="K134">
        <v>3.9353560929455731</v>
      </c>
      <c r="L134">
        <v>-21.560310036799354</v>
      </c>
      <c r="M134">
        <v>-50.450348692156652</v>
      </c>
      <c r="N134">
        <v>618.99365499999999</v>
      </c>
      <c r="O134">
        <v>2.6975972035301958</v>
      </c>
      <c r="P134">
        <v>5.3147601893777532</v>
      </c>
      <c r="Q134">
        <v>-22.412511500000004</v>
      </c>
      <c r="R134">
        <v>-47.563533238434395</v>
      </c>
    </row>
    <row r="135" spans="1:18" x14ac:dyDescent="0.3">
      <c r="A135">
        <v>2.0211892990699383</v>
      </c>
      <c r="B135">
        <v>0</v>
      </c>
      <c r="C135">
        <v>2.3283796034387376</v>
      </c>
      <c r="D135">
        <v>0</v>
      </c>
      <c r="E135">
        <v>0</v>
      </c>
      <c r="F135">
        <v>2.0569048513364727</v>
      </c>
      <c r="G135">
        <v>2.4232458739368079</v>
      </c>
      <c r="H135">
        <v>0</v>
      </c>
      <c r="I135">
        <v>2.6256241666222033</v>
      </c>
      <c r="J135">
        <v>590.20346199999994</v>
      </c>
      <c r="K135">
        <v>4.2664198658791035</v>
      </c>
      <c r="L135">
        <v>-20.718734499377604</v>
      </c>
      <c r="M135">
        <v>-48.539738329013375</v>
      </c>
      <c r="N135">
        <v>762.981314</v>
      </c>
      <c r="O135">
        <v>1.5603968736739027</v>
      </c>
      <c r="P135">
        <v>4.7062567931239201</v>
      </c>
      <c r="Q135">
        <v>-23.744515000000003</v>
      </c>
      <c r="R135">
        <v>-46.393692673973653</v>
      </c>
    </row>
    <row r="136" spans="1:18" x14ac:dyDescent="0.3">
      <c r="A136">
        <v>2.5943925503754266</v>
      </c>
      <c r="B136">
        <v>2.27415784926368</v>
      </c>
      <c r="C136">
        <v>3.9045532629767727</v>
      </c>
      <c r="D136">
        <v>3.4438885467773721</v>
      </c>
      <c r="E136">
        <v>2.27415784926368</v>
      </c>
      <c r="F136">
        <v>2.0569048513364727</v>
      </c>
      <c r="G136">
        <v>2.2624510897304293</v>
      </c>
      <c r="H136">
        <v>3.4438885467773721</v>
      </c>
      <c r="I136">
        <v>2.8625177771838168</v>
      </c>
      <c r="J136">
        <v>475.12931700000001</v>
      </c>
      <c r="K136">
        <v>3.79309160017658</v>
      </c>
      <c r="L136">
        <v>-20.171558843335301</v>
      </c>
      <c r="M136">
        <v>-48.687484179829646</v>
      </c>
      <c r="N136">
        <v>806.35944600000005</v>
      </c>
      <c r="O136">
        <v>2.628385864431384</v>
      </c>
      <c r="P136">
        <v>4.2339854787802116</v>
      </c>
      <c r="Q136">
        <v>-23.5317929883978</v>
      </c>
      <c r="R136">
        <v>-45.84717692961798</v>
      </c>
    </row>
    <row r="137" spans="1:18" x14ac:dyDescent="0.3">
      <c r="A137">
        <v>1.9912260756924949</v>
      </c>
      <c r="B137">
        <v>1.3979400086720377</v>
      </c>
      <c r="C137">
        <v>2.3010299956639813</v>
      </c>
      <c r="D137">
        <v>1.3979400086720377</v>
      </c>
      <c r="E137">
        <v>0</v>
      </c>
      <c r="F137">
        <v>2.2695129442179165</v>
      </c>
      <c r="G137">
        <v>2.8609366207000937</v>
      </c>
      <c r="H137">
        <v>0.3010299956639812</v>
      </c>
      <c r="I137">
        <v>2.2619595605467095</v>
      </c>
      <c r="J137">
        <v>591.02437999999995</v>
      </c>
      <c r="K137">
        <v>4.4479328655921799</v>
      </c>
      <c r="L137">
        <v>-22.330076447999904</v>
      </c>
      <c r="M137">
        <v>-47.174375742552414</v>
      </c>
      <c r="N137">
        <v>469.58034900000001</v>
      </c>
      <c r="O137">
        <v>2.2378803869161454</v>
      </c>
      <c r="P137">
        <v>3.7242758696007892</v>
      </c>
      <c r="Q137">
        <v>-21.625362732839552</v>
      </c>
      <c r="R137">
        <v>-50.860672004289604</v>
      </c>
    </row>
    <row r="138" spans="1:18" x14ac:dyDescent="0.3">
      <c r="A138">
        <v>2.5403294747908736</v>
      </c>
      <c r="B138">
        <v>1.7708520116421442</v>
      </c>
      <c r="C138">
        <v>3.8747716371842982</v>
      </c>
      <c r="D138">
        <v>1.9822712330395684</v>
      </c>
      <c r="E138">
        <v>1.3979400086720377</v>
      </c>
      <c r="F138">
        <v>2.419955748489758</v>
      </c>
      <c r="G138">
        <v>2.9410142437055695</v>
      </c>
      <c r="H138">
        <v>1.3979400086720377</v>
      </c>
      <c r="I138">
        <v>2.6684977377819545</v>
      </c>
      <c r="J138">
        <v>494.38563699999997</v>
      </c>
      <c r="K138">
        <v>4.2527559710885736</v>
      </c>
      <c r="L138">
        <v>-23.012958080648964</v>
      </c>
      <c r="M138">
        <v>-48.00989213364484</v>
      </c>
      <c r="N138">
        <v>512.43853300000001</v>
      </c>
      <c r="O138">
        <v>2.402469449960547</v>
      </c>
      <c r="P138">
        <v>3.7904962769671093</v>
      </c>
      <c r="Q138">
        <v>-22.569410257822707</v>
      </c>
      <c r="R138">
        <v>-48.159014141546734</v>
      </c>
    </row>
    <row r="139" spans="1:18" x14ac:dyDescent="0.3">
      <c r="A139">
        <v>2.1461280356782382</v>
      </c>
      <c r="B139">
        <v>0</v>
      </c>
      <c r="C139">
        <v>2.5865873046717551</v>
      </c>
      <c r="D139">
        <v>0</v>
      </c>
      <c r="E139">
        <v>1.7708520116421442</v>
      </c>
      <c r="F139">
        <v>1.9344984512435677</v>
      </c>
      <c r="G139">
        <v>2.1643528557844371</v>
      </c>
      <c r="H139">
        <v>1.9822712330395684</v>
      </c>
      <c r="I139">
        <v>2.1385521484333947</v>
      </c>
      <c r="J139">
        <v>660.26309200000003</v>
      </c>
      <c r="K139">
        <v>4.3896621375102995</v>
      </c>
      <c r="L139">
        <v>-22.481707032329005</v>
      </c>
      <c r="M139">
        <v>-47.458282925400148</v>
      </c>
      <c r="N139">
        <v>764.09666800000002</v>
      </c>
      <c r="O139">
        <v>2.2449744014493307</v>
      </c>
      <c r="P139">
        <v>5.8565917548987541</v>
      </c>
      <c r="Q139">
        <v>-23.657510000000002</v>
      </c>
      <c r="R139">
        <v>-46.530874257629542</v>
      </c>
    </row>
    <row r="140" spans="1:18" x14ac:dyDescent="0.3">
      <c r="A140">
        <v>1.9912260756924949</v>
      </c>
      <c r="B140">
        <v>0.3010299956639812</v>
      </c>
      <c r="C140">
        <v>2.1522883443830563</v>
      </c>
      <c r="D140">
        <v>0.3010299956639812</v>
      </c>
      <c r="E140">
        <v>0</v>
      </c>
      <c r="F140">
        <v>1.0413926851582251</v>
      </c>
      <c r="G140">
        <v>1.0791812460476249</v>
      </c>
      <c r="H140">
        <v>0</v>
      </c>
      <c r="I140">
        <v>2.3923891456860735</v>
      </c>
      <c r="J140">
        <v>406.21886499999999</v>
      </c>
      <c r="K140">
        <v>3.7823292689968371</v>
      </c>
      <c r="L140">
        <v>-21.35405285027235</v>
      </c>
      <c r="M140">
        <v>-50.287295847911714</v>
      </c>
      <c r="N140">
        <v>659.86581000000001</v>
      </c>
      <c r="O140">
        <v>2.1878956314736246</v>
      </c>
      <c r="P140">
        <v>4.3675422735205771</v>
      </c>
      <c r="Q140">
        <v>-22.604796852294054</v>
      </c>
      <c r="R140">
        <v>-46.915909900122074</v>
      </c>
    </row>
    <row r="141" spans="1:18" x14ac:dyDescent="0.3">
      <c r="A141">
        <v>2.2833012287035497</v>
      </c>
      <c r="B141">
        <v>0.84509804001425681</v>
      </c>
      <c r="C141">
        <v>3.1690863574870227</v>
      </c>
      <c r="D141">
        <v>0.84509804001425681</v>
      </c>
      <c r="E141">
        <v>0.3010299956639812</v>
      </c>
      <c r="F141">
        <v>0.3010299956639812</v>
      </c>
      <c r="G141">
        <v>0.3010299956639812</v>
      </c>
      <c r="H141">
        <v>0.3010299956639812</v>
      </c>
      <c r="I141">
        <v>2.4826306536321199</v>
      </c>
      <c r="J141">
        <v>599.75722699999994</v>
      </c>
      <c r="K141">
        <v>3.6703386411274419</v>
      </c>
      <c r="L141">
        <v>-23.632234981801354</v>
      </c>
      <c r="M141">
        <v>-49.318912396415541</v>
      </c>
      <c r="N141">
        <v>382.57087799999999</v>
      </c>
      <c r="O141">
        <v>3.116751157016286</v>
      </c>
      <c r="P141">
        <v>3.9253120914996495</v>
      </c>
      <c r="Q141">
        <v>-20.932496842544253</v>
      </c>
      <c r="R141">
        <v>-50.496735052327885</v>
      </c>
    </row>
    <row r="142" spans="1:18" x14ac:dyDescent="0.3">
      <c r="A142">
        <v>2.4814426285023048</v>
      </c>
      <c r="B142">
        <v>0.6020599913279624</v>
      </c>
      <c r="C142">
        <v>3.4649364291217326</v>
      </c>
      <c r="D142">
        <v>0.6020599913279624</v>
      </c>
      <c r="E142">
        <v>0.84509804001425681</v>
      </c>
      <c r="F142">
        <v>2.3096301674258988</v>
      </c>
      <c r="G142">
        <v>2.7551122663950713</v>
      </c>
      <c r="H142">
        <v>0.84509804001425681</v>
      </c>
      <c r="I142">
        <v>2.4450154053448756</v>
      </c>
      <c r="J142">
        <v>601.84469799999999</v>
      </c>
      <c r="K142">
        <v>3.6079908585471747</v>
      </c>
      <c r="L142">
        <v>-22.218996750170806</v>
      </c>
      <c r="M142">
        <v>-47.626610130408217</v>
      </c>
      <c r="N142">
        <v>16.189961</v>
      </c>
      <c r="O142">
        <v>2.4487573194653165</v>
      </c>
      <c r="P142">
        <v>5.6367997141409134</v>
      </c>
      <c r="Q142">
        <v>-23.933737500000003</v>
      </c>
      <c r="R142">
        <v>-46.331370849190684</v>
      </c>
    </row>
    <row r="143" spans="1:18" x14ac:dyDescent="0.3">
      <c r="A143">
        <v>1.8325089127062364</v>
      </c>
      <c r="B143">
        <v>0</v>
      </c>
      <c r="C143">
        <v>2.4232458739368079</v>
      </c>
      <c r="D143">
        <v>0.77815125038364363</v>
      </c>
      <c r="E143">
        <v>0.6020599913279624</v>
      </c>
      <c r="F143">
        <v>2.0530784434834195</v>
      </c>
      <c r="G143">
        <v>2.5693739096150461</v>
      </c>
      <c r="H143">
        <v>0.6020599913279624</v>
      </c>
      <c r="I143">
        <v>2.1893920459125691</v>
      </c>
      <c r="J143">
        <v>581.63542900000004</v>
      </c>
      <c r="K143">
        <v>4.8588498732547727</v>
      </c>
      <c r="L143">
        <v>-22.645784885852652</v>
      </c>
      <c r="M143">
        <v>-47.196770776794587</v>
      </c>
      <c r="N143">
        <v>772.83696899999995</v>
      </c>
      <c r="O143">
        <v>2.6122878423124289</v>
      </c>
      <c r="P143">
        <v>5.9237288310229683</v>
      </c>
      <c r="Q143">
        <v>-23.710304500000007</v>
      </c>
      <c r="R143">
        <v>-46.550257247678331</v>
      </c>
    </row>
    <row r="144" spans="1:18" x14ac:dyDescent="0.3">
      <c r="A144">
        <v>2.4983105537896004</v>
      </c>
      <c r="B144">
        <v>0.6020599913279624</v>
      </c>
      <c r="C144">
        <v>3.8104341559226729</v>
      </c>
      <c r="D144">
        <v>1.3802112417116059</v>
      </c>
      <c r="E144">
        <v>0</v>
      </c>
      <c r="F144">
        <v>1.7708520116421442</v>
      </c>
      <c r="G144">
        <v>1.8976270912904414</v>
      </c>
      <c r="H144">
        <v>0.77815125038364363</v>
      </c>
      <c r="I144">
        <v>2.6451077341320817</v>
      </c>
      <c r="J144">
        <v>509.914018</v>
      </c>
      <c r="K144">
        <v>3.863739107345217</v>
      </c>
      <c r="L144">
        <v>-20.477034658871002</v>
      </c>
      <c r="M144">
        <v>-49.778859693117063</v>
      </c>
      <c r="N144">
        <v>754.99158699999998</v>
      </c>
      <c r="O144">
        <v>1.1855704836422201</v>
      </c>
      <c r="P144">
        <v>5.207168321105125</v>
      </c>
      <c r="Q144">
        <v>-23.614705000000004</v>
      </c>
      <c r="R144">
        <v>-46.571514608630615</v>
      </c>
    </row>
    <row r="145" spans="1:18" x14ac:dyDescent="0.3">
      <c r="A145">
        <v>2.4216039268698313</v>
      </c>
      <c r="B145">
        <v>1.2304489213782739</v>
      </c>
      <c r="C145">
        <v>3.037027879755775</v>
      </c>
      <c r="D145">
        <v>1.4471580313422192</v>
      </c>
      <c r="E145">
        <v>0.6020599913279624</v>
      </c>
      <c r="F145">
        <v>2.5078558716958308</v>
      </c>
      <c r="G145">
        <v>3.514547752660286</v>
      </c>
      <c r="H145">
        <v>1.3802112417116059</v>
      </c>
      <c r="I145">
        <v>2.5105369676417379</v>
      </c>
      <c r="J145">
        <v>850.24847499999998</v>
      </c>
      <c r="K145">
        <v>5.3965654651848993</v>
      </c>
      <c r="L145">
        <v>-23.603514000000004</v>
      </c>
      <c r="M145">
        <v>-46.931846327888586</v>
      </c>
      <c r="N145">
        <v>849.65603699999997</v>
      </c>
      <c r="O145">
        <v>3.0557249404672282</v>
      </c>
      <c r="P145">
        <v>5.4013712421496649</v>
      </c>
      <c r="Q145">
        <v>-22.015998500000002</v>
      </c>
      <c r="R145">
        <v>-47.889237684691636</v>
      </c>
    </row>
    <row r="146" spans="1:18" x14ac:dyDescent="0.3">
      <c r="A146">
        <v>2.3180633349627615</v>
      </c>
      <c r="B146">
        <v>0</v>
      </c>
      <c r="C146">
        <v>3.1306553490220308</v>
      </c>
      <c r="D146">
        <v>0</v>
      </c>
      <c r="E146">
        <v>1.2304489213782739</v>
      </c>
      <c r="F146">
        <v>2.2528530309798933</v>
      </c>
      <c r="G146">
        <v>2.6394864892685859</v>
      </c>
      <c r="H146">
        <v>1.4471580313422192</v>
      </c>
      <c r="I146">
        <v>2.4933506840324116</v>
      </c>
      <c r="J146">
        <v>794.65631099999996</v>
      </c>
      <c r="K146">
        <v>4.5476762705546943</v>
      </c>
      <c r="L146">
        <v>-21.340430500000004</v>
      </c>
      <c r="M146">
        <v>-47.730042348127988</v>
      </c>
      <c r="N146">
        <v>517.39019800000005</v>
      </c>
      <c r="O146">
        <v>2.7563964576149456</v>
      </c>
      <c r="P146">
        <v>3.6177340353640179</v>
      </c>
      <c r="Q146">
        <v>-22.646489896629703</v>
      </c>
      <c r="R146">
        <v>-44.578340961319348</v>
      </c>
    </row>
    <row r="147" spans="1:18" x14ac:dyDescent="0.3">
      <c r="A147">
        <v>2.3617278360175931</v>
      </c>
      <c r="B147">
        <v>0.3010299956639812</v>
      </c>
      <c r="C147">
        <v>3.3946267642722092</v>
      </c>
      <c r="D147">
        <v>0.90308998699194354</v>
      </c>
      <c r="E147">
        <v>0</v>
      </c>
      <c r="F147">
        <v>2.1367205671564067</v>
      </c>
      <c r="G147">
        <v>2.4440447959180762</v>
      </c>
      <c r="H147">
        <v>0</v>
      </c>
      <c r="I147">
        <v>2.5857201006932291</v>
      </c>
      <c r="J147">
        <v>990.53677300000004</v>
      </c>
      <c r="K147">
        <v>3.9360611166099884</v>
      </c>
      <c r="L147">
        <v>-20.402491999392403</v>
      </c>
      <c r="M147">
        <v>-47.423806452050769</v>
      </c>
      <c r="N147">
        <v>718.57108200000005</v>
      </c>
      <c r="O147">
        <v>2.6229224125182213</v>
      </c>
      <c r="P147">
        <v>4.7399360818157739</v>
      </c>
      <c r="Q147">
        <v>-21.596102500000004</v>
      </c>
      <c r="R147">
        <v>-46.888265889528491</v>
      </c>
    </row>
    <row r="148" spans="1:18" x14ac:dyDescent="0.3">
      <c r="A148">
        <v>2.5998830720736876</v>
      </c>
      <c r="B148">
        <v>1.8195439355418688</v>
      </c>
      <c r="C148">
        <v>4.0072782473342441</v>
      </c>
      <c r="D148">
        <v>1.8864907251724818</v>
      </c>
      <c r="E148">
        <v>0.3010299956639812</v>
      </c>
      <c r="F148">
        <v>1.2304489213782739</v>
      </c>
      <c r="G148">
        <v>1.255272505103306</v>
      </c>
      <c r="H148">
        <v>0.90308998699194354</v>
      </c>
      <c r="I148">
        <v>2.1741470650970305</v>
      </c>
      <c r="J148">
        <v>361.003265</v>
      </c>
      <c r="K148">
        <v>3.3165993020938607</v>
      </c>
      <c r="L148">
        <v>-22.745498928978854</v>
      </c>
      <c r="M148">
        <v>-50.793666159557638</v>
      </c>
      <c r="N148">
        <v>504.243066</v>
      </c>
      <c r="O148">
        <v>2.6354274457328497</v>
      </c>
      <c r="P148">
        <v>5.663390873558539</v>
      </c>
      <c r="Q148">
        <v>-20.812636500000004</v>
      </c>
      <c r="R148">
        <v>-49.381347685025794</v>
      </c>
    </row>
    <row r="149" spans="1:18" x14ac:dyDescent="0.3">
      <c r="A149">
        <v>2.6085260335771943</v>
      </c>
      <c r="B149">
        <v>2.0413926851582249</v>
      </c>
      <c r="C149">
        <v>4.2949069106051923</v>
      </c>
      <c r="D149">
        <v>2.4771212547196626</v>
      </c>
      <c r="E149">
        <v>1.8195439355418688</v>
      </c>
      <c r="F149">
        <v>2.0211892990699383</v>
      </c>
      <c r="G149">
        <v>2.3560258571931225</v>
      </c>
      <c r="H149">
        <v>1.8864907251724818</v>
      </c>
      <c r="I149">
        <v>2.4852940180679526</v>
      </c>
      <c r="J149">
        <v>521.92121099999997</v>
      </c>
      <c r="K149">
        <v>4.9150725398865411</v>
      </c>
      <c r="L149">
        <v>-22.577749880422036</v>
      </c>
      <c r="M149">
        <v>-44.96173196059668</v>
      </c>
      <c r="N149">
        <v>604.88468899999998</v>
      </c>
      <c r="O149">
        <v>3.0411592878728797</v>
      </c>
      <c r="P149">
        <v>5.8585035113726693</v>
      </c>
      <c r="Q149">
        <v>-23.184061500000002</v>
      </c>
      <c r="R149">
        <v>-45.884175401459665</v>
      </c>
    </row>
    <row r="150" spans="1:18" x14ac:dyDescent="0.3">
      <c r="A150">
        <v>2.4487063199050798</v>
      </c>
      <c r="B150">
        <v>0</v>
      </c>
      <c r="C150">
        <v>3.0979510709941498</v>
      </c>
      <c r="D150">
        <v>0.3010299956639812</v>
      </c>
      <c r="E150">
        <v>2.0413926851582249</v>
      </c>
      <c r="F150">
        <v>2.3710678622717363</v>
      </c>
      <c r="G150">
        <v>3.3277674899027292</v>
      </c>
      <c r="H150">
        <v>2.4771212547196626</v>
      </c>
      <c r="I150">
        <v>2.1549684019587931</v>
      </c>
      <c r="J150">
        <v>6.8811460000000002</v>
      </c>
      <c r="K150">
        <v>5.1162922014357486</v>
      </c>
      <c r="L150">
        <v>-23.883839000000005</v>
      </c>
      <c r="M150">
        <v>-46.420031768274477</v>
      </c>
      <c r="N150">
        <v>761.15639399999998</v>
      </c>
      <c r="O150">
        <v>2.790506829920425</v>
      </c>
      <c r="P150">
        <v>4.0288558093904436</v>
      </c>
      <c r="Q150">
        <v>-23.221871510221003</v>
      </c>
      <c r="R150">
        <v>-45.309544504809459</v>
      </c>
    </row>
    <row r="151" spans="1:18" x14ac:dyDescent="0.3">
      <c r="A151">
        <v>2.5751878449276608</v>
      </c>
      <c r="B151">
        <v>1.3617278360175928</v>
      </c>
      <c r="C151">
        <v>3.6498214632245651</v>
      </c>
      <c r="D151">
        <v>1.4313637641589874</v>
      </c>
      <c r="E151">
        <v>0</v>
      </c>
      <c r="F151">
        <v>2.5132176000679389</v>
      </c>
      <c r="G151">
        <v>3.1908917169221698</v>
      </c>
      <c r="H151">
        <v>0.3010299956639812</v>
      </c>
      <c r="I151">
        <v>3.14837125733224</v>
      </c>
      <c r="J151">
        <v>939.59264099999996</v>
      </c>
      <c r="K151">
        <v>4.3333868116595315</v>
      </c>
      <c r="L151">
        <v>-23.074750147406501</v>
      </c>
      <c r="M151">
        <v>-44.958026903498052</v>
      </c>
      <c r="N151">
        <v>733.95771000000002</v>
      </c>
      <c r="O151">
        <v>2.8134034986450676</v>
      </c>
      <c r="P151">
        <v>4.612296325952097</v>
      </c>
      <c r="Q151">
        <v>-22.736459985000007</v>
      </c>
      <c r="R151">
        <v>-48.568763281267941</v>
      </c>
    </row>
    <row r="152" spans="1:18" x14ac:dyDescent="0.3">
      <c r="A152">
        <v>2.6665179805548807</v>
      </c>
      <c r="B152">
        <v>2.4487063199050798</v>
      </c>
      <c r="C152">
        <v>4.6215916758592179</v>
      </c>
      <c r="D152">
        <v>3.7543483357110188</v>
      </c>
      <c r="E152">
        <v>1.3617278360175928</v>
      </c>
      <c r="F152">
        <v>2.0681858617461617</v>
      </c>
      <c r="G152">
        <v>2.3729120029701067</v>
      </c>
      <c r="H152">
        <v>1.4313637641589874</v>
      </c>
      <c r="I152">
        <v>2.877201972557871</v>
      </c>
      <c r="J152">
        <v>688.71950100000004</v>
      </c>
      <c r="K152">
        <v>4.5278618063227016</v>
      </c>
      <c r="L152">
        <v>-21.909083000000006</v>
      </c>
      <c r="M152">
        <v>-47.620663971859237</v>
      </c>
      <c r="N152">
        <v>665.75800000000004</v>
      </c>
      <c r="O152">
        <v>2.9686412270515583</v>
      </c>
      <c r="P152">
        <v>4.5176049189259322</v>
      </c>
      <c r="Q152">
        <v>-23.879490000000004</v>
      </c>
      <c r="R152">
        <v>-47.99558914635093</v>
      </c>
    </row>
    <row r="153" spans="1:18" x14ac:dyDescent="0.3">
      <c r="A153">
        <v>2.4345689040341987</v>
      </c>
      <c r="B153">
        <v>1.6627578316815741</v>
      </c>
      <c r="C153">
        <v>3.445759836488631</v>
      </c>
      <c r="D153">
        <v>1.8325089127062364</v>
      </c>
      <c r="E153">
        <v>2.4487063199050798</v>
      </c>
      <c r="F153">
        <v>2.0755469613925306</v>
      </c>
      <c r="G153">
        <v>2.330413773349191</v>
      </c>
      <c r="H153">
        <v>3.7543483357110188</v>
      </c>
      <c r="I153">
        <v>1.4875908245160545</v>
      </c>
      <c r="J153">
        <v>812.83750499999996</v>
      </c>
      <c r="K153">
        <v>5.6272470239217185</v>
      </c>
      <c r="L153">
        <v>-23.689295000000008</v>
      </c>
      <c r="M153">
        <v>-46.623381393203019</v>
      </c>
      <c r="N153">
        <v>783.61512700000003</v>
      </c>
      <c r="O153">
        <v>3.1821606214597193</v>
      </c>
      <c r="P153">
        <v>7.088207803410711</v>
      </c>
      <c r="Q153">
        <v>-23.567386500000001</v>
      </c>
      <c r="R153">
        <v>-46.570383182112749</v>
      </c>
    </row>
    <row r="154" spans="1:18" x14ac:dyDescent="0.3">
      <c r="A154">
        <v>2.53655844257153</v>
      </c>
      <c r="B154">
        <v>1.8195439355418688</v>
      </c>
      <c r="C154">
        <v>3.7496590320948999</v>
      </c>
      <c r="D154">
        <v>2.6599162000698504</v>
      </c>
      <c r="E154">
        <v>1.6627578316815741</v>
      </c>
      <c r="F154">
        <v>0.3010299956639812</v>
      </c>
      <c r="G154">
        <v>0.3010299956639812</v>
      </c>
      <c r="H154">
        <v>1.8325089127062364</v>
      </c>
      <c r="I154">
        <v>1.9451385535247148</v>
      </c>
      <c r="J154">
        <v>398.162556</v>
      </c>
      <c r="K154">
        <v>3.253580289562183</v>
      </c>
      <c r="L154">
        <v>-20.464412794300202</v>
      </c>
      <c r="M154">
        <v>-50.606055988833148</v>
      </c>
      <c r="N154">
        <v>565.011977</v>
      </c>
      <c r="O154">
        <v>2.786238765738196</v>
      </c>
      <c r="P154">
        <v>4.5520960791704654</v>
      </c>
      <c r="Q154">
        <v>-22.548888000000002</v>
      </c>
      <c r="R154">
        <v>-47.914032997113132</v>
      </c>
    </row>
    <row r="155" spans="1:18" x14ac:dyDescent="0.3">
      <c r="A155">
        <v>2.4742162640762553</v>
      </c>
      <c r="B155">
        <v>0.77815125038364363</v>
      </c>
      <c r="C155">
        <v>3.3666097103924297</v>
      </c>
      <c r="D155">
        <v>0.77815125038364363</v>
      </c>
      <c r="E155">
        <v>1.8195439355418688</v>
      </c>
      <c r="F155">
        <v>2.2833012287035497</v>
      </c>
      <c r="G155">
        <v>2.8020892578817329</v>
      </c>
      <c r="H155">
        <v>2.6599162000698504</v>
      </c>
      <c r="I155">
        <v>2.3497611030026873</v>
      </c>
      <c r="J155">
        <v>1055.4724309999999</v>
      </c>
      <c r="K155">
        <v>4.0471190387201812</v>
      </c>
      <c r="L155">
        <v>-21.661621506036553</v>
      </c>
      <c r="M155">
        <v>-46.736869786792376</v>
      </c>
      <c r="N155">
        <v>1.362498</v>
      </c>
      <c r="O155">
        <v>2.6046525757111403</v>
      </c>
      <c r="P155">
        <v>4.9492924014120261</v>
      </c>
      <c r="Q155">
        <v>-23.806687652148753</v>
      </c>
      <c r="R155">
        <v>-45.402680140543957</v>
      </c>
    </row>
    <row r="156" spans="1:18" x14ac:dyDescent="0.3">
      <c r="A156">
        <v>2.0791812460476247</v>
      </c>
      <c r="B156">
        <v>0</v>
      </c>
      <c r="C156">
        <v>2.2966651902615309</v>
      </c>
      <c r="D156">
        <v>0.3010299956639812</v>
      </c>
      <c r="E156">
        <v>0.77815125038364363</v>
      </c>
      <c r="F156">
        <v>1.1760912590556813</v>
      </c>
      <c r="G156">
        <v>1.2041199826559248</v>
      </c>
      <c r="H156">
        <v>0.77815125038364363</v>
      </c>
      <c r="I156">
        <v>2.1753059240586214</v>
      </c>
      <c r="J156">
        <v>569.77001700000005</v>
      </c>
      <c r="K156">
        <v>3.9508028229646586</v>
      </c>
      <c r="L156">
        <v>-21.514804330405855</v>
      </c>
      <c r="M156">
        <v>-48.400242719251693</v>
      </c>
      <c r="N156">
        <v>929.72258999999997</v>
      </c>
      <c r="O156">
        <v>2.4021065568272011</v>
      </c>
      <c r="P156">
        <v>4.0857185951654023</v>
      </c>
      <c r="Q156">
        <v>-21.708420791919607</v>
      </c>
      <c r="R156">
        <v>-46.824127625791355</v>
      </c>
    </row>
    <row r="157" spans="1:18" x14ac:dyDescent="0.3">
      <c r="A157">
        <v>2.2855573090077739</v>
      </c>
      <c r="B157">
        <v>0.69897000433601886</v>
      </c>
      <c r="C157">
        <v>2.9800033715837464</v>
      </c>
      <c r="D157">
        <v>2.3802112417116059</v>
      </c>
      <c r="E157">
        <v>0</v>
      </c>
      <c r="F157">
        <v>2.3159703454569178</v>
      </c>
      <c r="G157">
        <v>3.0107238653917729</v>
      </c>
      <c r="H157">
        <v>0.3010299956639812</v>
      </c>
      <c r="I157">
        <v>2.8013844990940564</v>
      </c>
      <c r="J157">
        <v>683.98991999999998</v>
      </c>
      <c r="K157">
        <v>4.4364012048506014</v>
      </c>
      <c r="L157">
        <v>-22.367316000000002</v>
      </c>
      <c r="M157">
        <v>-48.382675987535464</v>
      </c>
      <c r="N157">
        <v>629.97666100000004</v>
      </c>
      <c r="O157">
        <v>2.7904625057932071</v>
      </c>
      <c r="P157">
        <v>4.1853154580036565</v>
      </c>
      <c r="Q157">
        <v>-21.479723372164006</v>
      </c>
      <c r="R157">
        <v>-47.553352539983386</v>
      </c>
    </row>
    <row r="158" spans="1:18" x14ac:dyDescent="0.3">
      <c r="A158">
        <v>2.1583624920952498</v>
      </c>
      <c r="B158">
        <v>0.84509804001425681</v>
      </c>
      <c r="C158">
        <v>2.5314789170422549</v>
      </c>
      <c r="D158">
        <v>0.84509804001425681</v>
      </c>
      <c r="E158">
        <v>0.69897000433601886</v>
      </c>
      <c r="F158">
        <v>1</v>
      </c>
      <c r="G158">
        <v>1</v>
      </c>
      <c r="H158">
        <v>2.3802112417116059</v>
      </c>
      <c r="I158">
        <v>1.8917548292566713</v>
      </c>
      <c r="J158">
        <v>466.50761299999999</v>
      </c>
      <c r="K158">
        <v>3.325310371711061</v>
      </c>
      <c r="L158">
        <v>-20.122870661056659</v>
      </c>
      <c r="M158">
        <v>-50.515363084024557</v>
      </c>
      <c r="N158">
        <v>13.940852</v>
      </c>
      <c r="O158">
        <v>2.1705550585212086</v>
      </c>
      <c r="P158">
        <v>5.5632413266424807</v>
      </c>
      <c r="Q158">
        <v>-23.967373000000006</v>
      </c>
      <c r="R158">
        <v>-46.384490817317726</v>
      </c>
    </row>
    <row r="159" spans="1:18" x14ac:dyDescent="0.3">
      <c r="A159">
        <v>2.3443922736851106</v>
      </c>
      <c r="B159">
        <v>2.1643528557844371</v>
      </c>
      <c r="C159">
        <v>2.8061799739838871</v>
      </c>
      <c r="D159">
        <v>2.8627275283179747</v>
      </c>
      <c r="E159">
        <v>0.84509804001425681</v>
      </c>
      <c r="F159">
        <v>2.5550944485783194</v>
      </c>
      <c r="G159">
        <v>3.9466487339066765</v>
      </c>
      <c r="H159">
        <v>0.84509804001425681</v>
      </c>
      <c r="I159">
        <v>2.3136015026670074</v>
      </c>
      <c r="J159">
        <v>707.05544099999997</v>
      </c>
      <c r="K159">
        <v>3.9480704815189411</v>
      </c>
      <c r="L159">
        <v>-22.113167196367058</v>
      </c>
      <c r="M159">
        <v>-48.316235806343272</v>
      </c>
      <c r="N159">
        <v>599.76188000000002</v>
      </c>
      <c r="O159">
        <v>2.5472724543181813</v>
      </c>
      <c r="P159">
        <v>4.0122042960307427</v>
      </c>
      <c r="Q159">
        <v>-23.641506570768303</v>
      </c>
      <c r="R159">
        <v>-47.827195985044703</v>
      </c>
    </row>
    <row r="160" spans="1:18" x14ac:dyDescent="0.3">
      <c r="A160">
        <v>2.2900346113625178</v>
      </c>
      <c r="B160">
        <v>0</v>
      </c>
      <c r="C160">
        <v>3.1986570869544226</v>
      </c>
      <c r="D160">
        <v>0.3010299956639812</v>
      </c>
      <c r="E160">
        <v>2.1643528557844371</v>
      </c>
      <c r="F160">
        <v>1.7708520116421442</v>
      </c>
      <c r="G160">
        <v>1.968482948553935</v>
      </c>
      <c r="H160">
        <v>2.8627275283179747</v>
      </c>
      <c r="I160">
        <v>2.6881420695183667</v>
      </c>
      <c r="J160">
        <v>414.17755799999998</v>
      </c>
      <c r="K160">
        <v>4.6701808896392736</v>
      </c>
      <c r="L160">
        <v>-21.486137535000005</v>
      </c>
      <c r="M160">
        <v>-51.53404966006272</v>
      </c>
      <c r="N160">
        <v>30.719439999999999</v>
      </c>
      <c r="O160">
        <v>3.0264102719077606</v>
      </c>
      <c r="P160">
        <v>4.1082943509400884</v>
      </c>
      <c r="Q160">
        <v>-24.388603782187904</v>
      </c>
      <c r="R160">
        <v>-47.927216963472212</v>
      </c>
    </row>
    <row r="161" spans="1:18" x14ac:dyDescent="0.3">
      <c r="A161">
        <v>2.3891660843645326</v>
      </c>
      <c r="B161">
        <v>0.90308998699194354</v>
      </c>
      <c r="C161">
        <v>3.7122286696195355</v>
      </c>
      <c r="D161">
        <v>0.90308998699194354</v>
      </c>
      <c r="E161">
        <v>0</v>
      </c>
      <c r="F161">
        <v>1.9777236052888478</v>
      </c>
      <c r="G161">
        <v>2.2966651902615309</v>
      </c>
      <c r="H161">
        <v>0.3010299956639812</v>
      </c>
      <c r="I161">
        <v>2.4225192571595291</v>
      </c>
      <c r="J161">
        <v>508.16710699999999</v>
      </c>
      <c r="K161">
        <v>4.094994900944612</v>
      </c>
      <c r="L161">
        <v>-22.414881375807752</v>
      </c>
      <c r="M161">
        <v>-49.405045410632958</v>
      </c>
      <c r="N161">
        <v>764.529222</v>
      </c>
      <c r="O161">
        <v>2.6522743902978996</v>
      </c>
      <c r="P161">
        <v>4.6128368162322584</v>
      </c>
      <c r="Q161">
        <v>-22.592029951899505</v>
      </c>
      <c r="R161">
        <v>-46.529211591760863</v>
      </c>
    </row>
    <row r="162" spans="1:18" x14ac:dyDescent="0.3">
      <c r="A162">
        <v>1.954242509439325</v>
      </c>
      <c r="B162">
        <v>1.255272505103306</v>
      </c>
      <c r="C162">
        <v>2.2900346113625178</v>
      </c>
      <c r="D162">
        <v>1.2787536009528289</v>
      </c>
      <c r="E162">
        <v>0.90308998699194354</v>
      </c>
      <c r="F162">
        <v>2.1038037209559568</v>
      </c>
      <c r="G162">
        <v>2.3424226808222062</v>
      </c>
      <c r="H162">
        <v>0.90308998699194354</v>
      </c>
      <c r="I162">
        <v>2.046791616416713</v>
      </c>
      <c r="J162">
        <v>624.09444399999995</v>
      </c>
      <c r="K162">
        <v>3.9942291408176986</v>
      </c>
      <c r="L162">
        <v>-21.233325999362354</v>
      </c>
      <c r="M162">
        <v>-47.970843449444295</v>
      </c>
      <c r="N162">
        <v>591.22937400000001</v>
      </c>
      <c r="O162">
        <v>2.6535810251450536</v>
      </c>
      <c r="P162">
        <v>5.8321114791938573</v>
      </c>
      <c r="Q162">
        <v>-23.499323</v>
      </c>
      <c r="R162">
        <v>-47.457853253204043</v>
      </c>
    </row>
    <row r="163" spans="1:18" x14ac:dyDescent="0.3">
      <c r="A163">
        <v>2.5502283530550942</v>
      </c>
      <c r="B163">
        <v>1.4471580313422192</v>
      </c>
      <c r="C163">
        <v>4.4947666291336281</v>
      </c>
      <c r="D163">
        <v>1.6434526764861874</v>
      </c>
      <c r="E163">
        <v>1.255272505103306</v>
      </c>
      <c r="F163">
        <v>0.95424250943932487</v>
      </c>
      <c r="G163">
        <v>1.1139433523068367</v>
      </c>
      <c r="H163">
        <v>1.2787536009528289</v>
      </c>
      <c r="I163">
        <v>2.7120247434476275</v>
      </c>
      <c r="J163">
        <v>684.99032199999999</v>
      </c>
      <c r="K163">
        <v>3.7854722033063881</v>
      </c>
      <c r="L163">
        <v>-22.424996999334002</v>
      </c>
      <c r="M163">
        <v>-50.207006146214439</v>
      </c>
      <c r="N163">
        <v>570.00790900000004</v>
      </c>
      <c r="O163">
        <v>2.1860093437215826</v>
      </c>
      <c r="P163">
        <v>5.4509277404722001</v>
      </c>
      <c r="Q163">
        <v>-22.822145000000003</v>
      </c>
      <c r="R163">
        <v>-47.265802732090094</v>
      </c>
    </row>
    <row r="164" spans="1:18" x14ac:dyDescent="0.3">
      <c r="A164">
        <v>2.0827853703164503</v>
      </c>
      <c r="B164">
        <v>0.77815125038364363</v>
      </c>
      <c r="C164">
        <v>2.4969296480732148</v>
      </c>
      <c r="D164">
        <v>0.77815125038364363</v>
      </c>
      <c r="E164">
        <v>1.4471580313422192</v>
      </c>
      <c r="F164">
        <v>2.428134794028789</v>
      </c>
      <c r="G164">
        <v>3.1212314551496214</v>
      </c>
      <c r="H164">
        <v>1.6434526764861874</v>
      </c>
      <c r="I164">
        <v>3.2186027185081167</v>
      </c>
      <c r="J164">
        <v>27.695094000000001</v>
      </c>
      <c r="K164">
        <v>4.1901635516307048</v>
      </c>
      <c r="L164">
        <v>-24.525386611147006</v>
      </c>
      <c r="M164">
        <v>-48.103228422535025</v>
      </c>
      <c r="N164">
        <v>889.77241100000003</v>
      </c>
      <c r="O164">
        <v>2.8780044702680252</v>
      </c>
      <c r="P164">
        <v>3.8924841793646876</v>
      </c>
      <c r="Q164">
        <v>-23.973148266790606</v>
      </c>
      <c r="R164">
        <v>-47.505288235203587</v>
      </c>
    </row>
    <row r="165" spans="1:18" x14ac:dyDescent="0.3">
      <c r="A165">
        <v>2.436162647040756</v>
      </c>
      <c r="B165">
        <v>0.6020599913279624</v>
      </c>
      <c r="C165">
        <v>3.4497868469857735</v>
      </c>
      <c r="D165">
        <v>0.6020599913279624</v>
      </c>
      <c r="E165">
        <v>0.77815125038364363</v>
      </c>
      <c r="F165">
        <v>1.8920946026904804</v>
      </c>
      <c r="G165">
        <v>2.2068258760318495</v>
      </c>
      <c r="H165">
        <v>0.77815125038364363</v>
      </c>
      <c r="I165">
        <v>2.3061246707365299</v>
      </c>
      <c r="J165">
        <v>572.24222499999996</v>
      </c>
      <c r="K165">
        <v>4.2497363045688337</v>
      </c>
      <c r="L165">
        <v>-23.04253672118076</v>
      </c>
      <c r="M165">
        <v>-47.376774239641627</v>
      </c>
      <c r="N165">
        <v>806.79211399999997</v>
      </c>
      <c r="O165">
        <v>2.3461396874072928</v>
      </c>
      <c r="P165">
        <v>4.1126050015345745</v>
      </c>
      <c r="Q165">
        <v>-21.47188540230535</v>
      </c>
      <c r="R165">
        <v>-46.745515210683564</v>
      </c>
    </row>
    <row r="166" spans="1:18" x14ac:dyDescent="0.3">
      <c r="A166">
        <v>2.5118833609788744</v>
      </c>
      <c r="B166">
        <v>1.5910646070264991</v>
      </c>
      <c r="C166">
        <v>3.6079908585471747</v>
      </c>
      <c r="D166">
        <v>1.7781512503836436</v>
      </c>
      <c r="E166">
        <v>0.6020599913279624</v>
      </c>
      <c r="F166">
        <v>1.146128035678238</v>
      </c>
      <c r="G166">
        <v>1.2787536009528289</v>
      </c>
      <c r="H166">
        <v>0.6020599913279624</v>
      </c>
      <c r="I166">
        <v>1.973035440686933</v>
      </c>
      <c r="J166">
        <v>508.31157999999999</v>
      </c>
      <c r="K166">
        <v>3.5624118329497274</v>
      </c>
      <c r="L166">
        <v>-21.164429018489251</v>
      </c>
      <c r="M166">
        <v>-49.110835890202573</v>
      </c>
      <c r="N166">
        <v>586.07850599999995</v>
      </c>
      <c r="O166">
        <v>2.7958821019525852</v>
      </c>
      <c r="P166">
        <v>5.4982057589864661</v>
      </c>
      <c r="Q166">
        <v>-23.026555500000004</v>
      </c>
      <c r="R166">
        <v>-45.556608696687441</v>
      </c>
    </row>
    <row r="167" spans="1:18" x14ac:dyDescent="0.3">
      <c r="A167">
        <v>2.0413926851582249</v>
      </c>
      <c r="B167">
        <v>0.47712125471966244</v>
      </c>
      <c r="C167">
        <v>2.3201462861110542</v>
      </c>
      <c r="D167">
        <v>0.47712125471966244</v>
      </c>
      <c r="E167">
        <v>1.5910646070264991</v>
      </c>
      <c r="F167">
        <v>0.90308998699194354</v>
      </c>
      <c r="G167">
        <v>1</v>
      </c>
      <c r="H167">
        <v>1.7781512503836436</v>
      </c>
      <c r="I167">
        <v>1.9197525561894431</v>
      </c>
      <c r="J167">
        <v>546.34642299999996</v>
      </c>
      <c r="K167">
        <v>3.3895204658463776</v>
      </c>
      <c r="L167">
        <v>-20.982668054874704</v>
      </c>
      <c r="M167">
        <v>-48.83262029214584</v>
      </c>
      <c r="N167">
        <v>352.74982899999998</v>
      </c>
      <c r="O167">
        <v>3.1919546045885201</v>
      </c>
      <c r="P167">
        <v>4.3645134736915097</v>
      </c>
      <c r="Q167">
        <v>-22.531007000000002</v>
      </c>
      <c r="R167">
        <v>-52.171194822163727</v>
      </c>
    </row>
    <row r="168" spans="1:18" x14ac:dyDescent="0.3">
      <c r="A168">
        <v>2.6989700043360187</v>
      </c>
      <c r="B168">
        <v>2.2787536009528289</v>
      </c>
      <c r="C168">
        <v>4.4982416126858915</v>
      </c>
      <c r="D168">
        <v>3.1300119496719043</v>
      </c>
      <c r="E168">
        <v>0.47712125471966244</v>
      </c>
      <c r="F168">
        <v>2.1818435879447726</v>
      </c>
      <c r="G168">
        <v>2.7641761323903307</v>
      </c>
      <c r="H168">
        <v>0.47712125471966244</v>
      </c>
      <c r="I168">
        <v>1.8475603210554368</v>
      </c>
      <c r="J168">
        <v>791.83497699999998</v>
      </c>
      <c r="K168">
        <v>5.4373160510463698</v>
      </c>
      <c r="L168">
        <v>-23.647312500000005</v>
      </c>
      <c r="M168">
        <v>-46.850859993673581</v>
      </c>
      <c r="N168">
        <v>794.43520799999999</v>
      </c>
      <c r="O168">
        <v>2.4986771365944649</v>
      </c>
      <c r="P168">
        <v>4.0004340774793183</v>
      </c>
      <c r="Q168">
        <v>-22.427493614698104</v>
      </c>
      <c r="R168">
        <v>-48.172157585145634</v>
      </c>
    </row>
    <row r="169" spans="1:18" x14ac:dyDescent="0.3">
      <c r="A169">
        <v>0.69897000433601886</v>
      </c>
      <c r="B169">
        <v>0</v>
      </c>
      <c r="C169">
        <v>0.69897000433601886</v>
      </c>
      <c r="D169">
        <v>0</v>
      </c>
      <c r="E169">
        <v>2.2787536009528289</v>
      </c>
      <c r="F169">
        <v>2.3096301674258988</v>
      </c>
      <c r="G169">
        <v>2.8536982117761744</v>
      </c>
      <c r="H169">
        <v>3.1300119496719043</v>
      </c>
      <c r="I169">
        <v>2.1921240125010617</v>
      </c>
      <c r="J169">
        <v>765.89379199999996</v>
      </c>
      <c r="K169">
        <v>4.8412655926257822</v>
      </c>
      <c r="L169">
        <v>-23.831829103771252</v>
      </c>
      <c r="M169">
        <v>-46.817108872549611</v>
      </c>
      <c r="N169">
        <v>5.0201219999999998</v>
      </c>
      <c r="O169">
        <v>2.8500976609941615</v>
      </c>
      <c r="P169">
        <v>4.9580810655158709</v>
      </c>
      <c r="Q169">
        <v>-23.435964980516907</v>
      </c>
      <c r="R169">
        <v>-45.072091475479915</v>
      </c>
    </row>
    <row r="170" spans="1:18" x14ac:dyDescent="0.3">
      <c r="A170">
        <v>2.2600713879850747</v>
      </c>
      <c r="B170">
        <v>1.5440680443502757</v>
      </c>
      <c r="C170">
        <v>3.1386184338994925</v>
      </c>
      <c r="D170">
        <v>1.8512583487190752</v>
      </c>
      <c r="E170">
        <v>0</v>
      </c>
      <c r="F170">
        <v>1.414973347970818</v>
      </c>
      <c r="G170">
        <v>1.6020599913279623</v>
      </c>
      <c r="H170">
        <v>0</v>
      </c>
      <c r="I170">
        <v>2.3525047415609044</v>
      </c>
      <c r="J170">
        <v>340.90549399999998</v>
      </c>
      <c r="K170">
        <v>3.5070458724273257</v>
      </c>
      <c r="L170">
        <v>-21.83130897810015</v>
      </c>
      <c r="M170">
        <v>-51.480431428050558</v>
      </c>
      <c r="N170">
        <v>480.64356299999997</v>
      </c>
      <c r="O170">
        <v>2.450524690058026</v>
      </c>
      <c r="P170">
        <v>3.6794278966121188</v>
      </c>
      <c r="Q170">
        <v>-22.523835450207056</v>
      </c>
      <c r="R170">
        <v>-49.663271665553467</v>
      </c>
    </row>
    <row r="171" spans="1:18" x14ac:dyDescent="0.3">
      <c r="A171">
        <v>1.3617278360175928</v>
      </c>
      <c r="B171">
        <v>0.47712125471966244</v>
      </c>
      <c r="C171">
        <v>1.4623979978989561</v>
      </c>
      <c r="D171">
        <v>0.47712125471966244</v>
      </c>
      <c r="E171">
        <v>1.5440680443502757</v>
      </c>
      <c r="F171">
        <v>1.7160033436347992</v>
      </c>
      <c r="G171">
        <v>1.8692317197309762</v>
      </c>
      <c r="H171">
        <v>1.8512583487190752</v>
      </c>
      <c r="I171">
        <v>2.0411596828981016</v>
      </c>
      <c r="J171">
        <v>629.17176900000004</v>
      </c>
      <c r="K171">
        <v>4.3174992211071315</v>
      </c>
      <c r="L171">
        <v>-22.491189952477502</v>
      </c>
      <c r="M171">
        <v>-47.213079730539313</v>
      </c>
      <c r="N171">
        <v>690.12080300000002</v>
      </c>
      <c r="O171">
        <v>2.1718375720313672</v>
      </c>
      <c r="P171">
        <v>5.1112389831348324</v>
      </c>
      <c r="Q171">
        <v>-22.971244000000002</v>
      </c>
      <c r="R171">
        <v>-46.996630027555213</v>
      </c>
    </row>
    <row r="172" spans="1:18" x14ac:dyDescent="0.3">
      <c r="A172">
        <v>1.8195439355418688</v>
      </c>
      <c r="B172">
        <v>0</v>
      </c>
      <c r="C172">
        <v>1.9731278535996986</v>
      </c>
      <c r="D172">
        <v>0.3010299956639812</v>
      </c>
      <c r="E172">
        <v>0.47712125471966244</v>
      </c>
      <c r="F172">
        <v>2.2966651902615309</v>
      </c>
      <c r="G172">
        <v>2.9885589568786157</v>
      </c>
      <c r="H172">
        <v>0.47712125471966244</v>
      </c>
      <c r="I172">
        <v>2.5902118850995017</v>
      </c>
      <c r="J172">
        <v>877.591227</v>
      </c>
      <c r="K172">
        <v>4.6466977312993345</v>
      </c>
      <c r="L172">
        <v>-22.197053500000003</v>
      </c>
      <c r="M172">
        <v>-46.745514289869647</v>
      </c>
      <c r="N172">
        <v>451.787756</v>
      </c>
      <c r="O172">
        <v>2.9333156620656617</v>
      </c>
      <c r="P172">
        <v>4.4229179807676626</v>
      </c>
      <c r="Q172">
        <v>-21.225575282859502</v>
      </c>
      <c r="R172">
        <v>-50.869308119039758</v>
      </c>
    </row>
    <row r="173" spans="1:18" x14ac:dyDescent="0.3">
      <c r="A173">
        <v>1.8195439355418688</v>
      </c>
      <c r="B173">
        <v>0</v>
      </c>
      <c r="C173">
        <v>1.8388490907372552</v>
      </c>
      <c r="D173">
        <v>0</v>
      </c>
      <c r="E173">
        <v>0</v>
      </c>
      <c r="F173">
        <v>0.6020599913279624</v>
      </c>
      <c r="G173">
        <v>0.69897000433601886</v>
      </c>
      <c r="H173">
        <v>0.3010299956639812</v>
      </c>
      <c r="I173">
        <v>2.2870533826784847</v>
      </c>
      <c r="J173">
        <v>499.42756800000001</v>
      </c>
      <c r="K173">
        <v>3.6838572054003462</v>
      </c>
      <c r="L173">
        <v>-22.694973492069455</v>
      </c>
      <c r="M173">
        <v>-49.429825285815944</v>
      </c>
      <c r="N173">
        <v>832.89650300000005</v>
      </c>
      <c r="O173">
        <v>2.1541042975321183</v>
      </c>
      <c r="P173">
        <v>4.0227169800510296</v>
      </c>
      <c r="Q173">
        <v>-22.884880423820402</v>
      </c>
      <c r="R173">
        <v>-46.411600233135466</v>
      </c>
    </row>
    <row r="174" spans="1:18" x14ac:dyDescent="0.3">
      <c r="A174">
        <v>2.2600713879850747</v>
      </c>
      <c r="B174">
        <v>0.77815125038364363</v>
      </c>
      <c r="C174">
        <v>2.8959747323590648</v>
      </c>
      <c r="D174">
        <v>0.95424250943932487</v>
      </c>
      <c r="E174">
        <v>0</v>
      </c>
      <c r="F174">
        <v>1.4913616938342726</v>
      </c>
      <c r="G174">
        <v>1.5314789170422551</v>
      </c>
      <c r="H174">
        <v>0</v>
      </c>
      <c r="I174">
        <v>1.8700760121098816</v>
      </c>
      <c r="J174">
        <v>624.06239600000004</v>
      </c>
      <c r="K174">
        <v>4.0532321488405021</v>
      </c>
      <c r="L174">
        <v>-22.274588913126454</v>
      </c>
      <c r="M174">
        <v>-46.953602690417867</v>
      </c>
      <c r="N174">
        <v>650.27430400000003</v>
      </c>
      <c r="O174">
        <v>2.3939540586136796</v>
      </c>
      <c r="P174">
        <v>4.0351494577734632</v>
      </c>
      <c r="Q174">
        <v>-22.224748314841602</v>
      </c>
      <c r="R174">
        <v>-49.821781654576142</v>
      </c>
    </row>
    <row r="175" spans="1:18" x14ac:dyDescent="0.3">
      <c r="E175">
        <v>0.77815125038364363</v>
      </c>
      <c r="F175">
        <v>0.69897000433601886</v>
      </c>
      <c r="G175">
        <v>0.69897000433601886</v>
      </c>
      <c r="H175">
        <v>0.95424250943932487</v>
      </c>
      <c r="I175">
        <v>2.4232245684018952</v>
      </c>
      <c r="J175">
        <v>385.641032</v>
      </c>
      <c r="K175">
        <v>3.4418521757732918</v>
      </c>
      <c r="L175">
        <v>-22.490598901991106</v>
      </c>
      <c r="M175">
        <v>-51.664176190951686</v>
      </c>
      <c r="N175">
        <v>719.20842600000003</v>
      </c>
      <c r="O175">
        <v>1.9117114471772816</v>
      </c>
      <c r="P175">
        <v>4.896129218798853</v>
      </c>
      <c r="Q175">
        <v>-23.030538324140796</v>
      </c>
      <c r="R175">
        <v>-46.976476309079708</v>
      </c>
    </row>
    <row r="176" spans="1:18" x14ac:dyDescent="0.3">
      <c r="F176">
        <v>1.568201724066995</v>
      </c>
      <c r="G176">
        <v>1.6434526764861874</v>
      </c>
      <c r="I176">
        <v>2.47170380180158</v>
      </c>
      <c r="J176">
        <v>486.62134200000003</v>
      </c>
      <c r="K176">
        <v>3.9252605095194353</v>
      </c>
      <c r="L176">
        <v>-20.286082203974658</v>
      </c>
      <c r="M176">
        <v>-50.405466847951246</v>
      </c>
    </row>
    <row r="177" spans="6:13" x14ac:dyDescent="0.3">
      <c r="F177">
        <v>1.1139433523068367</v>
      </c>
      <c r="G177">
        <v>1.255272505103306</v>
      </c>
      <c r="I177">
        <v>2.7588316842686296</v>
      </c>
      <c r="J177">
        <v>305.85159599999997</v>
      </c>
      <c r="K177">
        <v>3.9717859378791145</v>
      </c>
      <c r="L177">
        <v>-22.554996920208456</v>
      </c>
      <c r="M177">
        <v>-52.590898380276627</v>
      </c>
    </row>
    <row r="178" spans="6:13" x14ac:dyDescent="0.3">
      <c r="F178">
        <v>2.2504200023088941</v>
      </c>
      <c r="G178">
        <v>2.8109042806687006</v>
      </c>
      <c r="I178">
        <v>2.6326303680807599</v>
      </c>
      <c r="J178">
        <v>505.45151499999997</v>
      </c>
      <c r="K178">
        <v>4.2050960475784844</v>
      </c>
      <c r="L178">
        <v>-23.388960913938501</v>
      </c>
      <c r="M178">
        <v>-49.512053376698297</v>
      </c>
    </row>
    <row r="179" spans="6:13" x14ac:dyDescent="0.3">
      <c r="F179">
        <v>1.1139433523068367</v>
      </c>
      <c r="G179">
        <v>1.255272505103306</v>
      </c>
      <c r="I179">
        <v>2.2304233738926404</v>
      </c>
      <c r="J179">
        <v>539.12046399999997</v>
      </c>
      <c r="K179">
        <v>3.7621531923035945</v>
      </c>
      <c r="L179">
        <v>-21.267121989952404</v>
      </c>
      <c r="M179">
        <v>-48.692273053194221</v>
      </c>
    </row>
    <row r="180" spans="6:13" x14ac:dyDescent="0.3">
      <c r="F180">
        <v>2.0863598306747484</v>
      </c>
      <c r="G180">
        <v>2.3560258571931225</v>
      </c>
      <c r="I180">
        <v>2.7402023657602683</v>
      </c>
      <c r="J180">
        <v>538.77885400000002</v>
      </c>
      <c r="K180">
        <v>4.8395785959610693</v>
      </c>
      <c r="L180">
        <v>-20.282382990000006</v>
      </c>
      <c r="M180">
        <v>-50.248748430583433</v>
      </c>
    </row>
    <row r="181" spans="6:13" x14ac:dyDescent="0.3">
      <c r="F181">
        <v>1.255272505103306</v>
      </c>
      <c r="G181">
        <v>1.3802112417116059</v>
      </c>
      <c r="I181">
        <v>2.0021833467650434</v>
      </c>
      <c r="J181">
        <v>557.97873100000004</v>
      </c>
      <c r="K181">
        <v>3.2345172835126865</v>
      </c>
      <c r="L181">
        <v>-22.359138319147654</v>
      </c>
      <c r="M181">
        <v>-49.519841211156304</v>
      </c>
    </row>
    <row r="182" spans="6:13" x14ac:dyDescent="0.3">
      <c r="F182">
        <v>1.6532125137753437</v>
      </c>
      <c r="G182">
        <v>1.7993405494535817</v>
      </c>
      <c r="I182">
        <v>1.4707631936064991</v>
      </c>
      <c r="J182">
        <v>766.48060199999998</v>
      </c>
      <c r="K182">
        <v>5.288419153088979</v>
      </c>
      <c r="L182">
        <v>-23.541544500000004</v>
      </c>
      <c r="M182">
        <v>-46.366552671574183</v>
      </c>
    </row>
    <row r="183" spans="6:13" x14ac:dyDescent="0.3">
      <c r="F183">
        <v>0.3010299956639812</v>
      </c>
      <c r="G183">
        <v>0.3010299956639812</v>
      </c>
      <c r="I183">
        <v>2.3516243324207839</v>
      </c>
      <c r="J183">
        <v>386.77312000000001</v>
      </c>
      <c r="K183">
        <v>3.1655410767223731</v>
      </c>
      <c r="L183">
        <v>-21.676733935614351</v>
      </c>
      <c r="M183">
        <v>-51.382300841071938</v>
      </c>
    </row>
    <row r="184" spans="6:13" x14ac:dyDescent="0.3">
      <c r="F184">
        <v>1.146128035678238</v>
      </c>
      <c r="G184">
        <v>1.2304489213782739</v>
      </c>
      <c r="I184">
        <v>2.310132296141381</v>
      </c>
      <c r="J184">
        <v>506.28351700000002</v>
      </c>
      <c r="K184">
        <v>3.4649364291217326</v>
      </c>
      <c r="L184">
        <v>-20.674031227925401</v>
      </c>
      <c r="M184">
        <v>-50.145689008682758</v>
      </c>
    </row>
    <row r="185" spans="6:13" x14ac:dyDescent="0.3">
      <c r="F185">
        <v>1.2304489213782739</v>
      </c>
      <c r="G185">
        <v>1.2304489213782739</v>
      </c>
      <c r="I185">
        <v>2.7194456471898234</v>
      </c>
      <c r="J185">
        <v>449.069277</v>
      </c>
      <c r="K185">
        <v>4.1655410767223726</v>
      </c>
      <c r="L185">
        <v>-21.613427615164152</v>
      </c>
      <c r="M185">
        <v>-51.168876466827719</v>
      </c>
    </row>
    <row r="186" spans="6:13" x14ac:dyDescent="0.3">
      <c r="F186">
        <v>1.7403626894942439</v>
      </c>
      <c r="G186">
        <v>1.7853298350107671</v>
      </c>
      <c r="I186">
        <v>2.3538893149789724</v>
      </c>
      <c r="J186">
        <v>389.778188</v>
      </c>
      <c r="K186">
        <v>3.4274861090957853</v>
      </c>
      <c r="L186">
        <v>-22.903568778761954</v>
      </c>
      <c r="M186">
        <v>-50.724822473379952</v>
      </c>
    </row>
    <row r="187" spans="6:13" x14ac:dyDescent="0.3">
      <c r="F187">
        <v>2.5314789170422549</v>
      </c>
      <c r="G187">
        <v>3.4812992733328558</v>
      </c>
      <c r="I187">
        <v>2.7822425161394038</v>
      </c>
      <c r="J187">
        <v>996.07265299999995</v>
      </c>
      <c r="K187">
        <v>5.5480047098201162</v>
      </c>
      <c r="L187">
        <v>-20.536097000000002</v>
      </c>
      <c r="M187">
        <v>-47.40233162567754</v>
      </c>
    </row>
    <row r="188" spans="6:13" x14ac:dyDescent="0.3">
      <c r="F188">
        <v>1.4771212547196624</v>
      </c>
      <c r="G188">
        <v>1.9138138523837167</v>
      </c>
      <c r="I188">
        <v>1.6902049430907664</v>
      </c>
      <c r="J188">
        <v>860.80805599999997</v>
      </c>
      <c r="K188">
        <v>5.2451275542773752</v>
      </c>
      <c r="L188">
        <v>-23.2758255</v>
      </c>
      <c r="M188">
        <v>-46.732526704705307</v>
      </c>
    </row>
    <row r="189" spans="6:13" x14ac:dyDescent="0.3">
      <c r="F189">
        <v>2.3463529744506388</v>
      </c>
      <c r="G189">
        <v>3.2477278329097232</v>
      </c>
      <c r="I189">
        <v>2.123116310091175</v>
      </c>
      <c r="J189">
        <v>747.305654</v>
      </c>
      <c r="K189">
        <v>5.1888975620173419</v>
      </c>
      <c r="L189">
        <v>-23.320302500000004</v>
      </c>
      <c r="M189">
        <v>-46.727874668552587</v>
      </c>
    </row>
    <row r="190" spans="6:13" x14ac:dyDescent="0.3">
      <c r="F190">
        <v>0.6020599913279624</v>
      </c>
      <c r="G190">
        <v>0.69897000433601886</v>
      </c>
      <c r="I190">
        <v>2.14201696460331</v>
      </c>
      <c r="J190">
        <v>431.76359300000001</v>
      </c>
      <c r="K190">
        <v>3.4434194617828173</v>
      </c>
      <c r="L190">
        <v>-21.528980135312807</v>
      </c>
      <c r="M190">
        <v>-50.555460841939841</v>
      </c>
    </row>
    <row r="191" spans="6:13" x14ac:dyDescent="0.3">
      <c r="F191">
        <v>2.3443922736851106</v>
      </c>
      <c r="G191">
        <v>3.1139433523068369</v>
      </c>
      <c r="I191">
        <v>2.5513450714631412</v>
      </c>
      <c r="J191">
        <v>561.18488100000002</v>
      </c>
      <c r="K191">
        <v>3.8161086707399039</v>
      </c>
      <c r="L191">
        <v>-22.294019248259001</v>
      </c>
      <c r="M191">
        <v>-49.552111329830026</v>
      </c>
    </row>
    <row r="192" spans="6:13" x14ac:dyDescent="0.3">
      <c r="F192">
        <v>2.2787536009528289</v>
      </c>
      <c r="G192">
        <v>2.8318697742805017</v>
      </c>
      <c r="I192">
        <v>2.7449240121107117</v>
      </c>
      <c r="J192">
        <v>679.96329800000001</v>
      </c>
      <c r="K192">
        <v>4.6472851450253669</v>
      </c>
      <c r="L192">
        <v>-22.210709490000003</v>
      </c>
      <c r="M192">
        <v>-49.656529935058046</v>
      </c>
    </row>
    <row r="193" spans="6:13" x14ac:dyDescent="0.3">
      <c r="F193">
        <v>1.6720978579357175</v>
      </c>
      <c r="G193">
        <v>1.8129133566428555</v>
      </c>
      <c r="I193">
        <v>2.2566431929069184</v>
      </c>
      <c r="J193">
        <v>420.90358900000001</v>
      </c>
      <c r="K193">
        <v>3.6819644589946829</v>
      </c>
      <c r="L193">
        <v>-20.795239499374603</v>
      </c>
      <c r="M193">
        <v>-50.190219732204923</v>
      </c>
    </row>
    <row r="194" spans="6:13" x14ac:dyDescent="0.3">
      <c r="F194">
        <v>1.414973347970818</v>
      </c>
      <c r="G194">
        <v>1.505149978319906</v>
      </c>
      <c r="I194">
        <v>2.3869731309702056</v>
      </c>
      <c r="J194">
        <v>506.55949500000003</v>
      </c>
      <c r="K194">
        <v>3.6802448370426077</v>
      </c>
      <c r="L194">
        <v>-21.840366902270201</v>
      </c>
      <c r="M194">
        <v>-48.495459202748087</v>
      </c>
    </row>
    <row r="195" spans="6:13" x14ac:dyDescent="0.3">
      <c r="F195">
        <v>1.4771212547196624</v>
      </c>
      <c r="G195">
        <v>1.5440680443502757</v>
      </c>
      <c r="I195">
        <v>2.6940573793126346</v>
      </c>
      <c r="J195">
        <v>506.496576</v>
      </c>
      <c r="K195">
        <v>4.0361895887541994</v>
      </c>
      <c r="L195">
        <v>-20.648369316722</v>
      </c>
      <c r="M195">
        <v>-50.361813702123669</v>
      </c>
    </row>
    <row r="196" spans="6:13" x14ac:dyDescent="0.3">
      <c r="F196">
        <v>2.0043213737826426</v>
      </c>
      <c r="G196">
        <v>2.0374264979406238</v>
      </c>
      <c r="I196">
        <v>2.8304314731080598</v>
      </c>
      <c r="J196">
        <v>489.094268</v>
      </c>
      <c r="K196">
        <v>4.0572475801312446</v>
      </c>
      <c r="L196">
        <v>-21.799830597460055</v>
      </c>
      <c r="M196">
        <v>-49.929283572293976</v>
      </c>
    </row>
    <row r="197" spans="6:13" x14ac:dyDescent="0.3">
      <c r="F197">
        <v>1.3222192947339193</v>
      </c>
      <c r="G197">
        <v>1.3979400086720377</v>
      </c>
      <c r="I197">
        <v>2.4358443659844413</v>
      </c>
      <c r="J197">
        <v>388.49145299999998</v>
      </c>
      <c r="K197">
        <v>3.6825962914605532</v>
      </c>
      <c r="L197">
        <v>-21.379777805706556</v>
      </c>
      <c r="M197">
        <v>-50.208416728114045</v>
      </c>
    </row>
    <row r="198" spans="6:13" x14ac:dyDescent="0.3">
      <c r="F198">
        <v>0.6020599913279624</v>
      </c>
      <c r="G198">
        <v>0.69897000433601886</v>
      </c>
      <c r="I198">
        <v>2.4427211508894819</v>
      </c>
      <c r="J198">
        <v>455.64137699999998</v>
      </c>
      <c r="K198">
        <v>4.085219201044942</v>
      </c>
      <c r="L198">
        <v>-21.622142999353002</v>
      </c>
      <c r="M198">
        <v>-49.798761690961769</v>
      </c>
    </row>
    <row r="199" spans="6:13" x14ac:dyDescent="0.3">
      <c r="F199">
        <v>1.2304489213782739</v>
      </c>
      <c r="G199">
        <v>1.2787536009528289</v>
      </c>
      <c r="I199">
        <v>2.3380798089306269</v>
      </c>
      <c r="J199">
        <v>481.52605199999999</v>
      </c>
      <c r="K199">
        <v>3.7607993116307177</v>
      </c>
      <c r="L199">
        <v>-21.910920658920002</v>
      </c>
      <c r="M199">
        <v>-49.897177750237852</v>
      </c>
    </row>
    <row r="200" spans="6:13" x14ac:dyDescent="0.3">
      <c r="F200">
        <v>1.9030899869919435</v>
      </c>
      <c r="G200">
        <v>2.0492180226701815</v>
      </c>
      <c r="I200">
        <v>3.099841141602111</v>
      </c>
      <c r="J200">
        <v>517.52504299999998</v>
      </c>
      <c r="K200">
        <v>4.6105537053170949</v>
      </c>
      <c r="L200">
        <v>-20.320144335000005</v>
      </c>
      <c r="M200">
        <v>-48.314470490025975</v>
      </c>
    </row>
    <row r="201" spans="6:13" x14ac:dyDescent="0.3">
      <c r="F201">
        <v>2.0718820073061255</v>
      </c>
      <c r="G201">
        <v>2.4048337166199381</v>
      </c>
      <c r="I201">
        <v>2.5120517009788279</v>
      </c>
      <c r="J201">
        <v>501.65474599999999</v>
      </c>
      <c r="K201">
        <v>4.3315082762863897</v>
      </c>
      <c r="L201">
        <v>-20.796448624865253</v>
      </c>
      <c r="M201">
        <v>-49.219145857724484</v>
      </c>
    </row>
    <row r="202" spans="6:13" x14ac:dyDescent="0.3">
      <c r="F202">
        <v>2.0681858617461617</v>
      </c>
      <c r="G202">
        <v>2.2405492482825999</v>
      </c>
      <c r="I202">
        <v>2.6109708705184098</v>
      </c>
      <c r="J202">
        <v>766.40262800000005</v>
      </c>
      <c r="K202">
        <v>4.2344413512663346</v>
      </c>
      <c r="L202">
        <v>-24.182526500000005</v>
      </c>
      <c r="M202">
        <v>-48.527681321849471</v>
      </c>
    </row>
    <row r="203" spans="6:13" x14ac:dyDescent="0.3">
      <c r="F203">
        <v>2.0934216851622351</v>
      </c>
      <c r="G203">
        <v>2.369215857410143</v>
      </c>
      <c r="I203">
        <v>2.5589280617166925</v>
      </c>
      <c r="J203">
        <v>576.45630900000003</v>
      </c>
      <c r="K203">
        <v>4.3267453795653221</v>
      </c>
      <c r="L203">
        <v>-20.4275570617021</v>
      </c>
      <c r="M203">
        <v>-47.824592950174626</v>
      </c>
    </row>
    <row r="204" spans="6:13" x14ac:dyDescent="0.3">
      <c r="F204">
        <v>1.6127838567197355</v>
      </c>
      <c r="G204">
        <v>1.7993405494535817</v>
      </c>
      <c r="I204">
        <v>2.7552626024331897</v>
      </c>
      <c r="J204">
        <v>440.21666299999998</v>
      </c>
      <c r="K204">
        <v>3.9202798946329485</v>
      </c>
      <c r="L204">
        <v>-21.032881387582503</v>
      </c>
      <c r="M204">
        <v>-51.209106344995398</v>
      </c>
    </row>
    <row r="205" spans="6:13" x14ac:dyDescent="0.3">
      <c r="F205">
        <v>2.0569048513364727</v>
      </c>
      <c r="G205">
        <v>2.3404441148401185</v>
      </c>
      <c r="I205">
        <v>2.8071973377088324</v>
      </c>
      <c r="J205">
        <v>484.770937</v>
      </c>
      <c r="K205">
        <v>4.0487524576994893</v>
      </c>
      <c r="L205">
        <v>-20.498809212893551</v>
      </c>
      <c r="M205">
        <v>-48.944502595049869</v>
      </c>
    </row>
    <row r="206" spans="6:13" x14ac:dyDescent="0.3">
      <c r="F206">
        <v>1.1139433523068367</v>
      </c>
      <c r="G206">
        <v>1.1760912590556813</v>
      </c>
      <c r="I206">
        <v>2.6644031419347978</v>
      </c>
      <c r="J206">
        <v>510.20466800000003</v>
      </c>
      <c r="K206">
        <v>3.8237349883987313</v>
      </c>
      <c r="L206">
        <v>-21.895146201472752</v>
      </c>
      <c r="M206">
        <v>-49.594821847378277</v>
      </c>
    </row>
    <row r="207" spans="6:13" x14ac:dyDescent="0.3">
      <c r="F207">
        <v>2.1335389083702174</v>
      </c>
      <c r="G207">
        <v>2.3710678622717363</v>
      </c>
      <c r="I207">
        <v>2.9802929562565255</v>
      </c>
      <c r="J207">
        <v>413.249123</v>
      </c>
      <c r="K207">
        <v>4.5177104102231027</v>
      </c>
      <c r="L207">
        <v>-21.253446495000002</v>
      </c>
      <c r="M207">
        <v>-50.642639048250544</v>
      </c>
    </row>
    <row r="208" spans="6:13" x14ac:dyDescent="0.3">
      <c r="F208">
        <v>2.4232458739368079</v>
      </c>
      <c r="G208">
        <v>3.3879234669734366</v>
      </c>
      <c r="I208">
        <v>2.4326743191949345</v>
      </c>
      <c r="J208">
        <v>626.50103899999999</v>
      </c>
      <c r="K208">
        <v>4.4741871158174504</v>
      </c>
      <c r="L208">
        <v>-23.415233019833007</v>
      </c>
      <c r="M208">
        <v>-46.041053464758157</v>
      </c>
    </row>
    <row r="209" spans="6:13" x14ac:dyDescent="0.3">
      <c r="F209">
        <v>2.510545010206612</v>
      </c>
      <c r="G209">
        <v>3.5614591712419159</v>
      </c>
      <c r="I209">
        <v>2.8765849876051934</v>
      </c>
      <c r="J209">
        <v>544.17856900000004</v>
      </c>
      <c r="K209">
        <v>5.0856401569660257</v>
      </c>
      <c r="L209">
        <v>-22.817425089331753</v>
      </c>
      <c r="M209">
        <v>-45.191600128420163</v>
      </c>
    </row>
    <row r="210" spans="6:13" x14ac:dyDescent="0.3">
      <c r="F210">
        <v>1.9294189257142926</v>
      </c>
      <c r="G210">
        <v>2.1303337684950061</v>
      </c>
      <c r="I210">
        <v>2.7542596327095223</v>
      </c>
      <c r="J210">
        <v>647.561283</v>
      </c>
      <c r="K210">
        <v>4.2676409823459158</v>
      </c>
      <c r="L210">
        <v>-23.373140191766353</v>
      </c>
      <c r="M210">
        <v>-48.184538175309712</v>
      </c>
    </row>
    <row r="211" spans="6:13" x14ac:dyDescent="0.3">
      <c r="F211">
        <v>1.9867717342662448</v>
      </c>
      <c r="G211">
        <v>2.1172712956557644</v>
      </c>
      <c r="I211">
        <v>2.4318283714978017</v>
      </c>
      <c r="J211">
        <v>613.05494699999997</v>
      </c>
      <c r="K211">
        <v>4.6031985206760977</v>
      </c>
      <c r="L211">
        <v>-21.357996000000007</v>
      </c>
      <c r="M211">
        <v>-48.234056727223212</v>
      </c>
    </row>
    <row r="212" spans="6:13" x14ac:dyDescent="0.3">
      <c r="F212">
        <v>2.3560258571931225</v>
      </c>
      <c r="G212">
        <v>3.3554515201265174</v>
      </c>
      <c r="I212">
        <v>2.1607505658605772</v>
      </c>
      <c r="J212">
        <v>43.694651999999998</v>
      </c>
      <c r="K212">
        <v>5.505772473128542</v>
      </c>
      <c r="L212">
        <v>-23.995149000000001</v>
      </c>
      <c r="M212">
        <v>-46.249034279441624</v>
      </c>
    </row>
    <row r="213" spans="6:13" x14ac:dyDescent="0.3">
      <c r="F213">
        <v>2.5237464668115646</v>
      </c>
      <c r="G213">
        <v>3.7058637122839193</v>
      </c>
      <c r="I213">
        <v>2.5033479944812145</v>
      </c>
      <c r="J213">
        <v>776.35806200000002</v>
      </c>
      <c r="K213">
        <v>6.1396215804472218</v>
      </c>
      <c r="L213">
        <v>-23.468506000000001</v>
      </c>
      <c r="M213">
        <v>-46.531084085661085</v>
      </c>
    </row>
    <row r="214" spans="6:13" x14ac:dyDescent="0.3">
      <c r="F214">
        <v>2.287801729930226</v>
      </c>
      <c r="G214">
        <v>3.0170333392987803</v>
      </c>
      <c r="I214">
        <v>2.6165458775479817</v>
      </c>
      <c r="J214">
        <v>514.19829100000004</v>
      </c>
      <c r="K214">
        <v>3.8840019247687874</v>
      </c>
      <c r="L214">
        <v>-21.491894653589799</v>
      </c>
      <c r="M214">
        <v>-48.037729357498954</v>
      </c>
    </row>
    <row r="215" spans="6:13" x14ac:dyDescent="0.3">
      <c r="F215">
        <v>0.3010299956639812</v>
      </c>
      <c r="G215">
        <v>0.3010299956639812</v>
      </c>
      <c r="I215">
        <v>2.4022218211554898</v>
      </c>
      <c r="J215">
        <v>446.354761</v>
      </c>
      <c r="K215">
        <v>3.721563318357481</v>
      </c>
      <c r="L215">
        <v>-20.650168687255054</v>
      </c>
      <c r="M215">
        <v>-50.661459504143636</v>
      </c>
    </row>
    <row r="216" spans="6:13" x14ac:dyDescent="0.3">
      <c r="F216">
        <v>0</v>
      </c>
      <c r="G216">
        <v>0</v>
      </c>
      <c r="I216">
        <v>2.5614019450311267</v>
      </c>
      <c r="J216">
        <v>512.19063300000005</v>
      </c>
      <c r="K216">
        <v>3.9789105771755717</v>
      </c>
      <c r="L216">
        <v>-22.003747180667801</v>
      </c>
      <c r="M216">
        <v>-50.385521598082825</v>
      </c>
    </row>
    <row r="217" spans="6:13" x14ac:dyDescent="0.3">
      <c r="F217">
        <v>2</v>
      </c>
      <c r="G217">
        <v>2.3944516808262164</v>
      </c>
      <c r="I217">
        <v>1.8167515447937421</v>
      </c>
      <c r="J217">
        <v>604.95051799999999</v>
      </c>
      <c r="K217">
        <v>4.1740598077250253</v>
      </c>
      <c r="L217">
        <v>-22.641749624212682</v>
      </c>
      <c r="M217">
        <v>-47.059286906241311</v>
      </c>
    </row>
    <row r="218" spans="6:13" x14ac:dyDescent="0.3">
      <c r="F218">
        <v>1.9493900066449128</v>
      </c>
      <c r="G218">
        <v>2.4842998393467859</v>
      </c>
      <c r="I218">
        <v>1.7952959329677161</v>
      </c>
      <c r="J218">
        <v>584.89496199999996</v>
      </c>
      <c r="K218">
        <v>5.3633317601673909</v>
      </c>
      <c r="L218">
        <v>-22.858395000000005</v>
      </c>
      <c r="M218">
        <v>-47.221096609757517</v>
      </c>
    </row>
    <row r="219" spans="6:13" x14ac:dyDescent="0.3">
      <c r="F219">
        <v>1.5185139398778875</v>
      </c>
      <c r="G219">
        <v>1.6020599913279623</v>
      </c>
      <c r="I219">
        <v>2.7382992394007193</v>
      </c>
      <c r="J219">
        <v>425.28967299999999</v>
      </c>
      <c r="K219">
        <v>4.068556895072363</v>
      </c>
      <c r="L219">
        <v>-21.891977602699701</v>
      </c>
      <c r="M219">
        <v>-49.016929918912609</v>
      </c>
    </row>
    <row r="220" spans="6:13" x14ac:dyDescent="0.3">
      <c r="F220">
        <v>1.8692317197309762</v>
      </c>
      <c r="G220">
        <v>2.1903316981702914</v>
      </c>
      <c r="I220">
        <v>2.5077857315195806</v>
      </c>
      <c r="J220">
        <v>497.34339499999999</v>
      </c>
      <c r="K220">
        <v>3.8007857903277626</v>
      </c>
      <c r="L220">
        <v>-21.855061086860808</v>
      </c>
      <c r="M220">
        <v>-50.689199932370684</v>
      </c>
    </row>
    <row r="221" spans="6:13" x14ac:dyDescent="0.3">
      <c r="F221">
        <v>1.3617278360175928</v>
      </c>
      <c r="G221">
        <v>1.4623979978989561</v>
      </c>
      <c r="I221">
        <v>2.6035568106266682</v>
      </c>
      <c r="J221">
        <v>620.69860000000006</v>
      </c>
      <c r="K221">
        <v>3.9656719712201065</v>
      </c>
      <c r="L221">
        <v>-22.871892279592803</v>
      </c>
      <c r="M221">
        <v>-49.156179151707128</v>
      </c>
    </row>
    <row r="222" spans="6:13" x14ac:dyDescent="0.3">
      <c r="F222">
        <v>2.3031960574204891</v>
      </c>
      <c r="G222">
        <v>2.7143297597452332</v>
      </c>
      <c r="I222">
        <v>2.4638601544849248</v>
      </c>
      <c r="J222">
        <v>831.18366500000002</v>
      </c>
      <c r="K222">
        <v>4.5453566058946171</v>
      </c>
      <c r="L222">
        <v>-21.955602000000003</v>
      </c>
      <c r="M222">
        <v>-48.002388208652455</v>
      </c>
    </row>
    <row r="223" spans="6:13" x14ac:dyDescent="0.3">
      <c r="F223">
        <v>1.8573324964312685</v>
      </c>
      <c r="G223">
        <v>2.2253092817258628</v>
      </c>
      <c r="I223">
        <v>2.4344283742619526</v>
      </c>
      <c r="J223">
        <v>457.30121800000001</v>
      </c>
      <c r="K223">
        <v>4.0931764496962488</v>
      </c>
      <c r="L223">
        <v>-21.080537499366105</v>
      </c>
      <c r="M223">
        <v>-49.238861531251032</v>
      </c>
    </row>
    <row r="224" spans="6:13" x14ac:dyDescent="0.3">
      <c r="F224">
        <v>1.1139433523068367</v>
      </c>
      <c r="G224">
        <v>1.1760912590556813</v>
      </c>
      <c r="I224">
        <v>2.3583727302580204</v>
      </c>
      <c r="J224">
        <v>477.51059600000002</v>
      </c>
      <c r="K224">
        <v>3.8894697839695076</v>
      </c>
      <c r="L224">
        <v>-22.81454295970865</v>
      </c>
      <c r="M224">
        <v>-50.079125394570042</v>
      </c>
    </row>
    <row r="225" spans="6:13" x14ac:dyDescent="0.3">
      <c r="F225">
        <v>2.2671717284030137</v>
      </c>
      <c r="G225">
        <v>2.840106094456758</v>
      </c>
      <c r="I225">
        <v>2.8384656093941643</v>
      </c>
      <c r="J225">
        <v>494.43659600000001</v>
      </c>
      <c r="K225">
        <v>4.7783900466857254</v>
      </c>
      <c r="L225">
        <v>-21.757082984349758</v>
      </c>
      <c r="M225">
        <v>-48.827694693000119</v>
      </c>
    </row>
    <row r="226" spans="6:13" x14ac:dyDescent="0.3">
      <c r="F226">
        <v>2.5198279937757189</v>
      </c>
      <c r="G226">
        <v>3.6316466629584196</v>
      </c>
      <c r="I226">
        <v>3.0245193262696137</v>
      </c>
      <c r="J226">
        <v>871.58019300000001</v>
      </c>
      <c r="K226">
        <v>4.8969558902701795</v>
      </c>
      <c r="L226">
        <v>-23.652632500000003</v>
      </c>
      <c r="M226">
        <v>-47.220491187489856</v>
      </c>
    </row>
    <row r="227" spans="6:13" x14ac:dyDescent="0.3">
      <c r="F227">
        <v>1.7242758696007889</v>
      </c>
      <c r="G227">
        <v>1.968482948553935</v>
      </c>
      <c r="I227">
        <v>2.5591342583614249</v>
      </c>
      <c r="J227">
        <v>458.09464100000002</v>
      </c>
      <c r="K227">
        <v>3.9160852998437026</v>
      </c>
      <c r="L227">
        <v>-20.343505121059604</v>
      </c>
      <c r="M227">
        <v>-49.196120191474236</v>
      </c>
    </row>
    <row r="228" spans="6:13" x14ac:dyDescent="0.3">
      <c r="F228">
        <v>1.5563025007672873</v>
      </c>
      <c r="G228">
        <v>1.6232492903979006</v>
      </c>
      <c r="I228">
        <v>2.7744979877399025</v>
      </c>
      <c r="J228">
        <v>402.82042100000001</v>
      </c>
      <c r="K228">
        <v>3.9116369331294423</v>
      </c>
      <c r="L228">
        <v>-22.663101471325305</v>
      </c>
      <c r="M228">
        <v>-51.0774138909334</v>
      </c>
    </row>
    <row r="229" spans="6:13" x14ac:dyDescent="0.3">
      <c r="F229">
        <v>1.8129133566428555</v>
      </c>
      <c r="G229">
        <v>2.220108088040055</v>
      </c>
      <c r="I229">
        <v>1.9901034371324648</v>
      </c>
      <c r="J229">
        <v>493.094516</v>
      </c>
      <c r="K229">
        <v>4.392239560398111</v>
      </c>
      <c r="L229">
        <v>-22.511149000000003</v>
      </c>
      <c r="M229">
        <v>-48.557066101387115</v>
      </c>
    </row>
    <row r="230" spans="6:13" x14ac:dyDescent="0.3">
      <c r="F230">
        <v>2.2455126678141499</v>
      </c>
      <c r="G230">
        <v>2.621176281775035</v>
      </c>
      <c r="I230">
        <v>2.6705751609722239</v>
      </c>
      <c r="J230">
        <v>609.60143500000004</v>
      </c>
      <c r="K230">
        <v>4.4833304952573201</v>
      </c>
      <c r="L230">
        <v>-20.039612535000003</v>
      </c>
      <c r="M230">
        <v>-47.751066571312961</v>
      </c>
    </row>
    <row r="231" spans="6:13" x14ac:dyDescent="0.3">
      <c r="F231">
        <v>2.1553360374650619</v>
      </c>
      <c r="G231">
        <v>2.4393326938302629</v>
      </c>
      <c r="I231">
        <v>2.4667979497808954</v>
      </c>
      <c r="J231">
        <v>741.813129</v>
      </c>
      <c r="K231">
        <v>3.9792751475910233</v>
      </c>
      <c r="L231">
        <v>-23.204843000000007</v>
      </c>
      <c r="M231">
        <v>-46.156314423937715</v>
      </c>
    </row>
    <row r="232" spans="6:13" x14ac:dyDescent="0.3">
      <c r="F232">
        <v>2.4183012913197452</v>
      </c>
      <c r="G232">
        <v>3.1411360901207388</v>
      </c>
      <c r="I232">
        <v>3.2964008043224484</v>
      </c>
      <c r="J232">
        <v>4.7814889999999997</v>
      </c>
      <c r="K232">
        <v>4.4893537005094188</v>
      </c>
      <c r="L232">
        <v>-24.706954196425801</v>
      </c>
      <c r="M232">
        <v>-47.553137408817555</v>
      </c>
    </row>
    <row r="233" spans="6:13" x14ac:dyDescent="0.3">
      <c r="F233">
        <v>2.4502491083193609</v>
      </c>
      <c r="G233">
        <v>3.5843312243675309</v>
      </c>
      <c r="I233">
        <v>2.2935106095243367</v>
      </c>
      <c r="J233">
        <v>7.931819</v>
      </c>
      <c r="K233">
        <v>4.0478976235144106</v>
      </c>
      <c r="L233">
        <v>-24.739239940397805</v>
      </c>
      <c r="M233">
        <v>-47.554316965929928</v>
      </c>
    </row>
    <row r="234" spans="6:13" x14ac:dyDescent="0.3">
      <c r="F234">
        <v>2.3096301674258988</v>
      </c>
      <c r="G234">
        <v>2.7715874808812555</v>
      </c>
      <c r="I234">
        <v>2.8146743534151453</v>
      </c>
      <c r="J234">
        <v>376.81917199999998</v>
      </c>
      <c r="K234">
        <v>4.4262834816887793</v>
      </c>
      <c r="L234">
        <v>-20.429372500000003</v>
      </c>
      <c r="M234">
        <v>-51.344890657634998</v>
      </c>
    </row>
    <row r="235" spans="6:13" x14ac:dyDescent="0.3">
      <c r="F235">
        <v>2.5276299008713385</v>
      </c>
      <c r="G235">
        <v>3.9697885374149391</v>
      </c>
      <c r="I235">
        <v>2.5395640920198077</v>
      </c>
      <c r="J235">
        <v>87.188124000000002</v>
      </c>
      <c r="K235">
        <v>4.5436956323092446</v>
      </c>
      <c r="L235">
        <v>-23.788652500000001</v>
      </c>
      <c r="M235">
        <v>-45.354056666940934</v>
      </c>
    </row>
    <row r="236" spans="6:13" x14ac:dyDescent="0.3">
      <c r="F236">
        <v>2.399673721481038</v>
      </c>
      <c r="G236">
        <v>3.4838724542226736</v>
      </c>
      <c r="I236">
        <v>2.4935207856346433</v>
      </c>
      <c r="J236">
        <v>631.62627199999997</v>
      </c>
      <c r="K236">
        <v>5.4007572398013783</v>
      </c>
      <c r="L236">
        <v>-23.081646000000003</v>
      </c>
      <c r="M236">
        <v>-47.212308940251397</v>
      </c>
    </row>
    <row r="237" spans="6:13" x14ac:dyDescent="0.3">
      <c r="F237">
        <v>1.1139433523068367</v>
      </c>
      <c r="G237">
        <v>1.146128035678238</v>
      </c>
      <c r="I237">
        <v>2.4465464865977244</v>
      </c>
      <c r="J237">
        <v>457.14197200000001</v>
      </c>
      <c r="K237">
        <v>3.5907304057926903</v>
      </c>
      <c r="L237">
        <v>-19.977542999393453</v>
      </c>
      <c r="M237">
        <v>-50.288981041994035</v>
      </c>
    </row>
    <row r="238" spans="6:13" x14ac:dyDescent="0.3">
      <c r="F238">
        <v>0.77815125038364363</v>
      </c>
      <c r="G238">
        <v>0.77815125038364363</v>
      </c>
      <c r="I238">
        <v>1.940112881704394</v>
      </c>
      <c r="J238">
        <v>451.98613899999998</v>
      </c>
      <c r="K238">
        <v>3.6010817277840235</v>
      </c>
      <c r="L238">
        <v>-21.769911990320651</v>
      </c>
      <c r="M238">
        <v>-50.964374893995235</v>
      </c>
    </row>
    <row r="239" spans="6:13" x14ac:dyDescent="0.3">
      <c r="F239">
        <v>1.8920946026904804</v>
      </c>
      <c r="G239">
        <v>2.143014800254095</v>
      </c>
      <c r="I239">
        <v>2.3212959551309593</v>
      </c>
      <c r="J239">
        <v>577.57906100000002</v>
      </c>
      <c r="K239">
        <v>4.1752508103615593</v>
      </c>
      <c r="L239">
        <v>-23.052912999319503</v>
      </c>
      <c r="M239">
        <v>-49.626806978311677</v>
      </c>
    </row>
    <row r="240" spans="6:13" x14ac:dyDescent="0.3">
      <c r="F240">
        <v>2.357934847000454</v>
      </c>
      <c r="G240">
        <v>3.1209028176145273</v>
      </c>
      <c r="I240">
        <v>2.2311865951523071</v>
      </c>
      <c r="J240">
        <v>582.03182900000002</v>
      </c>
      <c r="K240">
        <v>4.5697600375863496</v>
      </c>
      <c r="L240">
        <v>-23.350277390297954</v>
      </c>
      <c r="M240">
        <v>-47.689893893544628</v>
      </c>
    </row>
    <row r="241" spans="6:13" x14ac:dyDescent="0.3">
      <c r="F241">
        <v>2.3443922736851106</v>
      </c>
      <c r="G241">
        <v>3.0366288953621612</v>
      </c>
      <c r="I241">
        <v>2.2787764579556447</v>
      </c>
      <c r="J241">
        <v>632.09753000000001</v>
      </c>
      <c r="K241">
        <v>3.8777168008649769</v>
      </c>
      <c r="L241">
        <v>-22.437299502194854</v>
      </c>
      <c r="M241">
        <v>-47.719095971109105</v>
      </c>
    </row>
    <row r="242" spans="6:13" x14ac:dyDescent="0.3">
      <c r="F242">
        <v>0</v>
      </c>
      <c r="G242">
        <v>0.3010299956639812</v>
      </c>
      <c r="I242">
        <v>2.133628312736946</v>
      </c>
      <c r="J242">
        <v>509.93940500000002</v>
      </c>
      <c r="K242">
        <v>3.7317498835272636</v>
      </c>
      <c r="L242">
        <v>-20.661645528879003</v>
      </c>
      <c r="M242">
        <v>-49.388142381684411</v>
      </c>
    </row>
    <row r="243" spans="6:13" x14ac:dyDescent="0.3">
      <c r="F243">
        <v>2.5888317255942073</v>
      </c>
      <c r="G243">
        <v>3.8735530935136189</v>
      </c>
      <c r="I243">
        <v>3.0614747210301623</v>
      </c>
      <c r="J243">
        <v>79.195538999999997</v>
      </c>
      <c r="K243">
        <v>3.6251065754034677</v>
      </c>
      <c r="L243">
        <v>-24.584460178276952</v>
      </c>
      <c r="M243">
        <v>-48.589600714087638</v>
      </c>
    </row>
    <row r="244" spans="6:13" x14ac:dyDescent="0.3">
      <c r="F244">
        <v>1.8195439355418688</v>
      </c>
      <c r="G244">
        <v>1.9444826721501687</v>
      </c>
      <c r="I244">
        <v>2.6688153389874887</v>
      </c>
      <c r="J244">
        <v>549.85797400000001</v>
      </c>
      <c r="K244">
        <v>4.2150821150131748</v>
      </c>
      <c r="L244">
        <v>-20.441482601041951</v>
      </c>
      <c r="M244">
        <v>-48.017385038510419</v>
      </c>
    </row>
    <row r="245" spans="6:13" x14ac:dyDescent="0.3">
      <c r="F245">
        <v>2.3502480183341627</v>
      </c>
      <c r="G245">
        <v>2.9956351945975501</v>
      </c>
      <c r="I245">
        <v>2.0611432357886166</v>
      </c>
      <c r="J245">
        <v>612.84556699999996</v>
      </c>
      <c r="K245">
        <v>4.3844430240587782</v>
      </c>
      <c r="L245">
        <v>-22.583036934282401</v>
      </c>
      <c r="M245">
        <v>-47.522246634171658</v>
      </c>
    </row>
    <row r="246" spans="6:13" x14ac:dyDescent="0.3">
      <c r="F246">
        <v>1.5797835966168101</v>
      </c>
      <c r="G246">
        <v>1.6532125137753437</v>
      </c>
      <c r="I246">
        <v>2.410966089325973</v>
      </c>
      <c r="J246">
        <v>433.34509800000001</v>
      </c>
      <c r="K246">
        <v>3.902709812969877</v>
      </c>
      <c r="L246">
        <v>-21.276437176419002</v>
      </c>
      <c r="M246">
        <v>-49.408151782226433</v>
      </c>
    </row>
    <row r="247" spans="6:13" x14ac:dyDescent="0.3">
      <c r="F247">
        <v>1.4471580313422192</v>
      </c>
      <c r="G247">
        <v>1.4913616938342726</v>
      </c>
      <c r="I247">
        <v>2.3313483267083783</v>
      </c>
      <c r="J247">
        <v>426.73884700000002</v>
      </c>
      <c r="K247">
        <v>3.9187640310279992</v>
      </c>
      <c r="L247">
        <v>-21.567476235299303</v>
      </c>
      <c r="M247">
        <v>-51.350172730815665</v>
      </c>
    </row>
    <row r="248" spans="6:13" x14ac:dyDescent="0.3">
      <c r="F248">
        <v>1.9344984512435677</v>
      </c>
      <c r="G248">
        <v>2.1139433523068369</v>
      </c>
      <c r="I248">
        <v>3.0414901930630021</v>
      </c>
      <c r="J248">
        <v>606.996081</v>
      </c>
      <c r="K248">
        <v>4.2444255721729354</v>
      </c>
      <c r="L248">
        <v>-23.859811470068852</v>
      </c>
      <c r="M248">
        <v>-49.137133285852528</v>
      </c>
    </row>
    <row r="249" spans="6:13" x14ac:dyDescent="0.3">
      <c r="F249">
        <v>2.0170333392987803</v>
      </c>
      <c r="G249">
        <v>2.220108088040055</v>
      </c>
      <c r="I249">
        <v>3.0385740678660751</v>
      </c>
      <c r="J249">
        <v>597.91868599999998</v>
      </c>
      <c r="K249">
        <v>4.4333697468565862</v>
      </c>
      <c r="L249">
        <v>-23.419055385000007</v>
      </c>
      <c r="M249">
        <v>-49.081032248485364</v>
      </c>
    </row>
    <row r="250" spans="6:13" x14ac:dyDescent="0.3">
      <c r="F250">
        <v>1</v>
      </c>
      <c r="G250">
        <v>1</v>
      </c>
      <c r="I250">
        <v>2.700760811869563</v>
      </c>
      <c r="J250">
        <v>467.08361200000002</v>
      </c>
      <c r="K250">
        <v>4.1836114492184322</v>
      </c>
      <c r="L250">
        <v>-21.315707058707854</v>
      </c>
      <c r="M250">
        <v>-49.054311079798545</v>
      </c>
    </row>
    <row r="251" spans="6:13" x14ac:dyDescent="0.3">
      <c r="F251">
        <v>1.8512583487190752</v>
      </c>
      <c r="G251">
        <v>2.0569048513364727</v>
      </c>
      <c r="I251">
        <v>2.3623976433255889</v>
      </c>
      <c r="J251">
        <v>509.82670899999999</v>
      </c>
      <c r="K251">
        <v>3.5837653682849999</v>
      </c>
      <c r="L251">
        <v>-21.984672420775752</v>
      </c>
      <c r="M251">
        <v>-48.805021736265651</v>
      </c>
    </row>
    <row r="252" spans="6:13" x14ac:dyDescent="0.3">
      <c r="F252">
        <v>2.5211380837040362</v>
      </c>
      <c r="G252">
        <v>3.5960470075454389</v>
      </c>
      <c r="I252">
        <v>2.7793879509891362</v>
      </c>
      <c r="J252">
        <v>6.4738429999999996</v>
      </c>
      <c r="K252">
        <v>5.0078160311019184</v>
      </c>
      <c r="L252">
        <v>-24.186120666832753</v>
      </c>
      <c r="M252">
        <v>-46.790991482878688</v>
      </c>
    </row>
    <row r="253" spans="6:13" x14ac:dyDescent="0.3">
      <c r="F253">
        <v>1.0413926851582251</v>
      </c>
      <c r="G253">
        <v>1.0413926851582251</v>
      </c>
      <c r="I253">
        <v>2.2624866861799311</v>
      </c>
      <c r="J253">
        <v>170.37789699999999</v>
      </c>
      <c r="K253">
        <v>3.5221833176186865</v>
      </c>
      <c r="L253">
        <v>-24.642594234803955</v>
      </c>
      <c r="M253">
        <v>-48.842855681530537</v>
      </c>
    </row>
    <row r="254" spans="6:13" x14ac:dyDescent="0.3">
      <c r="F254">
        <v>2.2528530309798933</v>
      </c>
      <c r="G254">
        <v>2.9180303367848803</v>
      </c>
      <c r="I254">
        <v>2.1782342730639499</v>
      </c>
      <c r="J254">
        <v>905.95026900000005</v>
      </c>
      <c r="K254">
        <v>5.244754458581613</v>
      </c>
      <c r="L254">
        <v>-23.715357000000004</v>
      </c>
      <c r="M254">
        <v>-46.85055196685208</v>
      </c>
    </row>
    <row r="255" spans="6:13" x14ac:dyDescent="0.3">
      <c r="F255">
        <v>2.3944516808262164</v>
      </c>
      <c r="G255">
        <v>3.1559430179718366</v>
      </c>
      <c r="I255">
        <v>3.252695297639292</v>
      </c>
      <c r="J255">
        <v>668.67916200000002</v>
      </c>
      <c r="K255">
        <v>5.214581603315203</v>
      </c>
      <c r="L255">
        <v>-23.587872500000007</v>
      </c>
      <c r="M255">
        <v>-48.046142895454686</v>
      </c>
    </row>
    <row r="256" spans="6:13" x14ac:dyDescent="0.3">
      <c r="F256">
        <v>2.3654879848908998</v>
      </c>
      <c r="G256">
        <v>2.8790958795000727</v>
      </c>
      <c r="I256">
        <v>3.2615621313917691</v>
      </c>
      <c r="J256">
        <v>690.31585800000005</v>
      </c>
      <c r="K256">
        <v>4.9747603161713743</v>
      </c>
      <c r="L256">
        <v>-23.983437999298651</v>
      </c>
      <c r="M256">
        <v>-48.877389159065352</v>
      </c>
    </row>
    <row r="257" spans="6:13" x14ac:dyDescent="0.3">
      <c r="F257">
        <v>2.357934847000454</v>
      </c>
      <c r="G257">
        <v>3.1398790864012365</v>
      </c>
      <c r="I257">
        <v>1.9172848928465853</v>
      </c>
      <c r="J257">
        <v>743.05072299999995</v>
      </c>
      <c r="K257">
        <v>5.37602918172818</v>
      </c>
      <c r="L257">
        <v>-23.546934000000004</v>
      </c>
      <c r="M257">
        <v>-46.933372863488053</v>
      </c>
    </row>
    <row r="258" spans="6:13" x14ac:dyDescent="0.3">
      <c r="F258">
        <v>2.4871383754771865</v>
      </c>
      <c r="G258">
        <v>3.5132176000679389</v>
      </c>
      <c r="I258">
        <v>2.714678396806363</v>
      </c>
      <c r="J258">
        <v>648.92559400000005</v>
      </c>
      <c r="K258">
        <v>4.8737448055137191</v>
      </c>
      <c r="L258">
        <v>-22.436005499333753</v>
      </c>
      <c r="M258">
        <v>-46.821248011133704</v>
      </c>
    </row>
    <row r="259" spans="6:13" x14ac:dyDescent="0.3">
      <c r="F259">
        <v>1.2041199826559248</v>
      </c>
      <c r="G259">
        <v>1.2787536009528289</v>
      </c>
      <c r="I259">
        <v>2.6090370450416294</v>
      </c>
      <c r="J259">
        <v>570.51710500000002</v>
      </c>
      <c r="K259">
        <v>3.6274682724597098</v>
      </c>
      <c r="L259">
        <v>-24.571553499285802</v>
      </c>
      <c r="M259">
        <v>-49.172165655280821</v>
      </c>
    </row>
    <row r="260" spans="6:13" x14ac:dyDescent="0.3">
      <c r="F260">
        <v>1.9493900066449128</v>
      </c>
      <c r="G260">
        <v>2.220108088040055</v>
      </c>
      <c r="I260">
        <v>2.9985849372008415</v>
      </c>
      <c r="J260">
        <v>489.88086099999998</v>
      </c>
      <c r="K260">
        <v>4.6346787521786821</v>
      </c>
      <c r="L260">
        <v>-21.594703994353655</v>
      </c>
      <c r="M260">
        <v>-48.813391985538438</v>
      </c>
    </row>
    <row r="261" spans="6:13" x14ac:dyDescent="0.3">
      <c r="F261">
        <v>2.3424226808222062</v>
      </c>
      <c r="G261">
        <v>2.7678976160180908</v>
      </c>
      <c r="I261">
        <v>2.7058611475451539</v>
      </c>
      <c r="J261">
        <v>545.30364799999995</v>
      </c>
      <c r="K261">
        <v>4.1803839655897637</v>
      </c>
      <c r="L261">
        <v>-23.703499943163258</v>
      </c>
      <c r="M261">
        <v>-49.484396312080925</v>
      </c>
    </row>
    <row r="262" spans="6:13" x14ac:dyDescent="0.3">
      <c r="F262">
        <v>2.0530784434834195</v>
      </c>
      <c r="G262">
        <v>2.3710678622717363</v>
      </c>
      <c r="I262">
        <v>2.1461993781972901</v>
      </c>
      <c r="J262">
        <v>458.50312100000002</v>
      </c>
      <c r="K262">
        <v>4.14587979647062</v>
      </c>
      <c r="L262">
        <v>-22.232127625043706</v>
      </c>
      <c r="M262">
        <v>-48.718874159535133</v>
      </c>
    </row>
    <row r="263" spans="6:13" x14ac:dyDescent="0.3">
      <c r="F263">
        <v>1</v>
      </c>
      <c r="G263">
        <v>1.1760912590556813</v>
      </c>
      <c r="I263">
        <v>2.4795076488202237</v>
      </c>
      <c r="J263">
        <v>299.54548199999999</v>
      </c>
      <c r="K263">
        <v>3.6907275438703668</v>
      </c>
      <c r="L263">
        <v>-20.639825775573904</v>
      </c>
      <c r="M263">
        <v>-51.509969369509719</v>
      </c>
    </row>
    <row r="264" spans="6:13" x14ac:dyDescent="0.3">
      <c r="F264">
        <v>2.1903316981702914</v>
      </c>
      <c r="G264">
        <v>2.8350561017201161</v>
      </c>
      <c r="I264">
        <v>1.9170957035726772</v>
      </c>
      <c r="J264">
        <v>762.25442199999998</v>
      </c>
      <c r="K264">
        <v>5.5691643207418018</v>
      </c>
      <c r="L264">
        <v>-23.476897500000007</v>
      </c>
      <c r="M264">
        <v>-46.351603140965388</v>
      </c>
    </row>
    <row r="265" spans="6:13" x14ac:dyDescent="0.3">
      <c r="F265">
        <v>2.2253092817258628</v>
      </c>
      <c r="G265">
        <v>2.5899496013257077</v>
      </c>
      <c r="I265">
        <v>3.001673149594867</v>
      </c>
      <c r="J265">
        <v>734.12665600000003</v>
      </c>
      <c r="K265">
        <v>4.703317177024557</v>
      </c>
      <c r="L265">
        <v>-24.112137960000002</v>
      </c>
      <c r="M265">
        <v>-49.336119713929449</v>
      </c>
    </row>
    <row r="266" spans="6:13" x14ac:dyDescent="0.3">
      <c r="F266">
        <v>2.2624510897304293</v>
      </c>
      <c r="G266">
        <v>2.782472624166286</v>
      </c>
      <c r="I266">
        <v>2.4372224313817727</v>
      </c>
      <c r="J266">
        <v>61.154409999999999</v>
      </c>
      <c r="K266">
        <v>4.2414468603456461</v>
      </c>
      <c r="L266">
        <v>-24.292005633897006</v>
      </c>
      <c r="M266">
        <v>-47.175726056555447</v>
      </c>
    </row>
    <row r="267" spans="6:13" x14ac:dyDescent="0.3">
      <c r="F267">
        <v>2.4578818967339924</v>
      </c>
      <c r="G267">
        <v>3.7797407511767407</v>
      </c>
      <c r="I267">
        <v>2.5082279646632477</v>
      </c>
      <c r="J267">
        <v>766.77427399999999</v>
      </c>
      <c r="K267">
        <v>5.0822754031165527</v>
      </c>
      <c r="L267">
        <v>-23.004852999320605</v>
      </c>
      <c r="M267">
        <v>-46.837557852941181</v>
      </c>
    </row>
    <row r="268" spans="6:13" x14ac:dyDescent="0.3">
      <c r="F268">
        <v>2.0530784434834195</v>
      </c>
      <c r="G268">
        <v>2.3873898263387292</v>
      </c>
      <c r="I268">
        <v>2.9911449702725306</v>
      </c>
      <c r="J268">
        <v>839.32126600000004</v>
      </c>
      <c r="K268">
        <v>4.3159073996662567</v>
      </c>
      <c r="L268">
        <v>-23.104273401677357</v>
      </c>
      <c r="M268">
        <v>-48.6133802692841</v>
      </c>
    </row>
    <row r="269" spans="6:13" x14ac:dyDescent="0.3">
      <c r="F269">
        <v>2.4313637641589874</v>
      </c>
      <c r="G269">
        <v>3.4929000111087034</v>
      </c>
      <c r="I269">
        <v>2.751743181426884</v>
      </c>
      <c r="J269">
        <v>762.11245199999996</v>
      </c>
      <c r="K269">
        <v>4.2590440935752323</v>
      </c>
      <c r="L269">
        <v>-22.253967973805057</v>
      </c>
      <c r="M269">
        <v>-47.819884866607318</v>
      </c>
    </row>
    <row r="270" spans="6:13" x14ac:dyDescent="0.3">
      <c r="F270">
        <v>1.5797835966168101</v>
      </c>
      <c r="G270">
        <v>1.6127838567197355</v>
      </c>
      <c r="I270">
        <v>2.2071440622316705</v>
      </c>
      <c r="J270">
        <v>867.03915400000005</v>
      </c>
      <c r="K270">
        <v>3.8128465369670712</v>
      </c>
      <c r="L270">
        <v>-20.642426529747404</v>
      </c>
      <c r="M270">
        <v>-47.219952884855068</v>
      </c>
    </row>
    <row r="271" spans="6:13" x14ac:dyDescent="0.3">
      <c r="F271">
        <v>1.5563025007672873</v>
      </c>
      <c r="G271">
        <v>1.7403626894942439</v>
      </c>
      <c r="I271">
        <v>2.1429710561608544</v>
      </c>
      <c r="J271">
        <v>687.11849400000006</v>
      </c>
      <c r="K271">
        <v>3.8943714538562375</v>
      </c>
      <c r="L271">
        <v>-21.734901819147655</v>
      </c>
      <c r="M271">
        <v>-46.973418654180172</v>
      </c>
    </row>
    <row r="272" spans="6:13" x14ac:dyDescent="0.3">
      <c r="F272">
        <v>2.4517864355242902</v>
      </c>
      <c r="G272">
        <v>3.5471591213274176</v>
      </c>
      <c r="I272">
        <v>2.8066676028318915</v>
      </c>
      <c r="J272">
        <v>587.35891000000004</v>
      </c>
      <c r="K272">
        <v>5.2403969689251975</v>
      </c>
      <c r="L272">
        <v>-23.265442500000002</v>
      </c>
      <c r="M272">
        <v>-47.299749835960981</v>
      </c>
    </row>
    <row r="273" spans="6:13" x14ac:dyDescent="0.3">
      <c r="F273">
        <v>2.3263358609287512</v>
      </c>
      <c r="G273">
        <v>2.9916690073799486</v>
      </c>
      <c r="I273">
        <v>2.3027983122323645</v>
      </c>
      <c r="J273">
        <v>672.32714899999996</v>
      </c>
      <c r="K273">
        <v>4.7871202738493546</v>
      </c>
      <c r="L273">
        <v>-23.153409626186349</v>
      </c>
      <c r="M273">
        <v>-47.055701152091729</v>
      </c>
    </row>
    <row r="274" spans="6:13" x14ac:dyDescent="0.3">
      <c r="F274">
        <v>1.9294189257142926</v>
      </c>
      <c r="G274">
        <v>2.1172712956557644</v>
      </c>
      <c r="I274">
        <v>2.8479790031678176</v>
      </c>
      <c r="J274">
        <v>609.81985499999996</v>
      </c>
      <c r="K274">
        <v>4.6214255659004504</v>
      </c>
      <c r="L274">
        <v>-20.336287965870802</v>
      </c>
      <c r="M274">
        <v>-47.780415655388985</v>
      </c>
    </row>
    <row r="275" spans="6:13" x14ac:dyDescent="0.3">
      <c r="F275">
        <v>1.4913616938342726</v>
      </c>
      <c r="G275">
        <v>1.6901960800285136</v>
      </c>
      <c r="I275">
        <v>2.4368588688401625</v>
      </c>
      <c r="J275">
        <v>504.204836</v>
      </c>
      <c r="K275">
        <v>3.8406705613334089</v>
      </c>
      <c r="L275">
        <v>-20.687224499375752</v>
      </c>
      <c r="M275">
        <v>-48.413444920628585</v>
      </c>
    </row>
    <row r="276" spans="6:13" x14ac:dyDescent="0.3">
      <c r="F276">
        <v>2.3710678622717363</v>
      </c>
      <c r="G276">
        <v>3.0856472882968564</v>
      </c>
      <c r="I276">
        <v>2.8491748623483804</v>
      </c>
      <c r="J276">
        <v>594.409941</v>
      </c>
      <c r="K276">
        <v>4.8879715671035324</v>
      </c>
      <c r="L276">
        <v>-21.254471499361856</v>
      </c>
      <c r="M276">
        <v>-48.32034975125751</v>
      </c>
    </row>
    <row r="277" spans="6:13" x14ac:dyDescent="0.3">
      <c r="F277">
        <v>2.3926969532596658</v>
      </c>
      <c r="G277">
        <v>3.3147096929551738</v>
      </c>
      <c r="I277">
        <v>2.6667724923842981</v>
      </c>
      <c r="J277">
        <v>572.58551699999998</v>
      </c>
      <c r="K277">
        <v>5.3685880896614586</v>
      </c>
      <c r="L277">
        <v>-23.304880499313754</v>
      </c>
      <c r="M277">
        <v>-45.969593204409357</v>
      </c>
    </row>
    <row r="278" spans="6:13" x14ac:dyDescent="0.3">
      <c r="F278">
        <v>1.6434526764861874</v>
      </c>
      <c r="G278">
        <v>1.6901960800285136</v>
      </c>
      <c r="I278">
        <v>2.1617661725233539</v>
      </c>
      <c r="J278">
        <v>541.93222900000001</v>
      </c>
      <c r="K278">
        <v>3.8492350913147226</v>
      </c>
      <c r="L278">
        <v>-20.884085133117853</v>
      </c>
      <c r="M278">
        <v>-49.573344611531674</v>
      </c>
    </row>
    <row r="279" spans="6:13" x14ac:dyDescent="0.3">
      <c r="F279">
        <v>2.3242824552976926</v>
      </c>
      <c r="G279">
        <v>2.5490032620257876</v>
      </c>
      <c r="I279">
        <v>2.847689236757152</v>
      </c>
      <c r="J279">
        <v>44.204442</v>
      </c>
      <c r="K279">
        <v>4.252027329652786</v>
      </c>
      <c r="L279">
        <v>-24.698150280957801</v>
      </c>
      <c r="M279">
        <v>-48.004704511540098</v>
      </c>
    </row>
    <row r="280" spans="6:13" x14ac:dyDescent="0.3">
      <c r="F280">
        <v>2.3384564936046046</v>
      </c>
      <c r="G280">
        <v>3.2208922492195193</v>
      </c>
      <c r="I280">
        <v>2.150421766075211</v>
      </c>
      <c r="J280">
        <v>571.13846599999999</v>
      </c>
      <c r="K280">
        <v>4.7595771998605745</v>
      </c>
      <c r="L280">
        <v>-22.706781958197556</v>
      </c>
      <c r="M280">
        <v>-46.98234346628788</v>
      </c>
    </row>
    <row r="281" spans="6:13" x14ac:dyDescent="0.3">
      <c r="F281">
        <v>1.8976270912904414</v>
      </c>
      <c r="G281">
        <v>2.3838153659804311</v>
      </c>
      <c r="I281">
        <v>2.5665246958999055</v>
      </c>
      <c r="J281">
        <v>480.696124</v>
      </c>
      <c r="K281">
        <v>4.6911434034200949</v>
      </c>
      <c r="L281">
        <v>-20.267853047500004</v>
      </c>
      <c r="M281">
        <v>-50.550356199042753</v>
      </c>
    </row>
    <row r="282" spans="6:13" x14ac:dyDescent="0.3">
      <c r="F282">
        <v>2.1583624920952498</v>
      </c>
      <c r="G282">
        <v>2.5415792439465807</v>
      </c>
      <c r="I282">
        <v>2.2657915329283576</v>
      </c>
      <c r="J282">
        <v>702.43401500000004</v>
      </c>
      <c r="K282">
        <v>3.8196755199942927</v>
      </c>
      <c r="L282">
        <v>-23.256576866836607</v>
      </c>
      <c r="M282">
        <v>-45.69365512457987</v>
      </c>
    </row>
    <row r="283" spans="6:13" x14ac:dyDescent="0.3">
      <c r="F283">
        <v>1.9444826721501687</v>
      </c>
      <c r="G283">
        <v>2.1903316981702914</v>
      </c>
      <c r="I283">
        <v>1.2417705426461245</v>
      </c>
      <c r="J283">
        <v>755.57207600000004</v>
      </c>
      <c r="K283">
        <v>5.0966910734117636</v>
      </c>
      <c r="L283">
        <v>-23.529939000000002</v>
      </c>
      <c r="M283">
        <v>-46.905221141741073</v>
      </c>
    </row>
    <row r="284" spans="6:13" x14ac:dyDescent="0.3">
      <c r="F284">
        <v>2.3096301674258988</v>
      </c>
      <c r="G284">
        <v>2.8350561017201161</v>
      </c>
      <c r="I284">
        <v>2.7005912358815829</v>
      </c>
      <c r="J284">
        <v>581.10296800000003</v>
      </c>
      <c r="K284">
        <v>4.6471872978959894</v>
      </c>
      <c r="L284">
        <v>-21.022457000000003</v>
      </c>
      <c r="M284">
        <v>-47.765352928523406</v>
      </c>
    </row>
    <row r="285" spans="6:13" x14ac:dyDescent="0.3">
      <c r="F285">
        <v>2.1398790864012365</v>
      </c>
      <c r="G285">
        <v>2.5670263661590602</v>
      </c>
      <c r="I285">
        <v>2.3171206452282549</v>
      </c>
      <c r="J285">
        <v>794.67851800000005</v>
      </c>
      <c r="K285">
        <v>4.4777577533081701</v>
      </c>
      <c r="L285">
        <v>-23.103062500000004</v>
      </c>
      <c r="M285">
        <v>-46.738270935405829</v>
      </c>
    </row>
    <row r="286" spans="6:13" x14ac:dyDescent="0.3">
      <c r="F286">
        <v>2.4712917110589387</v>
      </c>
      <c r="G286">
        <v>3.6519560695330742</v>
      </c>
      <c r="I286">
        <v>2.8370218447432101</v>
      </c>
      <c r="J286">
        <v>526.28818999999999</v>
      </c>
      <c r="K286">
        <v>5.1768202615944636</v>
      </c>
      <c r="L286">
        <v>-22.295790990000008</v>
      </c>
      <c r="M286">
        <v>-48.558141387833111</v>
      </c>
    </row>
    <row r="287" spans="6:13" x14ac:dyDescent="0.3">
      <c r="F287">
        <v>1</v>
      </c>
      <c r="G287">
        <v>1.0413926851582251</v>
      </c>
      <c r="I287">
        <v>2.1521996413815598</v>
      </c>
      <c r="J287">
        <v>863.30757000000006</v>
      </c>
      <c r="K287">
        <v>3.4995496259051491</v>
      </c>
      <c r="L287">
        <v>-20.312041589292903</v>
      </c>
      <c r="M287">
        <v>-47.588743916570039</v>
      </c>
    </row>
    <row r="288" spans="6:13" x14ac:dyDescent="0.3">
      <c r="F288">
        <v>2.3463529744506388</v>
      </c>
      <c r="G288">
        <v>3.4092566520389096</v>
      </c>
      <c r="I288">
        <v>2.5732117050470946</v>
      </c>
      <c r="J288">
        <v>924.35715600000003</v>
      </c>
      <c r="K288">
        <v>4.1212314551496219</v>
      </c>
      <c r="L288">
        <v>-22.930678218205603</v>
      </c>
      <c r="M288">
        <v>-46.273416610136671</v>
      </c>
    </row>
    <row r="289" spans="6:13" x14ac:dyDescent="0.3">
      <c r="F289">
        <v>0.95424250943932487</v>
      </c>
      <c r="G289">
        <v>1.0413926851582251</v>
      </c>
      <c r="I289">
        <v>2.6185208540182452</v>
      </c>
      <c r="J289">
        <v>553.97006099999999</v>
      </c>
      <c r="K289">
        <v>3.6554265877459184</v>
      </c>
      <c r="L289">
        <v>-22.251046055078699</v>
      </c>
      <c r="M289">
        <v>-50.768535308413988</v>
      </c>
    </row>
    <row r="290" spans="6:13" x14ac:dyDescent="0.3">
      <c r="F290">
        <v>1.7923916894982539</v>
      </c>
      <c r="G290">
        <v>1.9731278535996986</v>
      </c>
      <c r="I290">
        <v>2.9345994382180729</v>
      </c>
      <c r="J290">
        <v>444.057478</v>
      </c>
      <c r="K290">
        <v>4.5683777537182211</v>
      </c>
      <c r="L290">
        <v>-21.053719035000004</v>
      </c>
      <c r="M290">
        <v>-49.686282716033325</v>
      </c>
    </row>
    <row r="291" spans="6:13" x14ac:dyDescent="0.3">
      <c r="F291">
        <v>0</v>
      </c>
      <c r="G291">
        <v>0.3010299956639812</v>
      </c>
      <c r="I291">
        <v>2.1078304316122174</v>
      </c>
      <c r="J291">
        <v>539.64108399999998</v>
      </c>
      <c r="K291">
        <v>3.6790643181213127</v>
      </c>
      <c r="L291">
        <v>-22.013168999343701</v>
      </c>
      <c r="M291">
        <v>-49.790794283774673</v>
      </c>
    </row>
    <row r="292" spans="6:13" x14ac:dyDescent="0.3">
      <c r="F292">
        <v>1.8808135922807914</v>
      </c>
      <c r="G292">
        <v>2.0569048513364727</v>
      </c>
      <c r="I292">
        <v>1.7534681509726957</v>
      </c>
      <c r="J292">
        <v>554.12080500000002</v>
      </c>
      <c r="K292">
        <v>3.5272431163880884</v>
      </c>
      <c r="L292">
        <v>-23.0825599993188</v>
      </c>
      <c r="M292">
        <v>-47.798173511904771</v>
      </c>
    </row>
    <row r="293" spans="6:13" x14ac:dyDescent="0.3">
      <c r="F293">
        <v>2.5237464668115646</v>
      </c>
      <c r="G293">
        <v>3.8664054983780547</v>
      </c>
      <c r="I293">
        <v>2.6346858023565529</v>
      </c>
      <c r="J293">
        <v>760.15619000000004</v>
      </c>
      <c r="K293">
        <v>5.6221746340910874</v>
      </c>
      <c r="L293">
        <v>-23.187668000000006</v>
      </c>
      <c r="M293">
        <v>-46.885273967996739</v>
      </c>
    </row>
    <row r="294" spans="6:13" x14ac:dyDescent="0.3">
      <c r="F294">
        <v>2.0644579892269186</v>
      </c>
      <c r="G294">
        <v>2.3263358609287512</v>
      </c>
      <c r="I294">
        <v>2.7653443890395577</v>
      </c>
      <c r="J294">
        <v>429.73788100000002</v>
      </c>
      <c r="K294">
        <v>4.3155295332138488</v>
      </c>
      <c r="L294">
        <v>-21.511275749680955</v>
      </c>
      <c r="M294">
        <v>-51.434011950548992</v>
      </c>
    </row>
    <row r="295" spans="6:13" x14ac:dyDescent="0.3">
      <c r="F295">
        <v>2.287801729930226</v>
      </c>
      <c r="G295">
        <v>2.7084209001347128</v>
      </c>
      <c r="I295">
        <v>2.9099831606205169</v>
      </c>
      <c r="J295">
        <v>25.220403000000001</v>
      </c>
      <c r="K295">
        <v>4.2744349700740418</v>
      </c>
      <c r="L295">
        <v>-24.320703078972656</v>
      </c>
      <c r="M295">
        <v>-47.635341967662214</v>
      </c>
    </row>
    <row r="296" spans="6:13" x14ac:dyDescent="0.3">
      <c r="F296">
        <v>2.4149733479708178</v>
      </c>
      <c r="G296">
        <v>3.2907022432878543</v>
      </c>
      <c r="I296">
        <v>2.7178110851648865</v>
      </c>
      <c r="J296">
        <v>717.41663100000005</v>
      </c>
      <c r="K296">
        <v>4.4975377876036768</v>
      </c>
      <c r="L296">
        <v>-23.935689201507817</v>
      </c>
      <c r="M296">
        <v>-47.081594072291821</v>
      </c>
    </row>
    <row r="297" spans="6:13" x14ac:dyDescent="0.3">
      <c r="F297">
        <v>2.2013971243204513</v>
      </c>
      <c r="G297">
        <v>2.6483600109809315</v>
      </c>
      <c r="I297">
        <v>2.4073433079468303</v>
      </c>
      <c r="J297">
        <v>897.36637700000006</v>
      </c>
      <c r="K297">
        <v>3.6898414091375047</v>
      </c>
      <c r="L297">
        <v>-23.086921351486403</v>
      </c>
      <c r="M297">
        <v>-45.190810820432951</v>
      </c>
    </row>
    <row r="298" spans="6:13" x14ac:dyDescent="0.3">
      <c r="F298">
        <v>1.5314789170422551</v>
      </c>
      <c r="G298">
        <v>1.6532125137753437</v>
      </c>
      <c r="I298">
        <v>2.5846410010698184</v>
      </c>
      <c r="J298">
        <v>546.12378100000001</v>
      </c>
      <c r="K298">
        <v>4.4550886060409525</v>
      </c>
      <c r="L298">
        <v>-23.054011606537156</v>
      </c>
      <c r="M298">
        <v>-47.833780710266304</v>
      </c>
    </row>
    <row r="299" spans="6:13" x14ac:dyDescent="0.3">
      <c r="F299">
        <v>0.69897000433601886</v>
      </c>
      <c r="G299">
        <v>0.84509804001425681</v>
      </c>
      <c r="I299">
        <v>2.7305198437777363</v>
      </c>
      <c r="J299">
        <v>462.05960099999999</v>
      </c>
      <c r="K299">
        <v>4.0784568180532927</v>
      </c>
      <c r="L299">
        <v>-21.164856565473503</v>
      </c>
      <c r="M299">
        <v>-51.040501657068525</v>
      </c>
    </row>
    <row r="300" spans="6:13" x14ac:dyDescent="0.3">
      <c r="F300">
        <v>1.968482948553935</v>
      </c>
      <c r="G300">
        <v>2.1760912590556813</v>
      </c>
      <c r="I300">
        <v>2.2228906741109271</v>
      </c>
      <c r="J300">
        <v>556.48646199999996</v>
      </c>
      <c r="K300">
        <v>3.8609366207000937</v>
      </c>
      <c r="L300">
        <v>-22.570096474152958</v>
      </c>
      <c r="M300">
        <v>-44.893110279387081</v>
      </c>
    </row>
    <row r="301" spans="6:13" x14ac:dyDescent="0.3">
      <c r="F301">
        <v>2.3521825181113627</v>
      </c>
      <c r="G301">
        <v>2.9395192526186187</v>
      </c>
      <c r="I301">
        <v>2.6051660065463254</v>
      </c>
      <c r="J301">
        <v>628.81122600000003</v>
      </c>
      <c r="K301">
        <v>5.0144827358521917</v>
      </c>
      <c r="L301">
        <v>-22.185436005000003</v>
      </c>
      <c r="M301">
        <v>-47.388707969614835</v>
      </c>
    </row>
    <row r="302" spans="6:13" x14ac:dyDescent="0.3">
      <c r="F302">
        <v>2.2455126678141499</v>
      </c>
      <c r="G302">
        <v>2.6627578316815739</v>
      </c>
      <c r="I302">
        <v>2.9082388489174931</v>
      </c>
      <c r="J302">
        <v>548.88346100000001</v>
      </c>
      <c r="K302">
        <v>4.835259232912736</v>
      </c>
      <c r="L302">
        <v>-22.597507000000004</v>
      </c>
      <c r="M302">
        <v>-48.798681972457324</v>
      </c>
    </row>
    <row r="303" spans="6:13" x14ac:dyDescent="0.3">
      <c r="F303">
        <v>2.3856062735983121</v>
      </c>
      <c r="G303">
        <v>3.4729026518036639</v>
      </c>
      <c r="I303">
        <v>2.7639600526461274</v>
      </c>
      <c r="J303">
        <v>579.49797599999999</v>
      </c>
      <c r="K303">
        <v>5.4858831923340503</v>
      </c>
      <c r="L303">
        <v>-22.562194000000005</v>
      </c>
      <c r="M303">
        <v>-47.401939523310205</v>
      </c>
    </row>
    <row r="304" spans="6:13" x14ac:dyDescent="0.3">
      <c r="F304">
        <v>2.2528530309798933</v>
      </c>
      <c r="G304">
        <v>2.7937903846908188</v>
      </c>
      <c r="I304">
        <v>1.6880280683740365</v>
      </c>
      <c r="J304">
        <v>717.27232600000002</v>
      </c>
      <c r="K304">
        <v>3.9020028913507296</v>
      </c>
      <c r="L304">
        <v>-22.520488192169154</v>
      </c>
      <c r="M304">
        <v>-46.661483616308736</v>
      </c>
    </row>
    <row r="305" spans="6:13" x14ac:dyDescent="0.3">
      <c r="F305">
        <v>2.2121876044039577</v>
      </c>
      <c r="G305">
        <v>2.6384892569546374</v>
      </c>
      <c r="I305">
        <v>2.7559190447926452</v>
      </c>
      <c r="J305">
        <v>433.93564700000002</v>
      </c>
      <c r="K305">
        <v>4.8921669790729334</v>
      </c>
      <c r="L305">
        <v>-21.6723465</v>
      </c>
      <c r="M305">
        <v>-49.751423386685467</v>
      </c>
    </row>
    <row r="306" spans="6:13" x14ac:dyDescent="0.3">
      <c r="F306">
        <v>2.2068258760318495</v>
      </c>
      <c r="G306">
        <v>2.6201360549737576</v>
      </c>
      <c r="I306">
        <v>2.6171681519737997</v>
      </c>
      <c r="J306">
        <v>530</v>
      </c>
      <c r="K306">
        <v>4.947952996142476</v>
      </c>
      <c r="L306">
        <v>-22.731693032629604</v>
      </c>
      <c r="M306">
        <v>-45.124248144163182</v>
      </c>
    </row>
    <row r="307" spans="6:13" x14ac:dyDescent="0.3">
      <c r="F307">
        <v>1.9912260756924949</v>
      </c>
      <c r="G307">
        <v>2.3096301674258988</v>
      </c>
      <c r="I307">
        <v>1.7414116247665463</v>
      </c>
      <c r="J307">
        <v>690.68539599999997</v>
      </c>
      <c r="K307">
        <v>4.6891756195208254</v>
      </c>
      <c r="L307">
        <v>-23.086778500000005</v>
      </c>
      <c r="M307">
        <v>-46.946440218048735</v>
      </c>
    </row>
    <row r="308" spans="6:13" x14ac:dyDescent="0.3">
      <c r="F308">
        <v>1.6020599913279623</v>
      </c>
      <c r="G308">
        <v>1.7242758696007889</v>
      </c>
      <c r="I308">
        <v>2.4980485193536124</v>
      </c>
      <c r="J308">
        <v>465.16921500000001</v>
      </c>
      <c r="K308">
        <v>4.3373993544718976</v>
      </c>
      <c r="L308">
        <v>-21.723415646037903</v>
      </c>
      <c r="M308">
        <v>-51.018349142240865</v>
      </c>
    </row>
    <row r="309" spans="6:13" x14ac:dyDescent="0.3">
      <c r="F309">
        <v>0.6020599913279624</v>
      </c>
      <c r="G309">
        <v>0.6020599913279624</v>
      </c>
      <c r="I309">
        <v>2.2776917109608497</v>
      </c>
      <c r="J309">
        <v>524.62983099999997</v>
      </c>
      <c r="K309">
        <v>3.3791241460703918</v>
      </c>
      <c r="L309">
        <v>-22.431639999333854</v>
      </c>
      <c r="M309">
        <v>-49.523179124461372</v>
      </c>
    </row>
    <row r="310" spans="6:13" x14ac:dyDescent="0.3">
      <c r="F310">
        <v>2.3053513694466239</v>
      </c>
      <c r="G310">
        <v>2.7379873263334309</v>
      </c>
      <c r="I310">
        <v>2.7768877888460062</v>
      </c>
      <c r="J310">
        <v>645.80016699999999</v>
      </c>
      <c r="K310">
        <v>4.1745540345208303</v>
      </c>
      <c r="L310">
        <v>-21.551706525237204</v>
      </c>
      <c r="M310">
        <v>-47.700279944847594</v>
      </c>
    </row>
    <row r="311" spans="6:13" x14ac:dyDescent="0.3">
      <c r="F311">
        <v>1.2304489213782739</v>
      </c>
      <c r="G311">
        <v>1.255272505103306</v>
      </c>
      <c r="I311">
        <v>2.190810558953082</v>
      </c>
      <c r="J311">
        <v>670.03316099999995</v>
      </c>
      <c r="K311">
        <v>3.6612446089593336</v>
      </c>
      <c r="L311">
        <v>-22.413815392232703</v>
      </c>
      <c r="M311">
        <v>-49.820324699943825</v>
      </c>
    </row>
    <row r="312" spans="6:13" x14ac:dyDescent="0.3">
      <c r="F312">
        <v>1.1139433523068367</v>
      </c>
      <c r="G312">
        <v>1.2041199826559248</v>
      </c>
      <c r="I312">
        <v>2.6769001932265799</v>
      </c>
      <c r="J312">
        <v>567.67929200000003</v>
      </c>
      <c r="K312">
        <v>3.4230819582972312</v>
      </c>
      <c r="L312">
        <v>-22.343444287208154</v>
      </c>
      <c r="M312">
        <v>-50.38932711588177</v>
      </c>
    </row>
    <row r="313" spans="6:13" x14ac:dyDescent="0.3">
      <c r="F313">
        <v>1.5797835966168101</v>
      </c>
      <c r="G313">
        <v>1.7323937598229686</v>
      </c>
      <c r="I313">
        <v>2.3512434274470206</v>
      </c>
      <c r="J313">
        <v>542.27126999999996</v>
      </c>
      <c r="K313">
        <v>4.2345932024853301</v>
      </c>
      <c r="L313">
        <v>-22.505549628843855</v>
      </c>
      <c r="M313">
        <v>-48.71140538696806</v>
      </c>
    </row>
    <row r="314" spans="6:13" x14ac:dyDescent="0.3">
      <c r="F314">
        <v>2.0334237554869499</v>
      </c>
      <c r="G314">
        <v>2.2671717284030137</v>
      </c>
      <c r="I314">
        <v>2.3946040074153547</v>
      </c>
      <c r="J314">
        <v>516.14221899999995</v>
      </c>
      <c r="K314">
        <v>3.9095560292411755</v>
      </c>
      <c r="L314">
        <v>-20.801313539563303</v>
      </c>
      <c r="M314">
        <v>-49.963497820342063</v>
      </c>
    </row>
    <row r="315" spans="6:13" x14ac:dyDescent="0.3">
      <c r="F315">
        <v>0.84509804001425681</v>
      </c>
      <c r="G315">
        <v>0.84509804001425681</v>
      </c>
      <c r="I315">
        <v>2.5153001432721815</v>
      </c>
      <c r="J315">
        <v>516.15397099999996</v>
      </c>
      <c r="K315">
        <v>3.5679669068231541</v>
      </c>
      <c r="L315">
        <v>-20.149997984692504</v>
      </c>
      <c r="M315">
        <v>-50.197628484223976</v>
      </c>
    </row>
    <row r="316" spans="6:13" x14ac:dyDescent="0.3">
      <c r="F316">
        <v>1.9395192526186185</v>
      </c>
      <c r="G316">
        <v>2.1492191126553797</v>
      </c>
      <c r="I316">
        <v>2.4945469521265631</v>
      </c>
      <c r="J316">
        <v>502.64309800000001</v>
      </c>
      <c r="K316">
        <v>3.4940153747571436</v>
      </c>
      <c r="L316">
        <v>-20.643481311055101</v>
      </c>
      <c r="M316">
        <v>-50.227537047108889</v>
      </c>
    </row>
    <row r="317" spans="6:13" x14ac:dyDescent="0.3">
      <c r="F317">
        <v>2.2671717284030137</v>
      </c>
      <c r="G317">
        <v>2.9876662649262746</v>
      </c>
      <c r="I317">
        <v>2.3225273277437153</v>
      </c>
      <c r="J317">
        <v>861.81794500000001</v>
      </c>
      <c r="K317">
        <v>4.6734816970733473</v>
      </c>
      <c r="L317">
        <v>-23.547457999999907</v>
      </c>
      <c r="M317">
        <v>-47.184482626249711</v>
      </c>
    </row>
    <row r="318" spans="6:13" x14ac:dyDescent="0.3">
      <c r="F318">
        <v>2.4517864355242902</v>
      </c>
      <c r="G318">
        <v>3.5694909543487832</v>
      </c>
      <c r="I318">
        <v>2.50609489728566</v>
      </c>
      <c r="J318">
        <v>793.14745400000004</v>
      </c>
      <c r="K318">
        <v>5.0007766921902945</v>
      </c>
      <c r="L318">
        <v>-23.322459382970386</v>
      </c>
      <c r="M318">
        <v>-46.590195873141873</v>
      </c>
    </row>
    <row r="319" spans="6:13" x14ac:dyDescent="0.3">
      <c r="F319">
        <v>2.2405492482825999</v>
      </c>
      <c r="G319">
        <v>2.7972675408307164</v>
      </c>
      <c r="I319">
        <v>2.3599227117720178</v>
      </c>
      <c r="J319">
        <v>707.25175100000001</v>
      </c>
      <c r="K319">
        <v>3.9932598314367369</v>
      </c>
      <c r="L319">
        <v>-23.003346089863552</v>
      </c>
      <c r="M319">
        <v>-49.318113120583106</v>
      </c>
    </row>
    <row r="320" spans="6:13" x14ac:dyDescent="0.3">
      <c r="F320">
        <v>0.90308998699194354</v>
      </c>
      <c r="G320">
        <v>0.90308998699194354</v>
      </c>
      <c r="I320">
        <v>2.9635607074837256</v>
      </c>
      <c r="J320">
        <v>395.785686</v>
      </c>
      <c r="K320">
        <v>3.7673785241141804</v>
      </c>
      <c r="L320">
        <v>-22.110331499341353</v>
      </c>
      <c r="M320">
        <v>-51.968467484711482</v>
      </c>
    </row>
    <row r="321" spans="6:13" x14ac:dyDescent="0.3">
      <c r="F321">
        <v>1</v>
      </c>
      <c r="G321">
        <v>1.0413926851582251</v>
      </c>
      <c r="I321">
        <v>2.7271327956619098</v>
      </c>
      <c r="J321">
        <v>388.87179200000003</v>
      </c>
      <c r="K321">
        <v>4.1461900733159274</v>
      </c>
      <c r="L321">
        <v>-22.61041533676195</v>
      </c>
      <c r="M321">
        <v>-50.668968249501823</v>
      </c>
    </row>
    <row r="322" spans="6:13" x14ac:dyDescent="0.3">
      <c r="F322">
        <v>1.4471580313422192</v>
      </c>
      <c r="G322">
        <v>1.4471580313422192</v>
      </c>
      <c r="I322">
        <v>2.0463663786835755</v>
      </c>
      <c r="J322">
        <v>451.39966099999998</v>
      </c>
      <c r="K322">
        <v>3.4815859363676225</v>
      </c>
      <c r="L322">
        <v>-21.258761925566304</v>
      </c>
      <c r="M322">
        <v>-49.140000810266159</v>
      </c>
    </row>
    <row r="323" spans="6:13" x14ac:dyDescent="0.3">
      <c r="F323">
        <v>0</v>
      </c>
      <c r="G323">
        <v>0</v>
      </c>
      <c r="I323">
        <v>2.2707812849566018</v>
      </c>
      <c r="J323">
        <v>390.54092000000003</v>
      </c>
      <c r="K323">
        <v>3.6110857334148725</v>
      </c>
      <c r="L323">
        <v>-21.794493366467254</v>
      </c>
      <c r="M323">
        <v>-51.182897555050317</v>
      </c>
    </row>
    <row r="324" spans="6:13" x14ac:dyDescent="0.3">
      <c r="F324">
        <v>2.3159703454569178</v>
      </c>
      <c r="G324">
        <v>3.0606978403536118</v>
      </c>
      <c r="I324">
        <v>3.0683769834965369</v>
      </c>
      <c r="J324">
        <v>657.30619000000002</v>
      </c>
      <c r="K324">
        <v>5.3781834264548269</v>
      </c>
      <c r="L324">
        <v>-22.214933000000002</v>
      </c>
      <c r="M324">
        <v>-49.951645643103269</v>
      </c>
    </row>
    <row r="325" spans="6:13" x14ac:dyDescent="0.3">
      <c r="F325">
        <v>2.1461280356782382</v>
      </c>
      <c r="G325">
        <v>2.4842998393467859</v>
      </c>
      <c r="I325">
        <v>3.0981465115190496</v>
      </c>
      <c r="J325">
        <v>497.54003499999999</v>
      </c>
      <c r="K325">
        <v>4.4226062527870633</v>
      </c>
      <c r="L325">
        <v>-22.147832475000008</v>
      </c>
      <c r="M325">
        <v>-51.170768057488502</v>
      </c>
    </row>
    <row r="326" spans="6:13" x14ac:dyDescent="0.3">
      <c r="F326">
        <v>2.3944516808262164</v>
      </c>
      <c r="G326">
        <v>3.173186268412274</v>
      </c>
      <c r="I326">
        <v>2.7200757453821707</v>
      </c>
      <c r="J326">
        <v>578.25469199999998</v>
      </c>
      <c r="K326">
        <v>4.9199667014833874</v>
      </c>
      <c r="L326">
        <v>-21.602994506272555</v>
      </c>
      <c r="M326">
        <v>-48.367747699366184</v>
      </c>
    </row>
    <row r="327" spans="6:13" x14ac:dyDescent="0.3">
      <c r="F327">
        <v>1.954242509439325</v>
      </c>
      <c r="G327">
        <v>2.3180633349627615</v>
      </c>
      <c r="I327">
        <v>1.7917537890235751</v>
      </c>
      <c r="J327">
        <v>789.32946700000002</v>
      </c>
      <c r="K327">
        <v>5.674780334247318</v>
      </c>
      <c r="L327">
        <v>-23.669334500000001</v>
      </c>
      <c r="M327">
        <v>-46.458262012164653</v>
      </c>
    </row>
    <row r="328" spans="6:13" x14ac:dyDescent="0.3">
      <c r="F328">
        <v>1.6901960800285136</v>
      </c>
      <c r="G328">
        <v>1.9084850188786497</v>
      </c>
      <c r="I328">
        <v>2.2903707810508784</v>
      </c>
      <c r="J328">
        <v>476.83669300000003</v>
      </c>
      <c r="K328">
        <v>3.7395723444500919</v>
      </c>
      <c r="L328">
        <v>-21.180156172304553</v>
      </c>
      <c r="M328">
        <v>-49.582018998867298</v>
      </c>
    </row>
    <row r="329" spans="6:13" x14ac:dyDescent="0.3">
      <c r="F329">
        <v>2.0791812460476247</v>
      </c>
      <c r="G329">
        <v>2.3180633349627615</v>
      </c>
      <c r="I329">
        <v>2.3583137369470797</v>
      </c>
      <c r="J329">
        <v>518.44557199999997</v>
      </c>
      <c r="K329">
        <v>3.5838785984986261</v>
      </c>
      <c r="L329">
        <v>-20.354109903167451</v>
      </c>
      <c r="M329">
        <v>-50.181831839905065</v>
      </c>
    </row>
    <row r="330" spans="6:13" x14ac:dyDescent="0.3">
      <c r="F330">
        <v>1.1139433523068367</v>
      </c>
      <c r="G330">
        <v>1.2041199826559248</v>
      </c>
      <c r="I330">
        <v>2.1721240093426348</v>
      </c>
      <c r="J330">
        <v>408.60607299999998</v>
      </c>
      <c r="K330">
        <v>3.2805783703680764</v>
      </c>
      <c r="L330">
        <v>-19.9670371030093</v>
      </c>
      <c r="M330">
        <v>-50.622080265368048</v>
      </c>
    </row>
    <row r="331" spans="6:13" x14ac:dyDescent="0.3">
      <c r="F331">
        <v>2.0718820073061255</v>
      </c>
      <c r="G331">
        <v>2.4456042032735974</v>
      </c>
      <c r="I331">
        <v>2.914263273443229</v>
      </c>
      <c r="J331">
        <v>513.242119</v>
      </c>
      <c r="K331">
        <v>4.3468613100117359</v>
      </c>
      <c r="L331">
        <v>-20.177129232579301</v>
      </c>
      <c r="M331">
        <v>-48.029334182714521</v>
      </c>
    </row>
    <row r="332" spans="6:13" x14ac:dyDescent="0.3">
      <c r="F332">
        <v>2.5065050324048719</v>
      </c>
      <c r="G332">
        <v>3.1000257301078626</v>
      </c>
      <c r="I332">
        <v>2.3288727471266579</v>
      </c>
      <c r="J332">
        <v>681.34163100000001</v>
      </c>
      <c r="K332">
        <v>4.1108589567318674</v>
      </c>
      <c r="L332">
        <v>-22.411696800770851</v>
      </c>
      <c r="M332">
        <v>-48.451802309283096</v>
      </c>
    </row>
    <row r="333" spans="6:13" x14ac:dyDescent="0.3">
      <c r="F333">
        <v>2.0253058652647704</v>
      </c>
      <c r="G333">
        <v>2.503790683057181</v>
      </c>
      <c r="I333">
        <v>2.3361093550623577</v>
      </c>
      <c r="J333">
        <v>459.85779500000001</v>
      </c>
      <c r="K333">
        <v>3.4893959217271293</v>
      </c>
      <c r="L333">
        <v>-19.980516052412604</v>
      </c>
      <c r="M333">
        <v>-50.13842719642804</v>
      </c>
    </row>
    <row r="334" spans="6:13" x14ac:dyDescent="0.3">
      <c r="F334">
        <v>2.4857214264815801</v>
      </c>
      <c r="G334">
        <v>3.5375672571526753</v>
      </c>
      <c r="I334">
        <v>3.0006440152699172</v>
      </c>
      <c r="J334">
        <v>34.310102000000001</v>
      </c>
      <c r="K334">
        <v>4.2962043304633655</v>
      </c>
      <c r="L334">
        <v>-24.283929465376051</v>
      </c>
      <c r="M334">
        <v>-47.45710399910886</v>
      </c>
    </row>
    <row r="335" spans="6:13" x14ac:dyDescent="0.3">
      <c r="F335">
        <v>2.167317334748176</v>
      </c>
      <c r="G335">
        <v>2.5599066250361124</v>
      </c>
      <c r="I335">
        <v>2.9626978922411071</v>
      </c>
      <c r="J335">
        <v>412.22447</v>
      </c>
      <c r="K335">
        <v>4.4707631936064987</v>
      </c>
      <c r="L335">
        <v>-21.132086985000004</v>
      </c>
      <c r="M335">
        <v>-51.105640391753681</v>
      </c>
    </row>
    <row r="336" spans="6:13" x14ac:dyDescent="0.3">
      <c r="F336">
        <v>1.9637878273455553</v>
      </c>
      <c r="G336">
        <v>2.1702617153949575</v>
      </c>
      <c r="I336">
        <v>3.0930471198113376</v>
      </c>
      <c r="J336">
        <v>438.917914</v>
      </c>
      <c r="K336">
        <v>4.2614769886213741</v>
      </c>
      <c r="L336">
        <v>-22.290558594472301</v>
      </c>
      <c r="M336">
        <v>-51.905794305934975</v>
      </c>
    </row>
    <row r="337" spans="6:13" x14ac:dyDescent="0.3">
      <c r="F337">
        <v>2.1986570869544226</v>
      </c>
      <c r="G337">
        <v>2.5831987739686229</v>
      </c>
      <c r="I337">
        <v>2.3860135687320003</v>
      </c>
      <c r="J337">
        <v>590.24368000000004</v>
      </c>
      <c r="K337">
        <v>4.7768754478101441</v>
      </c>
      <c r="L337">
        <v>-20.817004500000003</v>
      </c>
      <c r="M337">
        <v>-49.512139217927263</v>
      </c>
    </row>
    <row r="338" spans="6:13" x14ac:dyDescent="0.3">
      <c r="F338">
        <v>0.47712125471966244</v>
      </c>
      <c r="G338">
        <v>0.47712125471966244</v>
      </c>
      <c r="I338">
        <v>2.2204349939507884</v>
      </c>
      <c r="J338">
        <v>528.41325900000004</v>
      </c>
      <c r="K338">
        <v>3.6876181295717698</v>
      </c>
      <c r="L338">
        <v>-20.616857219804</v>
      </c>
      <c r="M338">
        <v>-49.465519842508506</v>
      </c>
    </row>
    <row r="339" spans="6:13" x14ac:dyDescent="0.3">
      <c r="F339">
        <v>2.3765769570565118</v>
      </c>
      <c r="G339">
        <v>2.7032913781186614</v>
      </c>
      <c r="I339">
        <v>2.9320453471951109</v>
      </c>
      <c r="J339">
        <v>633.52176899999995</v>
      </c>
      <c r="K339">
        <v>4.8381246627429233</v>
      </c>
      <c r="L339">
        <v>-21.468990510000001</v>
      </c>
      <c r="M339">
        <v>-47.007170978736696</v>
      </c>
    </row>
    <row r="340" spans="6:13" x14ac:dyDescent="0.3">
      <c r="F340">
        <v>2.5932860670204572</v>
      </c>
      <c r="G340">
        <v>3.9321692459207922</v>
      </c>
      <c r="I340">
        <v>2.8528098589422499</v>
      </c>
      <c r="J340">
        <v>749.80401700000004</v>
      </c>
      <c r="K340">
        <v>5.6491809782515698</v>
      </c>
      <c r="L340">
        <v>-23.522706500000002</v>
      </c>
      <c r="M340">
        <v>-46.196760084326563</v>
      </c>
    </row>
    <row r="341" spans="6:13" x14ac:dyDescent="0.3">
      <c r="F341">
        <v>2.3443922736851106</v>
      </c>
      <c r="G341">
        <v>2.9795483747040952</v>
      </c>
      <c r="I341">
        <v>2.9099585812208142</v>
      </c>
      <c r="J341">
        <v>607.01452099999995</v>
      </c>
      <c r="K341">
        <v>5.1815234635293592</v>
      </c>
      <c r="L341">
        <v>-22.365720189511567</v>
      </c>
      <c r="M341">
        <v>-46.944474088149072</v>
      </c>
    </row>
    <row r="342" spans="6:13" x14ac:dyDescent="0.3">
      <c r="F342">
        <v>2.27415784926368</v>
      </c>
      <c r="G342">
        <v>3.0962145853464054</v>
      </c>
      <c r="I342">
        <v>2.6969746215114174</v>
      </c>
      <c r="J342">
        <v>607.01452099999995</v>
      </c>
      <c r="K342">
        <v>4.969364651396452</v>
      </c>
      <c r="L342">
        <v>-22.365720189511567</v>
      </c>
      <c r="M342">
        <v>-46.944474088149072</v>
      </c>
    </row>
    <row r="343" spans="6:13" x14ac:dyDescent="0.3">
      <c r="F343">
        <v>1.8450980400142569</v>
      </c>
      <c r="G343">
        <v>2.0043213737826426</v>
      </c>
      <c r="I343">
        <v>2.126124910661682</v>
      </c>
      <c r="J343">
        <v>536.93524000000002</v>
      </c>
      <c r="K343">
        <v>3.5431985856376467</v>
      </c>
      <c r="L343">
        <v>-22.926827883407753</v>
      </c>
      <c r="M343">
        <v>-47.567524004838418</v>
      </c>
    </row>
    <row r="344" spans="6:13" x14ac:dyDescent="0.3">
      <c r="F344">
        <v>1.3424226808222062</v>
      </c>
      <c r="G344">
        <v>1.3979400086720377</v>
      </c>
      <c r="I344">
        <v>2.0185007771258632</v>
      </c>
      <c r="J344">
        <v>448.09811100000002</v>
      </c>
      <c r="K344">
        <v>3.3539162309203632</v>
      </c>
      <c r="L344">
        <v>-20.850325703772853</v>
      </c>
      <c r="M344">
        <v>-50.096306131545759</v>
      </c>
    </row>
    <row r="345" spans="6:13" x14ac:dyDescent="0.3">
      <c r="F345">
        <v>2.436162647040756</v>
      </c>
      <c r="G345">
        <v>3.5529114502165089</v>
      </c>
      <c r="I345">
        <v>2.1559581816205839</v>
      </c>
      <c r="J345">
        <v>9.9231230000000004</v>
      </c>
      <c r="K345">
        <v>4.7535983776520805</v>
      </c>
      <c r="L345">
        <v>-24.094116144999902</v>
      </c>
      <c r="M345">
        <v>-46.619992725371041</v>
      </c>
    </row>
    <row r="346" spans="6:13" x14ac:dyDescent="0.3">
      <c r="F346">
        <v>2.4563660331290431</v>
      </c>
      <c r="G346">
        <v>3.8942052591420837</v>
      </c>
      <c r="I346">
        <v>2.0426070104444038</v>
      </c>
      <c r="J346">
        <v>762.74740299999996</v>
      </c>
      <c r="K346">
        <v>3.9051480018560158</v>
      </c>
      <c r="L346">
        <v>-22.68112865985935</v>
      </c>
      <c r="M346">
        <v>-46.681194300508714</v>
      </c>
    </row>
    <row r="347" spans="6:13" x14ac:dyDescent="0.3">
      <c r="F347">
        <v>2.369215857410143</v>
      </c>
      <c r="G347">
        <v>3.0064660422492318</v>
      </c>
      <c r="I347">
        <v>2.5402668918263007</v>
      </c>
      <c r="J347">
        <v>722.39939100000004</v>
      </c>
      <c r="K347">
        <v>4.703274177996601</v>
      </c>
      <c r="L347">
        <v>-21.263863995000005</v>
      </c>
      <c r="M347">
        <v>-48.496651259965986</v>
      </c>
    </row>
    <row r="348" spans="6:13" x14ac:dyDescent="0.3">
      <c r="F348">
        <v>1.7160033436347992</v>
      </c>
      <c r="G348">
        <v>1.8061799739838871</v>
      </c>
      <c r="I348">
        <v>2.6950953679011018</v>
      </c>
      <c r="J348">
        <v>480.33712700000001</v>
      </c>
      <c r="K348">
        <v>4.3994487298142317</v>
      </c>
      <c r="L348">
        <v>-20.772140137594654</v>
      </c>
      <c r="M348">
        <v>-49.71411616142862</v>
      </c>
    </row>
    <row r="349" spans="6:13" x14ac:dyDescent="0.3">
      <c r="F349">
        <v>0.77815125038364363</v>
      </c>
      <c r="G349">
        <v>0.77815125038364363</v>
      </c>
      <c r="I349">
        <v>2.4207179843287925</v>
      </c>
      <c r="J349">
        <v>595.70301300000006</v>
      </c>
      <c r="K349">
        <v>4.2789364233010998</v>
      </c>
      <c r="L349">
        <v>-20.903841225890652</v>
      </c>
      <c r="M349">
        <v>-48.642971283280971</v>
      </c>
    </row>
    <row r="350" spans="6:13" x14ac:dyDescent="0.3">
      <c r="F350">
        <v>1.4771212547196624</v>
      </c>
      <c r="G350">
        <v>1.5185139398778875</v>
      </c>
      <c r="I350">
        <v>2.3683742929819105</v>
      </c>
      <c r="J350">
        <v>334.28188499999999</v>
      </c>
      <c r="K350">
        <v>3.6197192656117272</v>
      </c>
      <c r="L350">
        <v>-21.298959449262554</v>
      </c>
      <c r="M350">
        <v>-51.565493248709366</v>
      </c>
    </row>
    <row r="351" spans="6:13" x14ac:dyDescent="0.3">
      <c r="F351">
        <v>1.9030899869919435</v>
      </c>
      <c r="G351">
        <v>2.1238516409670858</v>
      </c>
      <c r="I351">
        <v>2.3812342470445551</v>
      </c>
      <c r="J351">
        <v>548.16684699999996</v>
      </c>
      <c r="K351">
        <v>4.7764977877800083</v>
      </c>
      <c r="L351">
        <v>-22.945521999321958</v>
      </c>
      <c r="M351">
        <v>-47.313269248336269</v>
      </c>
    </row>
    <row r="352" spans="6:13" x14ac:dyDescent="0.3">
      <c r="F352">
        <v>2.4132997640812519</v>
      </c>
      <c r="G352">
        <v>3.1075491297446862</v>
      </c>
      <c r="I352">
        <v>2.5221076226812844</v>
      </c>
      <c r="J352">
        <v>654.34185300000001</v>
      </c>
      <c r="K352">
        <v>3.6677330525332672</v>
      </c>
      <c r="L352">
        <v>-22.955010579151153</v>
      </c>
      <c r="M352">
        <v>-45.84815198496505</v>
      </c>
    </row>
    <row r="353" spans="6:13" x14ac:dyDescent="0.3">
      <c r="F353">
        <v>2.2855573090077739</v>
      </c>
      <c r="G353">
        <v>2.9148718175400505</v>
      </c>
      <c r="I353">
        <v>3.142429201620303</v>
      </c>
      <c r="J353">
        <v>555.10492699999998</v>
      </c>
      <c r="K353">
        <v>4.5180926015165319</v>
      </c>
      <c r="L353">
        <v>-20.7326629993746</v>
      </c>
      <c r="M353">
        <v>-48.057593825321732</v>
      </c>
    </row>
    <row r="354" spans="6:13" x14ac:dyDescent="0.3">
      <c r="F354">
        <v>2.3463529744506388</v>
      </c>
      <c r="G354">
        <v>2.8965262174895554</v>
      </c>
      <c r="I354">
        <v>2.1665840287138263</v>
      </c>
      <c r="J354">
        <v>789.27780900000005</v>
      </c>
      <c r="K354">
        <v>4.1342408759465901</v>
      </c>
      <c r="L354">
        <v>-22.881030932694454</v>
      </c>
      <c r="M354">
        <v>-46.79134439458381</v>
      </c>
    </row>
    <row r="355" spans="6:13" x14ac:dyDescent="0.3">
      <c r="F355">
        <v>1.7403626894942439</v>
      </c>
      <c r="G355">
        <v>1.8633228601204559</v>
      </c>
      <c r="I355">
        <v>2.3592661646067485</v>
      </c>
      <c r="J355">
        <v>618.54385400000001</v>
      </c>
      <c r="K355">
        <v>3.6774244377012475</v>
      </c>
      <c r="L355">
        <v>-21.507609441189903</v>
      </c>
      <c r="M355">
        <v>-48.150661254394855</v>
      </c>
    </row>
    <row r="356" spans="6:13" x14ac:dyDescent="0.3">
      <c r="F356">
        <v>1.5563025007672873</v>
      </c>
      <c r="G356">
        <v>1.7403626894942439</v>
      </c>
      <c r="I356">
        <v>2.3994539232437191</v>
      </c>
      <c r="J356">
        <v>402.97728699999999</v>
      </c>
      <c r="K356">
        <v>3.6518592692469491</v>
      </c>
      <c r="L356">
        <v>-20.994298089260052</v>
      </c>
      <c r="M356">
        <v>-51.277138185509848</v>
      </c>
    </row>
    <row r="357" spans="6:13" x14ac:dyDescent="0.3">
      <c r="F357">
        <v>0.47712125471966244</v>
      </c>
      <c r="G357">
        <v>0.47712125471966244</v>
      </c>
      <c r="I357">
        <v>2.4573474008804008</v>
      </c>
      <c r="J357">
        <v>414.91542700000002</v>
      </c>
      <c r="K357">
        <v>3.4970679363985049</v>
      </c>
      <c r="L357">
        <v>-22.620117582520201</v>
      </c>
      <c r="M357">
        <v>-51.238587497594786</v>
      </c>
    </row>
    <row r="358" spans="6:13" x14ac:dyDescent="0.3">
      <c r="F358">
        <v>1.7160033436347992</v>
      </c>
      <c r="G358">
        <v>1.8388490907372552</v>
      </c>
      <c r="I358">
        <v>2.5530634023827501</v>
      </c>
      <c r="J358">
        <v>426.10397999999998</v>
      </c>
      <c r="K358">
        <v>3.6863681034730362</v>
      </c>
      <c r="L358">
        <v>-22.404283199904853</v>
      </c>
      <c r="M358">
        <v>-51.524239850810247</v>
      </c>
    </row>
    <row r="359" spans="6:13" x14ac:dyDescent="0.3">
      <c r="F359">
        <v>2.374748346010104</v>
      </c>
      <c r="G359">
        <v>2.8567288903828825</v>
      </c>
      <c r="I359">
        <v>2.9208389047488406</v>
      </c>
      <c r="J359">
        <v>750.90185599999995</v>
      </c>
      <c r="K359">
        <v>3.8235394336568591</v>
      </c>
      <c r="L359">
        <v>-23.375786983358754</v>
      </c>
      <c r="M359">
        <v>-45.446400470724441</v>
      </c>
    </row>
    <row r="360" spans="6:13" x14ac:dyDescent="0.3">
      <c r="F360">
        <v>2.2695129442179165</v>
      </c>
      <c r="G360">
        <v>2.859138297294531</v>
      </c>
      <c r="I360">
        <v>2.5135558449969988</v>
      </c>
      <c r="J360">
        <v>787.67400299999997</v>
      </c>
      <c r="K360">
        <v>4.2677347723218562</v>
      </c>
      <c r="L360">
        <v>-23.178695811004506</v>
      </c>
      <c r="M360">
        <v>-46.402590214989615</v>
      </c>
    </row>
    <row r="361" spans="6:13" x14ac:dyDescent="0.3">
      <c r="F361">
        <v>1.9493900066449128</v>
      </c>
      <c r="G361">
        <v>2.1522883443830563</v>
      </c>
      <c r="I361">
        <v>2.3405432575141942</v>
      </c>
      <c r="J361">
        <v>544.12939100000006</v>
      </c>
      <c r="K361">
        <v>3.9508514588885464</v>
      </c>
      <c r="L361">
        <v>-20.843916155827404</v>
      </c>
      <c r="M361">
        <v>-49.630474851340189</v>
      </c>
    </row>
    <row r="362" spans="6:13" x14ac:dyDescent="0.3">
      <c r="F362">
        <v>1.7558748556724915</v>
      </c>
      <c r="G362">
        <v>1.8976270912904414</v>
      </c>
      <c r="I362">
        <v>2.6396448384305797</v>
      </c>
      <c r="J362">
        <v>527.53094299999998</v>
      </c>
      <c r="K362">
        <v>4.0598662204109397</v>
      </c>
      <c r="L362">
        <v>-20.694823499375559</v>
      </c>
      <c r="M362">
        <v>-50.040274495542853</v>
      </c>
    </row>
    <row r="363" spans="6:13" x14ac:dyDescent="0.3">
      <c r="F363">
        <v>1.6812412373755872</v>
      </c>
      <c r="G363">
        <v>1.7993405494535817</v>
      </c>
      <c r="I363">
        <v>2.1386468388596391</v>
      </c>
      <c r="J363">
        <v>443.31697100000002</v>
      </c>
      <c r="K363">
        <v>3.7170877249270191</v>
      </c>
      <c r="L363">
        <v>-20.91390242761695</v>
      </c>
      <c r="M363">
        <v>-49.780898651089437</v>
      </c>
    </row>
    <row r="364" spans="6:13" x14ac:dyDescent="0.3">
      <c r="F364">
        <v>1.3424226808222062</v>
      </c>
      <c r="G364">
        <v>1.4471580313422192</v>
      </c>
      <c r="I364">
        <v>2.3374892116014783</v>
      </c>
      <c r="J364">
        <v>484.18830300000002</v>
      </c>
      <c r="K364">
        <v>3.8434196652049182</v>
      </c>
      <c r="L364">
        <v>-21.013734717199803</v>
      </c>
      <c r="M364">
        <v>-49.507138347943247</v>
      </c>
    </row>
    <row r="365" spans="6:13" x14ac:dyDescent="0.3">
      <c r="F365">
        <v>2.0492180226701815</v>
      </c>
      <c r="G365">
        <v>2.330413773349191</v>
      </c>
      <c r="I365">
        <v>2.5858835377345648</v>
      </c>
      <c r="J365">
        <v>830.40829900000006</v>
      </c>
      <c r="K365">
        <v>3.989227273730537</v>
      </c>
      <c r="L365">
        <v>-24.123210417911206</v>
      </c>
      <c r="M365">
        <v>-48.905738479049141</v>
      </c>
    </row>
    <row r="366" spans="6:13" x14ac:dyDescent="0.3">
      <c r="F366">
        <v>1.6434526764861874</v>
      </c>
      <c r="G366">
        <v>1.8388490907372552</v>
      </c>
      <c r="I366">
        <v>2.0950751568720452</v>
      </c>
      <c r="J366">
        <v>406.548295</v>
      </c>
      <c r="K366">
        <v>3.274388795550379</v>
      </c>
      <c r="L366">
        <v>-20.386895026048851</v>
      </c>
      <c r="M366">
        <v>-50.948052438527355</v>
      </c>
    </row>
    <row r="367" spans="6:13" x14ac:dyDescent="0.3">
      <c r="F367">
        <v>1.3424226808222062</v>
      </c>
      <c r="G367">
        <v>1.3802112417116059</v>
      </c>
      <c r="I367">
        <v>2.2047980381908552</v>
      </c>
      <c r="J367">
        <v>498.74665099999999</v>
      </c>
      <c r="K367">
        <v>4.0486748149922294</v>
      </c>
      <c r="L367">
        <v>-21.778922883855454</v>
      </c>
      <c r="M367">
        <v>-48.562140427676248</v>
      </c>
    </row>
    <row r="368" spans="6:13" x14ac:dyDescent="0.3">
      <c r="F368">
        <v>1.8450980400142569</v>
      </c>
      <c r="G368">
        <v>2.2695129442179165</v>
      </c>
      <c r="I368">
        <v>2.7257450663831735</v>
      </c>
      <c r="J368">
        <v>550.25140399999998</v>
      </c>
      <c r="K368">
        <v>4.3324384599156049</v>
      </c>
      <c r="L368">
        <v>-20.533153999379554</v>
      </c>
      <c r="M368">
        <v>-49.32009287611158</v>
      </c>
    </row>
    <row r="369" spans="6:13" x14ac:dyDescent="0.3">
      <c r="F369">
        <v>2.1522883443830563</v>
      </c>
      <c r="G369">
        <v>2.4785664955938436</v>
      </c>
      <c r="I369">
        <v>2.4232933979024316</v>
      </c>
      <c r="J369">
        <v>326.80445300000002</v>
      </c>
      <c r="K369">
        <v>3.5986810989071634</v>
      </c>
      <c r="L369">
        <v>-21.104542001455556</v>
      </c>
      <c r="M369">
        <v>-51.490446528051578</v>
      </c>
    </row>
    <row r="370" spans="6:13" x14ac:dyDescent="0.3">
      <c r="F370">
        <v>2.0644579892269186</v>
      </c>
      <c r="G370">
        <v>2.4996870826184039</v>
      </c>
      <c r="I370">
        <v>1.8679857390922732</v>
      </c>
      <c r="J370">
        <v>561.31518600000004</v>
      </c>
      <c r="K370">
        <v>4.7794088816958746</v>
      </c>
      <c r="L370">
        <v>-22.782794660913055</v>
      </c>
      <c r="M370">
        <v>-47.293634614404752</v>
      </c>
    </row>
    <row r="371" spans="6:13" x14ac:dyDescent="0.3">
      <c r="F371">
        <v>1.4771212547196624</v>
      </c>
      <c r="G371">
        <v>1.568201724066995</v>
      </c>
      <c r="I371">
        <v>2.0710420502905329</v>
      </c>
      <c r="J371">
        <v>543.25176599999998</v>
      </c>
      <c r="K371">
        <v>3.7656685547590141</v>
      </c>
      <c r="L371">
        <v>-20.990358196418253</v>
      </c>
      <c r="M371">
        <v>-48.917063709695732</v>
      </c>
    </row>
    <row r="372" spans="6:13" x14ac:dyDescent="0.3">
      <c r="F372">
        <v>2.1702617153949575</v>
      </c>
      <c r="G372">
        <v>2.6053050461411096</v>
      </c>
      <c r="I372">
        <v>2.9692961386699954</v>
      </c>
      <c r="J372">
        <v>457.48877499999998</v>
      </c>
      <c r="K372">
        <v>4.6133343202326875</v>
      </c>
      <c r="L372">
        <v>-21.468474989356704</v>
      </c>
      <c r="M372">
        <v>-49.22174953367697</v>
      </c>
    </row>
    <row r="373" spans="6:13" x14ac:dyDescent="0.3">
      <c r="F373">
        <v>1.9956351945975499</v>
      </c>
      <c r="G373">
        <v>2.0827853703164503</v>
      </c>
      <c r="I373">
        <v>2.5419098308445625</v>
      </c>
      <c r="J373">
        <v>783.32163000000003</v>
      </c>
      <c r="K373">
        <v>3.8711057009855852</v>
      </c>
      <c r="L373">
        <v>-20.73399973477115</v>
      </c>
      <c r="M373">
        <v>-47.749105463903184</v>
      </c>
    </row>
    <row r="374" spans="6:13" x14ac:dyDescent="0.3">
      <c r="F374">
        <v>0.90308998699194354</v>
      </c>
      <c r="G374">
        <v>0.95424250943932487</v>
      </c>
      <c r="I374">
        <v>2.4786184346850844</v>
      </c>
      <c r="J374">
        <v>526.48381199999994</v>
      </c>
      <c r="K374">
        <v>3.6323560462390732</v>
      </c>
      <c r="L374">
        <v>-22.438860447948951</v>
      </c>
      <c r="M374">
        <v>-49.927372830360518</v>
      </c>
    </row>
    <row r="375" spans="6:13" x14ac:dyDescent="0.3">
      <c r="F375">
        <v>0.95424250943932487</v>
      </c>
      <c r="G375">
        <v>1</v>
      </c>
      <c r="I375">
        <v>2.2987177474986908</v>
      </c>
      <c r="J375">
        <v>625.86302699999999</v>
      </c>
      <c r="K375">
        <v>3.3972445810103862</v>
      </c>
      <c r="L375">
        <v>-22.944584777489698</v>
      </c>
      <c r="M375">
        <v>-49.340950752602339</v>
      </c>
    </row>
    <row r="376" spans="6:13" x14ac:dyDescent="0.3">
      <c r="F376">
        <v>2.3560258571931225</v>
      </c>
      <c r="G376">
        <v>3.5048784594102158</v>
      </c>
      <c r="I376">
        <v>2.9044748047878279</v>
      </c>
      <c r="J376">
        <v>500.315541</v>
      </c>
      <c r="K376">
        <v>4.7385585994846613</v>
      </c>
      <c r="L376">
        <v>-20.737283985000001</v>
      </c>
      <c r="M376">
        <v>-48.913491725769418</v>
      </c>
    </row>
    <row r="377" spans="6:13" x14ac:dyDescent="0.3">
      <c r="F377">
        <v>1.505149978319906</v>
      </c>
      <c r="G377">
        <v>1.6334684555795864</v>
      </c>
      <c r="I377">
        <v>2.3855097529885354</v>
      </c>
      <c r="J377">
        <v>526.32908999999995</v>
      </c>
      <c r="K377">
        <v>3.6415732531781755</v>
      </c>
      <c r="L377">
        <v>-20.612722120149304</v>
      </c>
      <c r="M377">
        <v>-49.299214794262355</v>
      </c>
    </row>
    <row r="378" spans="6:13" x14ac:dyDescent="0.3">
      <c r="F378">
        <v>0.6020599913279624</v>
      </c>
      <c r="G378">
        <v>0.6020599913279624</v>
      </c>
      <c r="I378">
        <v>2.3397852327850091</v>
      </c>
      <c r="J378">
        <v>603.71756700000003</v>
      </c>
      <c r="K378">
        <v>3.8139144200486035</v>
      </c>
      <c r="L378">
        <v>-22.148599411827053</v>
      </c>
      <c r="M378">
        <v>-50.093585463660212</v>
      </c>
    </row>
    <row r="379" spans="6:13" x14ac:dyDescent="0.3">
      <c r="F379">
        <v>1.5314789170422551</v>
      </c>
      <c r="G379">
        <v>1.6232492903979006</v>
      </c>
      <c r="I379">
        <v>2.3933610740180726</v>
      </c>
      <c r="J379">
        <v>449.94425799999999</v>
      </c>
      <c r="K379">
        <v>3.8491736330988267</v>
      </c>
      <c r="L379">
        <v>-20.180196743036753</v>
      </c>
      <c r="M379">
        <v>-49.351818480998617</v>
      </c>
    </row>
    <row r="380" spans="6:13" x14ac:dyDescent="0.3">
      <c r="F380">
        <v>1.9395192526186185</v>
      </c>
      <c r="G380">
        <v>2.0899051114393981</v>
      </c>
      <c r="I380">
        <v>2.4650331929085598</v>
      </c>
      <c r="J380">
        <v>696.79220299999997</v>
      </c>
      <c r="K380">
        <v>4.6437289578035728</v>
      </c>
      <c r="L380">
        <v>-20.720421495000004</v>
      </c>
      <c r="M380">
        <v>-47.886383822127812</v>
      </c>
    </row>
    <row r="381" spans="6:13" x14ac:dyDescent="0.3">
      <c r="F381">
        <v>2.0334237554869499</v>
      </c>
      <c r="G381">
        <v>2.7134905430939424</v>
      </c>
      <c r="I381">
        <v>1.8126059009738971</v>
      </c>
      <c r="J381">
        <v>742.96637699999997</v>
      </c>
      <c r="K381">
        <v>5.8441154237100239</v>
      </c>
      <c r="L381">
        <v>-23.533612000000005</v>
      </c>
      <c r="M381">
        <v>-46.788810144271423</v>
      </c>
    </row>
    <row r="382" spans="6:13" x14ac:dyDescent="0.3">
      <c r="F382">
        <v>1.3802112417116059</v>
      </c>
      <c r="G382">
        <v>1.5314789170422551</v>
      </c>
      <c r="I382">
        <v>2.3466072166061327</v>
      </c>
      <c r="J382">
        <v>482.056601</v>
      </c>
      <c r="K382">
        <v>3.4154741681092355</v>
      </c>
      <c r="L382">
        <v>-22.317882054899901</v>
      </c>
      <c r="M382">
        <v>-50.28412616584793</v>
      </c>
    </row>
    <row r="383" spans="6:13" x14ac:dyDescent="0.3">
      <c r="F383">
        <v>2.0413926851582249</v>
      </c>
      <c r="G383">
        <v>2.1303337684950061</v>
      </c>
      <c r="I383">
        <v>2.3945182208507489</v>
      </c>
      <c r="J383">
        <v>463.43185899999997</v>
      </c>
      <c r="K383">
        <v>4.5169186001975055</v>
      </c>
      <c r="L383">
        <v>-21.797083500000003</v>
      </c>
      <c r="M383">
        <v>-50.873139110263445</v>
      </c>
    </row>
    <row r="384" spans="6:13" x14ac:dyDescent="0.3">
      <c r="F384">
        <v>2.3263358609287512</v>
      </c>
      <c r="G384">
        <v>3.0017337128090005</v>
      </c>
      <c r="I384">
        <v>2.4710245965129189</v>
      </c>
      <c r="J384">
        <v>482.57116100000002</v>
      </c>
      <c r="K384">
        <v>5.0551565398921579</v>
      </c>
      <c r="L384">
        <v>-22.977267500000004</v>
      </c>
      <c r="M384">
        <v>-49.86857983593697</v>
      </c>
    </row>
    <row r="385" spans="6:13" x14ac:dyDescent="0.3">
      <c r="F385">
        <v>1.5563025007672873</v>
      </c>
      <c r="G385">
        <v>1.6720978579357175</v>
      </c>
      <c r="I385">
        <v>2.4261500123788862</v>
      </c>
      <c r="J385">
        <v>365.23921799999999</v>
      </c>
      <c r="K385">
        <v>3.9325752234982905</v>
      </c>
      <c r="L385">
        <v>-21.491165917105501</v>
      </c>
      <c r="M385">
        <v>-51.699320721678831</v>
      </c>
    </row>
    <row r="386" spans="6:13" x14ac:dyDescent="0.3">
      <c r="F386">
        <v>1.8450980400142569</v>
      </c>
      <c r="G386">
        <v>2.0293837776852097</v>
      </c>
      <c r="I386">
        <v>2.46036855268179</v>
      </c>
      <c r="J386">
        <v>498.75365799999997</v>
      </c>
      <c r="K386">
        <v>4.0154016737029492</v>
      </c>
      <c r="L386">
        <v>-19.9955921069967</v>
      </c>
      <c r="M386">
        <v>-50.377584652198053</v>
      </c>
    </row>
    <row r="387" spans="6:13" x14ac:dyDescent="0.3">
      <c r="F387">
        <v>1.0791812460476249</v>
      </c>
      <c r="G387">
        <v>1.0791812460476249</v>
      </c>
      <c r="I387">
        <v>2.5306798469329221</v>
      </c>
      <c r="J387">
        <v>429.05030900000003</v>
      </c>
      <c r="K387">
        <v>4.1521965823342093</v>
      </c>
      <c r="L387">
        <v>-21.560078499354503</v>
      </c>
      <c r="M387">
        <v>-51.265201519932354</v>
      </c>
    </row>
    <row r="388" spans="6:13" x14ac:dyDescent="0.3">
      <c r="F388">
        <v>1.2787536009528289</v>
      </c>
      <c r="G388">
        <v>1.3222192947339193</v>
      </c>
      <c r="I388">
        <v>2.8436693454446313</v>
      </c>
      <c r="J388">
        <v>555.54606899999999</v>
      </c>
      <c r="K388">
        <v>4.1125044587671606</v>
      </c>
      <c r="L388">
        <v>-20.390587470269804</v>
      </c>
      <c r="M388">
        <v>-49.433782399918428</v>
      </c>
    </row>
    <row r="389" spans="6:13" x14ac:dyDescent="0.3">
      <c r="F389">
        <v>1.1760912590556813</v>
      </c>
      <c r="G389">
        <v>1.3979400086720377</v>
      </c>
      <c r="I389">
        <v>1.9144753825678371</v>
      </c>
      <c r="J389">
        <v>507.21819599999998</v>
      </c>
      <c r="K389">
        <v>4.1230345297535065</v>
      </c>
      <c r="L389">
        <v>-21.082470691401152</v>
      </c>
      <c r="M389">
        <v>-48.801284626537182</v>
      </c>
    </row>
    <row r="390" spans="6:13" x14ac:dyDescent="0.3">
      <c r="F390">
        <v>1.4313637641589874</v>
      </c>
      <c r="G390">
        <v>1.5440680443502757</v>
      </c>
      <c r="I390">
        <v>2.5034365683033601</v>
      </c>
      <c r="J390">
        <v>427.004255</v>
      </c>
      <c r="K390">
        <v>3.9676883504533125</v>
      </c>
      <c r="L390">
        <v>-20.416217324696401</v>
      </c>
      <c r="M390">
        <v>-50.765987804946747</v>
      </c>
    </row>
    <row r="391" spans="6:13" x14ac:dyDescent="0.3">
      <c r="F391">
        <v>1.2041199826559248</v>
      </c>
      <c r="G391">
        <v>1.255272505103306</v>
      </c>
      <c r="I391">
        <v>2.7391029895929879</v>
      </c>
      <c r="J391">
        <v>509.997837</v>
      </c>
      <c r="K391">
        <v>4.3467635993712568</v>
      </c>
      <c r="L391">
        <v>-22.785592000000008</v>
      </c>
      <c r="M391">
        <v>-50.218790987722301</v>
      </c>
    </row>
    <row r="392" spans="6:13" x14ac:dyDescent="0.3">
      <c r="F392">
        <v>2.2121876044039577</v>
      </c>
      <c r="G392">
        <v>2.661812685537261</v>
      </c>
      <c r="I392">
        <v>2.5515109901058177</v>
      </c>
      <c r="J392">
        <v>300.140829</v>
      </c>
      <c r="K392">
        <v>4.1980244255331201</v>
      </c>
      <c r="L392">
        <v>-21.360183557941006</v>
      </c>
      <c r="M392">
        <v>-51.856574161537743</v>
      </c>
    </row>
    <row r="393" spans="6:13" x14ac:dyDescent="0.3">
      <c r="F393">
        <v>2.1818435879447726</v>
      </c>
      <c r="G393">
        <v>2.5132176000679389</v>
      </c>
      <c r="I393">
        <v>3.0006474844636122</v>
      </c>
      <c r="J393">
        <v>503.90114799999998</v>
      </c>
      <c r="K393">
        <v>4.6599447086187205</v>
      </c>
      <c r="L393">
        <v>-22.417711020000006</v>
      </c>
      <c r="M393">
        <v>-50.575028530478257</v>
      </c>
    </row>
    <row r="394" spans="6:13" x14ac:dyDescent="0.3">
      <c r="F394">
        <v>2.4913616938342726</v>
      </c>
      <c r="G394">
        <v>3.3508292735829679</v>
      </c>
      <c r="I394">
        <v>2.908257624962546</v>
      </c>
      <c r="J394">
        <v>636.606582</v>
      </c>
      <c r="K394">
        <v>4.2605960423019091</v>
      </c>
      <c r="L394">
        <v>-23.386261565928553</v>
      </c>
      <c r="M394">
        <v>-45.662864060550085</v>
      </c>
    </row>
    <row r="395" spans="6:13" x14ac:dyDescent="0.3">
      <c r="F395">
        <v>1.4623979978989561</v>
      </c>
      <c r="G395">
        <v>1.6812412373755872</v>
      </c>
      <c r="I395">
        <v>2.1908525391064773</v>
      </c>
      <c r="J395">
        <v>574.81024000000002</v>
      </c>
      <c r="K395">
        <v>3.8098289610678862</v>
      </c>
      <c r="L395">
        <v>-21.0157929993515</v>
      </c>
      <c r="M395">
        <v>-48.772528912749827</v>
      </c>
    </row>
    <row r="396" spans="6:13" x14ac:dyDescent="0.3">
      <c r="F396">
        <v>2.1271047983648077</v>
      </c>
      <c r="G396">
        <v>2.4487063199050798</v>
      </c>
      <c r="I396">
        <v>3.0080565377719628</v>
      </c>
      <c r="J396">
        <v>607.74558100000002</v>
      </c>
      <c r="K396">
        <v>4.305286865476126</v>
      </c>
      <c r="L396">
        <v>-23.386927999311954</v>
      </c>
      <c r="M396">
        <v>-48.723676984127096</v>
      </c>
    </row>
    <row r="397" spans="6:13" x14ac:dyDescent="0.3">
      <c r="F397">
        <v>1.7481880270062005</v>
      </c>
      <c r="G397">
        <v>1.8808135922807914</v>
      </c>
      <c r="I397">
        <v>2.1472247942641749</v>
      </c>
      <c r="J397">
        <v>471.60355499999997</v>
      </c>
      <c r="K397">
        <v>3.6104472214421213</v>
      </c>
      <c r="L397">
        <v>-20.099805952458805</v>
      </c>
      <c r="M397">
        <v>-50.586718917995455</v>
      </c>
    </row>
    <row r="398" spans="6:13" x14ac:dyDescent="0.3">
      <c r="F398">
        <v>0</v>
      </c>
      <c r="G398">
        <v>0</v>
      </c>
      <c r="I398">
        <v>2.5642670874720288</v>
      </c>
      <c r="J398">
        <v>479.399565</v>
      </c>
      <c r="K398">
        <v>4.0399690268674604</v>
      </c>
      <c r="L398">
        <v>-21.779839143789101</v>
      </c>
      <c r="M398">
        <v>-50.793843843062461</v>
      </c>
    </row>
    <row r="399" spans="6:13" x14ac:dyDescent="0.3">
      <c r="F399">
        <v>2.1958996524092336</v>
      </c>
      <c r="G399">
        <v>2.6031443726201822</v>
      </c>
      <c r="I399">
        <v>2.322000024079613</v>
      </c>
      <c r="J399">
        <v>892.85883699999999</v>
      </c>
      <c r="K399">
        <v>3.8085485512404054</v>
      </c>
      <c r="L399">
        <v>-23.080318323936503</v>
      </c>
      <c r="M399">
        <v>-48.372876683655541</v>
      </c>
    </row>
    <row r="400" spans="6:13" x14ac:dyDescent="0.3">
      <c r="F400">
        <v>2.2624510897304293</v>
      </c>
      <c r="G400">
        <v>2.6919651027673601</v>
      </c>
      <c r="I400">
        <v>2.5555949898690256</v>
      </c>
      <c r="J400">
        <v>32.946368</v>
      </c>
      <c r="K400">
        <v>4.2933183494610736</v>
      </c>
      <c r="L400">
        <v>-24.712546630958105</v>
      </c>
      <c r="M400">
        <v>-47.879997602894392</v>
      </c>
    </row>
    <row r="401" spans="6:13" x14ac:dyDescent="0.3">
      <c r="F401">
        <v>0.77815125038364363</v>
      </c>
      <c r="G401">
        <v>0.84509804001425681</v>
      </c>
      <c r="I401">
        <v>1.928073084322643</v>
      </c>
      <c r="J401">
        <v>511.12064600000002</v>
      </c>
      <c r="K401">
        <v>3.3346547668832414</v>
      </c>
      <c r="L401">
        <v>-20.302191175418304</v>
      </c>
      <c r="M401">
        <v>-50.012617830836952</v>
      </c>
    </row>
    <row r="402" spans="6:13" x14ac:dyDescent="0.3">
      <c r="F402">
        <v>1.954242509439325</v>
      </c>
      <c r="G402">
        <v>2.0718820073061255</v>
      </c>
      <c r="I402">
        <v>2.7802078244408741</v>
      </c>
      <c r="J402">
        <v>748.62826600000005</v>
      </c>
      <c r="K402">
        <v>4.1664301138432824</v>
      </c>
      <c r="L402">
        <v>-20.641153402307655</v>
      </c>
      <c r="M402">
        <v>-47.283060090300175</v>
      </c>
    </row>
    <row r="403" spans="6:13" x14ac:dyDescent="0.3">
      <c r="F403">
        <v>1.9777236052888478</v>
      </c>
      <c r="G403">
        <v>2.1903316981702914</v>
      </c>
      <c r="I403">
        <v>2.5729772599294147</v>
      </c>
      <c r="J403">
        <v>294.97141699999997</v>
      </c>
      <c r="K403">
        <v>3.8672317145188941</v>
      </c>
      <c r="L403">
        <v>-21.309275557982609</v>
      </c>
      <c r="M403">
        <v>-51.847139950941155</v>
      </c>
    </row>
    <row r="404" spans="6:13" x14ac:dyDescent="0.3">
      <c r="F404">
        <v>2.3463529744506388</v>
      </c>
      <c r="G404">
        <v>3.422589839851482</v>
      </c>
      <c r="I404">
        <v>2.1423174949316941</v>
      </c>
      <c r="J404">
        <v>590.39793199999997</v>
      </c>
      <c r="K404">
        <v>5.0391125863889545</v>
      </c>
      <c r="L404">
        <v>-22.759921699999953</v>
      </c>
      <c r="M404">
        <v>-47.154385800969493</v>
      </c>
    </row>
    <row r="405" spans="6:13" x14ac:dyDescent="0.3">
      <c r="F405">
        <v>1.0413926851582251</v>
      </c>
      <c r="G405">
        <v>1.1139433523068367</v>
      </c>
      <c r="I405">
        <v>2.4085418307605453</v>
      </c>
      <c r="J405">
        <v>556.12801000000002</v>
      </c>
      <c r="K405">
        <v>3.2631624649622166</v>
      </c>
      <c r="L405">
        <v>-22.57430074801</v>
      </c>
      <c r="M405">
        <v>-49.399038346137544</v>
      </c>
    </row>
    <row r="406" spans="6:13" x14ac:dyDescent="0.3">
      <c r="F406">
        <v>1.4913616938342726</v>
      </c>
      <c r="G406">
        <v>1.5185139398778875</v>
      </c>
      <c r="I406">
        <v>2.8680481230961878</v>
      </c>
      <c r="J406">
        <v>447.690067</v>
      </c>
      <c r="K406">
        <v>3.9515803449033919</v>
      </c>
      <c r="L406">
        <v>-20.029300027799255</v>
      </c>
      <c r="M406">
        <v>-49.399551886382483</v>
      </c>
    </row>
    <row r="407" spans="6:13" x14ac:dyDescent="0.3">
      <c r="F407">
        <v>2.214843848047698</v>
      </c>
      <c r="G407">
        <v>2.7299742856995555</v>
      </c>
      <c r="I407">
        <v>2.8625696285090627</v>
      </c>
      <c r="J407">
        <v>499.65328299999999</v>
      </c>
      <c r="K407">
        <v>4.6691959680557797</v>
      </c>
      <c r="L407">
        <v>-22.355491500000007</v>
      </c>
      <c r="M407">
        <v>-48.77968096362126</v>
      </c>
    </row>
    <row r="408" spans="6:13" x14ac:dyDescent="0.3">
      <c r="F408">
        <v>2.0934216851622351</v>
      </c>
      <c r="G408">
        <v>2.5658478186735176</v>
      </c>
      <c r="I408">
        <v>2.200267583614222</v>
      </c>
      <c r="J408">
        <v>1102.2691150000001</v>
      </c>
      <c r="K408">
        <v>3.784831178124469</v>
      </c>
      <c r="L408">
        <v>-22.791384351859904</v>
      </c>
      <c r="M408">
        <v>-46.442030947329137</v>
      </c>
    </row>
    <row r="409" spans="6:13" x14ac:dyDescent="0.3">
      <c r="F409">
        <v>0.6020599913279624</v>
      </c>
      <c r="G409">
        <v>0.84509804001425681</v>
      </c>
      <c r="I409">
        <v>2.4151420219138546</v>
      </c>
      <c r="J409">
        <v>475.54750100000001</v>
      </c>
      <c r="K409">
        <v>3.396896449142524</v>
      </c>
      <c r="L409">
        <v>-20.247646667245352</v>
      </c>
      <c r="M409">
        <v>-50.112390282897117</v>
      </c>
    </row>
    <row r="410" spans="6:13" x14ac:dyDescent="0.3">
      <c r="F410">
        <v>2.1789769472931693</v>
      </c>
      <c r="G410">
        <v>2.5717088318086878</v>
      </c>
      <c r="I410">
        <v>2.8528482558104669</v>
      </c>
      <c r="J410">
        <v>1010.482816</v>
      </c>
      <c r="K410">
        <v>4.2238592153306298</v>
      </c>
      <c r="L410">
        <v>-20.256870999386454</v>
      </c>
      <c r="M410">
        <v>-47.481794969120699</v>
      </c>
    </row>
    <row r="411" spans="6:13" x14ac:dyDescent="0.3">
      <c r="F411">
        <v>2.357934847000454</v>
      </c>
      <c r="G411">
        <v>3.2853322276438846</v>
      </c>
      <c r="I411">
        <v>2.0366967485740641</v>
      </c>
      <c r="J411">
        <v>600.41107999999997</v>
      </c>
      <c r="K411">
        <v>4.6805077463801403</v>
      </c>
      <c r="L411">
        <v>-22.743771000000002</v>
      </c>
      <c r="M411">
        <v>-46.897802090290753</v>
      </c>
    </row>
    <row r="412" spans="6:13" x14ac:dyDescent="0.3">
      <c r="F412">
        <v>2.0863598306747484</v>
      </c>
      <c r="G412">
        <v>2.1818435879447726</v>
      </c>
      <c r="I412">
        <v>2.1827255667296934</v>
      </c>
      <c r="J412">
        <v>351.82605000000001</v>
      </c>
      <c r="K412">
        <v>3.4903799200031789</v>
      </c>
      <c r="L412">
        <v>-22.811215213632</v>
      </c>
      <c r="M412">
        <v>-50.792165655456955</v>
      </c>
    </row>
    <row r="413" spans="6:13" x14ac:dyDescent="0.3">
      <c r="F413">
        <v>2.4014005407815442</v>
      </c>
      <c r="G413">
        <v>3.1734776434529945</v>
      </c>
      <c r="I413">
        <v>2.8263599174077894</v>
      </c>
      <c r="J413">
        <v>62.710276</v>
      </c>
      <c r="K413">
        <v>4.0542682395471878</v>
      </c>
      <c r="L413">
        <v>-24.272800673545394</v>
      </c>
      <c r="M413">
        <v>-47.229076349741732</v>
      </c>
    </row>
    <row r="414" spans="6:13" x14ac:dyDescent="0.3">
      <c r="F414">
        <v>1.8061799739838871</v>
      </c>
      <c r="G414">
        <v>2.0086001717619175</v>
      </c>
      <c r="I414">
        <v>2.8520619670677942</v>
      </c>
      <c r="J414">
        <v>415.20048700000001</v>
      </c>
      <c r="K414">
        <v>4.8021372057296654</v>
      </c>
      <c r="L414">
        <v>-21.418383015</v>
      </c>
      <c r="M414">
        <v>-50.07303627502921</v>
      </c>
    </row>
    <row r="415" spans="6:13" x14ac:dyDescent="0.3">
      <c r="F415">
        <v>1.8195439355418688</v>
      </c>
      <c r="G415">
        <v>2.12057393120585</v>
      </c>
      <c r="I415">
        <v>2.988669077143248</v>
      </c>
      <c r="J415">
        <v>363.98671899999999</v>
      </c>
      <c r="K415">
        <v>4.4094089499748597</v>
      </c>
      <c r="L415">
        <v>-20.636668999377008</v>
      </c>
      <c r="M415">
        <v>-51.106661019946934</v>
      </c>
    </row>
    <row r="416" spans="6:13" x14ac:dyDescent="0.3">
      <c r="F416">
        <v>1.255272505103306</v>
      </c>
      <c r="G416">
        <v>1.3979400086720377</v>
      </c>
      <c r="I416">
        <v>2.3485696435248244</v>
      </c>
      <c r="J416">
        <v>522.01582900000005</v>
      </c>
      <c r="K416">
        <v>3.9379189026477803</v>
      </c>
      <c r="L416">
        <v>-23.072852335940709</v>
      </c>
      <c r="M416">
        <v>-47.967866772984912</v>
      </c>
    </row>
    <row r="417" spans="6:13" x14ac:dyDescent="0.3">
      <c r="F417">
        <v>2.6414741105040997</v>
      </c>
      <c r="G417">
        <v>4.2319535691989811</v>
      </c>
      <c r="I417">
        <v>2.5135052581797321</v>
      </c>
      <c r="J417">
        <v>11.33502</v>
      </c>
      <c r="K417">
        <v>4.8343189536706639</v>
      </c>
      <c r="L417">
        <v>-24.319508883999905</v>
      </c>
      <c r="M417">
        <v>-46.997301864512337</v>
      </c>
    </row>
    <row r="418" spans="6:13" x14ac:dyDescent="0.3">
      <c r="F418">
        <v>0.3010299956639812</v>
      </c>
      <c r="G418">
        <v>0.3010299956639812</v>
      </c>
      <c r="I418">
        <v>2.3664005414484302</v>
      </c>
      <c r="J418">
        <v>435.26418000000001</v>
      </c>
      <c r="K418">
        <v>3.7767011839884108</v>
      </c>
      <c r="L418">
        <v>-21.5953916792139</v>
      </c>
      <c r="M418">
        <v>-50.599425717222353</v>
      </c>
    </row>
    <row r="419" spans="6:13" x14ac:dyDescent="0.3">
      <c r="F419">
        <v>2.4608978427565478</v>
      </c>
      <c r="G419">
        <v>3.0916669575956846</v>
      </c>
      <c r="I419">
        <v>2.8732438522340966</v>
      </c>
      <c r="J419">
        <v>805.44356400000004</v>
      </c>
      <c r="K419">
        <v>4.7431019322670114</v>
      </c>
      <c r="L419">
        <v>-23.714202222999905</v>
      </c>
      <c r="M419">
        <v>-47.418015150930991</v>
      </c>
    </row>
    <row r="420" spans="6:13" x14ac:dyDescent="0.3">
      <c r="F420">
        <v>2.1271047983648077</v>
      </c>
      <c r="G420">
        <v>2.3502480183341627</v>
      </c>
      <c r="I420">
        <v>2.8333052402898531</v>
      </c>
      <c r="J420">
        <v>693.03119100000004</v>
      </c>
      <c r="K420">
        <v>4.4651596976461789</v>
      </c>
      <c r="L420">
        <v>-23.814612000000004</v>
      </c>
      <c r="M420">
        <v>-47.71550771583852</v>
      </c>
    </row>
    <row r="421" spans="6:13" x14ac:dyDescent="0.3">
      <c r="F421">
        <v>2.5854607295085006</v>
      </c>
      <c r="G421">
        <v>3.6338722626583326</v>
      </c>
      <c r="I421">
        <v>2.8633216702709303</v>
      </c>
      <c r="J421">
        <v>559.00517500000001</v>
      </c>
      <c r="K421">
        <v>5.2261563633558481</v>
      </c>
      <c r="L421">
        <v>-22.926668725898853</v>
      </c>
      <c r="M421">
        <v>-45.46204884623041</v>
      </c>
    </row>
    <row r="422" spans="6:13" x14ac:dyDescent="0.3">
      <c r="F422">
        <v>2.0827853703164503</v>
      </c>
      <c r="G422">
        <v>2.3673559210260189</v>
      </c>
      <c r="I422">
        <v>2.2667607148695548</v>
      </c>
      <c r="J422">
        <v>514.94505800000002</v>
      </c>
      <c r="K422">
        <v>4.2316989107643925</v>
      </c>
      <c r="L422">
        <v>-21.18598848855255</v>
      </c>
      <c r="M422">
        <v>-48.90563753529365</v>
      </c>
    </row>
    <row r="423" spans="6:13" x14ac:dyDescent="0.3">
      <c r="F423">
        <v>2.3222192947339191</v>
      </c>
      <c r="G423">
        <v>2.7752462597402365</v>
      </c>
      <c r="I423">
        <v>2.1890128046002415</v>
      </c>
      <c r="J423">
        <v>938.50386400000002</v>
      </c>
      <c r="K423">
        <v>4.1820435459430643</v>
      </c>
      <c r="L423">
        <v>-22.780796068516207</v>
      </c>
      <c r="M423">
        <v>-46.590577318931651</v>
      </c>
    </row>
    <row r="424" spans="6:13" x14ac:dyDescent="0.3">
      <c r="F424">
        <v>1.0413926851582251</v>
      </c>
      <c r="G424">
        <v>1.2304489213782739</v>
      </c>
      <c r="I424">
        <v>2.6837393750102678</v>
      </c>
      <c r="J424">
        <v>436.11788300000001</v>
      </c>
      <c r="K424">
        <v>3.5672616923538745</v>
      </c>
      <c r="L424">
        <v>-21.884989698814802</v>
      </c>
      <c r="M424">
        <v>-51.731626903764202</v>
      </c>
    </row>
    <row r="425" spans="6:13" x14ac:dyDescent="0.3">
      <c r="F425">
        <v>2.2278867046136734</v>
      </c>
      <c r="G425">
        <v>2.6253124509616739</v>
      </c>
      <c r="I425">
        <v>2.245502797372851</v>
      </c>
      <c r="J425">
        <v>638.54311600000005</v>
      </c>
      <c r="K425">
        <v>4.1353553094087747</v>
      </c>
      <c r="L425">
        <v>-22.611166885180054</v>
      </c>
      <c r="M425">
        <v>-45.183569424497712</v>
      </c>
    </row>
    <row r="426" spans="6:13" x14ac:dyDescent="0.3">
      <c r="F426">
        <v>2.2455126678141499</v>
      </c>
      <c r="G426">
        <v>2.7084209001347128</v>
      </c>
      <c r="I426">
        <v>2.586100982699389</v>
      </c>
      <c r="J426">
        <v>793.71493199999998</v>
      </c>
      <c r="K426">
        <v>4.4362103690870542</v>
      </c>
      <c r="L426">
        <v>-23.050499000000006</v>
      </c>
      <c r="M426">
        <v>-46.358755200469574</v>
      </c>
    </row>
    <row r="427" spans="6:13" x14ac:dyDescent="0.3">
      <c r="F427">
        <v>2.5403294747908736</v>
      </c>
      <c r="G427">
        <v>4.1535099893008374</v>
      </c>
      <c r="I427">
        <v>3.1392709632675655</v>
      </c>
      <c r="J427">
        <v>527.09938799999998</v>
      </c>
      <c r="K427">
        <v>5.6065339863505974</v>
      </c>
      <c r="L427">
        <v>-22.723722000000002</v>
      </c>
      <c r="M427">
        <v>-47.646846236158197</v>
      </c>
    </row>
    <row r="428" spans="6:13" x14ac:dyDescent="0.3">
      <c r="F428">
        <v>2.5465426634781312</v>
      </c>
      <c r="G428">
        <v>4.0848621390484219</v>
      </c>
      <c r="I428">
        <v>2.7029395000753436</v>
      </c>
      <c r="J428">
        <v>555.89249900000004</v>
      </c>
      <c r="K428">
        <v>4.4743036971165608</v>
      </c>
      <c r="L428">
        <v>-23.192991495000008</v>
      </c>
      <c r="M428">
        <v>-49.383974489660609</v>
      </c>
    </row>
    <row r="429" spans="6:13" x14ac:dyDescent="0.3">
      <c r="F429">
        <v>2.3710678622717363</v>
      </c>
      <c r="G429">
        <v>2.9840770339028309</v>
      </c>
      <c r="I429">
        <v>2.9157996453125179</v>
      </c>
      <c r="J429">
        <v>481.45619599999998</v>
      </c>
      <c r="K429">
        <v>4.4064039098078283</v>
      </c>
      <c r="L429">
        <v>-21.993447000000003</v>
      </c>
      <c r="M429">
        <v>-49.456642433369588</v>
      </c>
    </row>
    <row r="430" spans="6:13" x14ac:dyDescent="0.3">
      <c r="F430">
        <v>1.8129133566428555</v>
      </c>
      <c r="G430">
        <v>2.0569048513364727</v>
      </c>
      <c r="I430">
        <v>2.3340695523433408</v>
      </c>
      <c r="J430">
        <v>579.64226299999996</v>
      </c>
      <c r="K430">
        <v>4.0575520010545327</v>
      </c>
      <c r="L430">
        <v>-21.099631662599752</v>
      </c>
      <c r="M430">
        <v>-48.669841932561816</v>
      </c>
    </row>
    <row r="431" spans="6:13" x14ac:dyDescent="0.3">
      <c r="F431">
        <v>2.0374264979406238</v>
      </c>
      <c r="G431">
        <v>2.2405492482825999</v>
      </c>
      <c r="I431">
        <v>2.035385706097161</v>
      </c>
      <c r="J431">
        <v>705.50592800000004</v>
      </c>
      <c r="K431">
        <v>4.2763468962530329</v>
      </c>
      <c r="L431">
        <v>-23.397523307901903</v>
      </c>
      <c r="M431">
        <v>-47.000967568744898</v>
      </c>
    </row>
    <row r="432" spans="6:13" x14ac:dyDescent="0.3">
      <c r="F432">
        <v>1.1760912590556813</v>
      </c>
      <c r="G432">
        <v>1.3010299956639813</v>
      </c>
      <c r="I432">
        <v>2.6791306939054929</v>
      </c>
      <c r="J432">
        <v>486.94915099999997</v>
      </c>
      <c r="K432">
        <v>4.439758882863007</v>
      </c>
      <c r="L432">
        <v>-22.276675485000002</v>
      </c>
      <c r="M432">
        <v>-51.499584290089487</v>
      </c>
    </row>
    <row r="433" spans="6:13" x14ac:dyDescent="0.3">
      <c r="F433">
        <v>2.3673559210260189</v>
      </c>
      <c r="G433">
        <v>3.1162755875805441</v>
      </c>
      <c r="I433">
        <v>2.861604895852659</v>
      </c>
      <c r="J433">
        <v>626.16231400000004</v>
      </c>
      <c r="K433">
        <v>4.8831445159072819</v>
      </c>
      <c r="L433">
        <v>-21.994049295000003</v>
      </c>
      <c r="M433">
        <v>-47.425172881653872</v>
      </c>
    </row>
    <row r="434" spans="6:13" x14ac:dyDescent="0.3">
      <c r="F434">
        <v>1.8864907251724818</v>
      </c>
      <c r="G434">
        <v>2.0969100130080562</v>
      </c>
      <c r="I434">
        <v>2.6046676852850172</v>
      </c>
      <c r="J434">
        <v>516.61361999999997</v>
      </c>
      <c r="K434">
        <v>4.1346869925568539</v>
      </c>
      <c r="L434">
        <v>-22.412065944821105</v>
      </c>
      <c r="M434">
        <v>-49.137252216790841</v>
      </c>
    </row>
    <row r="435" spans="6:13" x14ac:dyDescent="0.3">
      <c r="F435">
        <v>2.0413926851582249</v>
      </c>
      <c r="G435">
        <v>2.1492191126553797</v>
      </c>
      <c r="I435">
        <v>2.6341123498306187</v>
      </c>
      <c r="J435">
        <v>515.81715599999995</v>
      </c>
      <c r="K435">
        <v>4.5989983057863615</v>
      </c>
      <c r="L435">
        <v>-21.010999499367802</v>
      </c>
      <c r="M435">
        <v>-48.222265751502015</v>
      </c>
    </row>
    <row r="436" spans="6:13" x14ac:dyDescent="0.3">
      <c r="F436">
        <v>1.9956351945975499</v>
      </c>
      <c r="G436">
        <v>2.2329961103921536</v>
      </c>
      <c r="I436">
        <v>2.4621358445366801</v>
      </c>
      <c r="J436">
        <v>436.45196800000002</v>
      </c>
      <c r="K436">
        <v>3.7190825739014861</v>
      </c>
      <c r="L436">
        <v>-21.032328202496551</v>
      </c>
      <c r="M436">
        <v>-49.925719799208963</v>
      </c>
    </row>
    <row r="437" spans="6:13" x14ac:dyDescent="0.3">
      <c r="F437">
        <v>1.3979400086720377</v>
      </c>
      <c r="G437">
        <v>1.3979400086720377</v>
      </c>
      <c r="I437">
        <v>2.5151847817175215</v>
      </c>
      <c r="J437">
        <v>485.544939</v>
      </c>
      <c r="K437">
        <v>3.5502283530550942</v>
      </c>
      <c r="L437">
        <v>-22.633457258333753</v>
      </c>
      <c r="M437">
        <v>-50.208934535832</v>
      </c>
    </row>
    <row r="438" spans="6:13" x14ac:dyDescent="0.3">
      <c r="F438">
        <v>1.5797835966168101</v>
      </c>
      <c r="G438">
        <v>1.6989700043360187</v>
      </c>
      <c r="I438">
        <v>1.2371414273388355</v>
      </c>
      <c r="J438">
        <v>755.62460599999997</v>
      </c>
      <c r="K438">
        <v>5.0698604164441354</v>
      </c>
      <c r="L438">
        <v>-23.528626567661505</v>
      </c>
      <c r="M438">
        <v>-46.346220388658651</v>
      </c>
    </row>
    <row r="439" spans="6:13" x14ac:dyDescent="0.3">
      <c r="F439">
        <v>1.146128035678238</v>
      </c>
      <c r="G439">
        <v>1.146128035678238</v>
      </c>
      <c r="I439">
        <v>2.1307196365629522</v>
      </c>
      <c r="J439">
        <v>529.59821599999998</v>
      </c>
      <c r="K439">
        <v>3.7824009524965296</v>
      </c>
      <c r="L439">
        <v>-20.785857750580252</v>
      </c>
      <c r="M439">
        <v>-49.813894906677447</v>
      </c>
    </row>
    <row r="440" spans="6:13" x14ac:dyDescent="0.3">
      <c r="F440">
        <v>1.2041199826559248</v>
      </c>
      <c r="G440">
        <v>1.255272505103306</v>
      </c>
      <c r="I440">
        <v>2.8946892625957208</v>
      </c>
      <c r="J440">
        <v>599.188267</v>
      </c>
      <c r="K440">
        <v>4.3426989621395915</v>
      </c>
      <c r="L440">
        <v>-22.106145654078301</v>
      </c>
      <c r="M440">
        <v>-50.176028054852985</v>
      </c>
    </row>
    <row r="441" spans="6:13" x14ac:dyDescent="0.3">
      <c r="F441">
        <v>1.7403626894942439</v>
      </c>
      <c r="G441">
        <v>2.0334237554869499</v>
      </c>
      <c r="I441">
        <v>2.2633969633096518</v>
      </c>
      <c r="J441">
        <v>414.678968</v>
      </c>
      <c r="K441">
        <v>3.5335178620169674</v>
      </c>
      <c r="L441">
        <v>-21.7361764725485</v>
      </c>
      <c r="M441">
        <v>-49.360870074892581</v>
      </c>
    </row>
    <row r="442" spans="6:13" x14ac:dyDescent="0.3">
      <c r="F442">
        <v>1.9294189257142926</v>
      </c>
      <c r="G442">
        <v>1.9956351945975499</v>
      </c>
      <c r="I442">
        <v>2.5519023557116185</v>
      </c>
      <c r="J442">
        <v>533.05990099999997</v>
      </c>
      <c r="K442">
        <v>4.6986311224590143</v>
      </c>
      <c r="L442">
        <v>-21.02571</v>
      </c>
      <c r="M442">
        <v>-48.037837302541938</v>
      </c>
    </row>
    <row r="443" spans="6:13" x14ac:dyDescent="0.3">
      <c r="F443">
        <v>0.47712125471966244</v>
      </c>
      <c r="G443">
        <v>0.47712125471966244</v>
      </c>
      <c r="I443">
        <v>2.3212358493275413</v>
      </c>
      <c r="J443">
        <v>396.90904899999998</v>
      </c>
      <c r="K443">
        <v>3.6653933502797118</v>
      </c>
      <c r="L443">
        <v>-20.440833842943853</v>
      </c>
      <c r="M443">
        <v>-50.524602015676024</v>
      </c>
    </row>
    <row r="444" spans="6:13" x14ac:dyDescent="0.3">
      <c r="F444">
        <v>1.6434526764861874</v>
      </c>
      <c r="G444">
        <v>1.8195439355418688</v>
      </c>
      <c r="I444">
        <v>2.3374692449570951</v>
      </c>
      <c r="J444">
        <v>451.92222800000002</v>
      </c>
      <c r="K444">
        <v>3.4111144185509046</v>
      </c>
      <c r="L444">
        <v>-20.182363106209657</v>
      </c>
      <c r="M444">
        <v>-49.703552355833949</v>
      </c>
    </row>
    <row r="445" spans="6:13" x14ac:dyDescent="0.3">
      <c r="F445">
        <v>0.77815125038364363</v>
      </c>
      <c r="G445">
        <v>0.77815125038364363</v>
      </c>
      <c r="I445">
        <v>2.4996018645813041</v>
      </c>
      <c r="J445">
        <v>435.026816</v>
      </c>
      <c r="K445">
        <v>3.6200318951262975</v>
      </c>
      <c r="L445">
        <v>-19.944333130697753</v>
      </c>
      <c r="M445">
        <v>-50.536853115436664</v>
      </c>
    </row>
    <row r="446" spans="6:13" x14ac:dyDescent="0.3">
      <c r="F446">
        <v>2.1303337684950061</v>
      </c>
      <c r="G446">
        <v>2.4183012913197452</v>
      </c>
      <c r="I446">
        <v>2.4243735742138428</v>
      </c>
      <c r="J446">
        <v>532.19377699999995</v>
      </c>
      <c r="K446">
        <v>3.9967305154351527</v>
      </c>
      <c r="L446">
        <v>-23.175387499316702</v>
      </c>
      <c r="M446">
        <v>-48.126767435800161</v>
      </c>
    </row>
    <row r="447" spans="6:13" x14ac:dyDescent="0.3">
      <c r="F447">
        <v>2.1643528557844371</v>
      </c>
      <c r="G447">
        <v>2.5751878449276608</v>
      </c>
      <c r="I447">
        <v>2.7456259020197988</v>
      </c>
      <c r="J447">
        <v>541.442588</v>
      </c>
      <c r="K447">
        <v>4.7250781631658034</v>
      </c>
      <c r="L447">
        <v>-23.214412267999901</v>
      </c>
      <c r="M447">
        <v>-47.524596573065608</v>
      </c>
    </row>
    <row r="448" spans="6:13" x14ac:dyDescent="0.3">
      <c r="F448">
        <v>2.2764618041732443</v>
      </c>
      <c r="G448">
        <v>2.7839035792727351</v>
      </c>
      <c r="I448">
        <v>2.3889994251205149</v>
      </c>
      <c r="J448">
        <v>586.68104000000005</v>
      </c>
      <c r="K448">
        <v>4.7493497605974762</v>
      </c>
      <c r="L448">
        <v>-21.858362505000006</v>
      </c>
      <c r="M448">
        <v>-47.48140964335802</v>
      </c>
    </row>
    <row r="449" spans="6:13" x14ac:dyDescent="0.3">
      <c r="F449">
        <v>2.1335389083702174</v>
      </c>
      <c r="G449">
        <v>2.4014005407815442</v>
      </c>
      <c r="I449">
        <v>1.6480475969889299</v>
      </c>
      <c r="J449">
        <v>536</v>
      </c>
      <c r="K449">
        <v>4.391693577036909</v>
      </c>
      <c r="L449">
        <v>-22.840620206318604</v>
      </c>
      <c r="M449">
        <v>-45.255974312882017</v>
      </c>
    </row>
    <row r="450" spans="6:13" x14ac:dyDescent="0.3">
      <c r="F450">
        <v>1.4471580313422192</v>
      </c>
      <c r="G450">
        <v>1.4913616938342726</v>
      </c>
      <c r="I450">
        <v>2.5346504316052845</v>
      </c>
      <c r="J450">
        <v>484.66015199999998</v>
      </c>
      <c r="K450">
        <v>4.2395747370832098</v>
      </c>
      <c r="L450">
        <v>-21.045094721092756</v>
      </c>
      <c r="M450">
        <v>-49.378183199902708</v>
      </c>
    </row>
    <row r="451" spans="6:13" x14ac:dyDescent="0.3">
      <c r="F451">
        <v>0.47712125471966244</v>
      </c>
      <c r="G451">
        <v>0.47712125471966244</v>
      </c>
      <c r="I451">
        <v>1.7997126424209984</v>
      </c>
      <c r="J451">
        <v>387.368966</v>
      </c>
      <c r="K451">
        <v>3.6120417446452695</v>
      </c>
      <c r="L451">
        <v>-21.851927620730056</v>
      </c>
      <c r="M451">
        <v>-51.087077210506941</v>
      </c>
    </row>
    <row r="452" spans="6:13" x14ac:dyDescent="0.3">
      <c r="F452">
        <v>2.1335389083702174</v>
      </c>
      <c r="G452">
        <v>2.3384564936046046</v>
      </c>
      <c r="I452">
        <v>2.2236983741680536</v>
      </c>
      <c r="J452">
        <v>537.51995999999997</v>
      </c>
      <c r="K452">
        <v>4.3323576534251123</v>
      </c>
      <c r="L452">
        <v>-21.358049011278002</v>
      </c>
      <c r="M452">
        <v>-48.065583022045409</v>
      </c>
    </row>
    <row r="453" spans="6:13" x14ac:dyDescent="0.3">
      <c r="F453">
        <v>2.3483048630481607</v>
      </c>
      <c r="G453">
        <v>3.0909630765957314</v>
      </c>
      <c r="I453">
        <v>2.1739230692509985</v>
      </c>
      <c r="J453">
        <v>8.6821260000000002</v>
      </c>
      <c r="K453">
        <v>5.5119808992470753</v>
      </c>
      <c r="L453">
        <v>-24.003021500000003</v>
      </c>
      <c r="M453">
        <v>-46.412049583612436</v>
      </c>
    </row>
    <row r="454" spans="6:13" x14ac:dyDescent="0.3">
      <c r="F454">
        <v>1.3010299956639813</v>
      </c>
      <c r="G454">
        <v>1.3424226808222062</v>
      </c>
      <c r="I454">
        <v>2.2432861460834461</v>
      </c>
      <c r="J454">
        <v>706.57203400000003</v>
      </c>
      <c r="K454">
        <v>3.7210683017971591</v>
      </c>
      <c r="L454">
        <v>-22.811467984467601</v>
      </c>
      <c r="M454">
        <v>-48.66468557751746</v>
      </c>
    </row>
    <row r="455" spans="6:13" x14ac:dyDescent="0.3">
      <c r="F455">
        <v>1.505149978319906</v>
      </c>
      <c r="G455">
        <v>1.6989700043360187</v>
      </c>
      <c r="I455">
        <v>2.4573398253908674</v>
      </c>
      <c r="J455">
        <v>550.77447199999995</v>
      </c>
      <c r="K455">
        <v>3.6121478383264867</v>
      </c>
      <c r="L455">
        <v>-22.103674319237403</v>
      </c>
      <c r="M455">
        <v>-49.439149287236681</v>
      </c>
    </row>
    <row r="456" spans="6:13" x14ac:dyDescent="0.3">
      <c r="F456">
        <v>1.6720978579357175</v>
      </c>
      <c r="G456">
        <v>1.7853298350107671</v>
      </c>
      <c r="I456">
        <v>2.8746168976437732</v>
      </c>
      <c r="J456">
        <v>446.222148</v>
      </c>
      <c r="K456">
        <v>4.1174701636201201</v>
      </c>
      <c r="L456">
        <v>-22.008990778755852</v>
      </c>
      <c r="M456">
        <v>-51.557570191824034</v>
      </c>
    </row>
    <row r="457" spans="6:13" x14ac:dyDescent="0.3">
      <c r="F457">
        <v>2.1875207208364631</v>
      </c>
      <c r="G457">
        <v>2.5888317255942073</v>
      </c>
      <c r="I457">
        <v>3.1004673888821435</v>
      </c>
      <c r="J457">
        <v>306.17832099999998</v>
      </c>
      <c r="K457">
        <v>4.6454222693490923</v>
      </c>
      <c r="L457">
        <v>-21.768781995000001</v>
      </c>
      <c r="M457">
        <v>-52.115275826996601</v>
      </c>
    </row>
    <row r="458" spans="6:13" x14ac:dyDescent="0.3">
      <c r="F458">
        <v>2.2576785748691846</v>
      </c>
      <c r="G458">
        <v>3.070037866607755</v>
      </c>
      <c r="I458">
        <v>2.7486817562240788</v>
      </c>
      <c r="J458">
        <v>478.61516499999999</v>
      </c>
      <c r="K458">
        <v>5.3593478126493546</v>
      </c>
      <c r="L458">
        <v>-22.122743500000002</v>
      </c>
      <c r="M458">
        <v>-51.386765581912492</v>
      </c>
    </row>
    <row r="459" spans="6:13" x14ac:dyDescent="0.3">
      <c r="F459">
        <v>1.7242758696007889</v>
      </c>
      <c r="G459">
        <v>1.8692317197309762</v>
      </c>
      <c r="I459">
        <v>2.878063706503013</v>
      </c>
      <c r="J459">
        <v>419.896501</v>
      </c>
      <c r="K459">
        <v>4.5967729767595324</v>
      </c>
      <c r="L459">
        <v>-21.875939505000005</v>
      </c>
      <c r="M459">
        <v>-51.840258805056799</v>
      </c>
    </row>
    <row r="460" spans="6:13" x14ac:dyDescent="0.3">
      <c r="F460">
        <v>1.6334684555795864</v>
      </c>
      <c r="G460">
        <v>1.7708520116421442</v>
      </c>
      <c r="I460">
        <v>2.891648943870559</v>
      </c>
      <c r="J460">
        <v>431.25679100000002</v>
      </c>
      <c r="K460">
        <v>4.6067252245758397</v>
      </c>
      <c r="L460">
        <v>-21.538867499355003</v>
      </c>
      <c r="M460">
        <v>-49.857735234791051</v>
      </c>
    </row>
    <row r="461" spans="6:13" x14ac:dyDescent="0.3">
      <c r="F461">
        <v>1.919078092376074</v>
      </c>
      <c r="G461">
        <v>2.2068258760318495</v>
      </c>
      <c r="I461">
        <v>2.3131751712610917</v>
      </c>
      <c r="J461">
        <v>619.44831199999999</v>
      </c>
      <c r="K461">
        <v>3.5802405082653763</v>
      </c>
      <c r="L461">
        <v>-23.301574999313853</v>
      </c>
      <c r="M461">
        <v>-48.052685336085517</v>
      </c>
    </row>
    <row r="462" spans="6:13" x14ac:dyDescent="0.3">
      <c r="F462">
        <v>1.919078092376074</v>
      </c>
      <c r="G462">
        <v>2.0755469613925306</v>
      </c>
      <c r="I462">
        <v>2.8138084165946662</v>
      </c>
      <c r="J462">
        <v>548.62896000000001</v>
      </c>
      <c r="K462">
        <v>4.1494962334657419</v>
      </c>
      <c r="L462">
        <v>-22.249404798371657</v>
      </c>
      <c r="M462">
        <v>-50.697947389350155</v>
      </c>
    </row>
    <row r="463" spans="6:13" x14ac:dyDescent="0.3">
      <c r="F463">
        <v>1.9590413923210936</v>
      </c>
      <c r="G463">
        <v>2.1461280356782382</v>
      </c>
      <c r="I463">
        <v>2.3968947077818479</v>
      </c>
      <c r="J463">
        <v>481.52960999999999</v>
      </c>
      <c r="K463">
        <v>4.1277525158329729</v>
      </c>
      <c r="L463">
        <v>-22.541844499331255</v>
      </c>
      <c r="M463">
        <v>-44.778477310059543</v>
      </c>
    </row>
    <row r="464" spans="6:13" x14ac:dyDescent="0.3">
      <c r="F464">
        <v>1.2304489213782739</v>
      </c>
      <c r="G464">
        <v>1.255272505103306</v>
      </c>
      <c r="I464">
        <v>2.5037049048300242</v>
      </c>
      <c r="J464">
        <v>592.44499800000006</v>
      </c>
      <c r="K464">
        <v>3.822037248072585</v>
      </c>
      <c r="L464">
        <v>-22.071919826416956</v>
      </c>
      <c r="M464">
        <v>-50.311595242929911</v>
      </c>
    </row>
    <row r="465" spans="6:13" x14ac:dyDescent="0.3">
      <c r="F465">
        <v>2.1492191126553797</v>
      </c>
      <c r="G465">
        <v>2.3710678622717363</v>
      </c>
      <c r="I465">
        <v>2.0850942627363307</v>
      </c>
      <c r="J465">
        <v>537.59462499999995</v>
      </c>
      <c r="K465">
        <v>3.9578944872128985</v>
      </c>
      <c r="L465">
        <v>-23.011556353887332</v>
      </c>
      <c r="M465">
        <v>-47.531160680903128</v>
      </c>
    </row>
    <row r="466" spans="6:13" x14ac:dyDescent="0.3">
      <c r="F466">
        <v>2.167317334748176</v>
      </c>
      <c r="G466">
        <v>2.5550944485783194</v>
      </c>
      <c r="I466">
        <v>3.2007131868210141</v>
      </c>
      <c r="J466">
        <v>507.51757700000002</v>
      </c>
      <c r="K466">
        <v>4.4728587962254016</v>
      </c>
      <c r="L466">
        <v>-22.228451010000004</v>
      </c>
      <c r="M466">
        <v>-50.890211685938034</v>
      </c>
    </row>
    <row r="467" spans="6:13" x14ac:dyDescent="0.3">
      <c r="F467">
        <v>2.2600713879850747</v>
      </c>
      <c r="G467">
        <v>2.725094521081469</v>
      </c>
      <c r="I467">
        <v>2.4905778558859097</v>
      </c>
      <c r="J467">
        <v>719.26927799999999</v>
      </c>
      <c r="K467">
        <v>3.5855735186227311</v>
      </c>
      <c r="L467">
        <v>-23.272655499310559</v>
      </c>
      <c r="M467">
        <v>-45.536495610738875</v>
      </c>
    </row>
    <row r="468" spans="6:13" x14ac:dyDescent="0.3">
      <c r="F468">
        <v>1.4471580313422192</v>
      </c>
      <c r="G468">
        <v>1.505149978319906</v>
      </c>
      <c r="I468">
        <v>2.4204178692863172</v>
      </c>
      <c r="J468">
        <v>504.90724899999998</v>
      </c>
      <c r="K468">
        <v>4.3066608765506302</v>
      </c>
      <c r="L468">
        <v>-22.220234092901951</v>
      </c>
      <c r="M468">
        <v>-51.303148976682117</v>
      </c>
    </row>
    <row r="469" spans="6:13" x14ac:dyDescent="0.3">
      <c r="F469">
        <v>1.568201724066995</v>
      </c>
      <c r="G469">
        <v>1.6127838567197355</v>
      </c>
      <c r="I469">
        <v>2.6132137013918779</v>
      </c>
      <c r="J469">
        <v>401.62601999999998</v>
      </c>
      <c r="K469">
        <v>3.9832202146481031</v>
      </c>
      <c r="L469">
        <v>-21.886760938559505</v>
      </c>
      <c r="M469">
        <v>-49.229797671051791</v>
      </c>
    </row>
    <row r="470" spans="6:13" x14ac:dyDescent="0.3">
      <c r="F470">
        <v>2.2966651902615309</v>
      </c>
      <c r="G470">
        <v>2.9400181550076634</v>
      </c>
      <c r="I470">
        <v>2.8586580854397154</v>
      </c>
      <c r="J470">
        <v>19.002613</v>
      </c>
      <c r="K470">
        <v>4.7506780682494991</v>
      </c>
      <c r="L470">
        <v>-24.494251427999906</v>
      </c>
      <c r="M470">
        <v>-47.841054751674982</v>
      </c>
    </row>
    <row r="471" spans="6:13" x14ac:dyDescent="0.3">
      <c r="F471">
        <v>1.7634279935629373</v>
      </c>
      <c r="G471">
        <v>1.9777236052888478</v>
      </c>
      <c r="I471">
        <v>2.3904864575639269</v>
      </c>
      <c r="J471">
        <v>910.98194799999999</v>
      </c>
      <c r="K471">
        <v>3.8804133998779169</v>
      </c>
      <c r="L471">
        <v>-20.603802826270904</v>
      </c>
      <c r="M471">
        <v>-47.483090237451677</v>
      </c>
    </row>
    <row r="472" spans="6:13" x14ac:dyDescent="0.3">
      <c r="F472">
        <v>2.1271047983648077</v>
      </c>
      <c r="G472">
        <v>2.3783979009481375</v>
      </c>
      <c r="I472">
        <v>2.5260276627345015</v>
      </c>
      <c r="J472">
        <v>177.22798499999999</v>
      </c>
      <c r="K472">
        <v>3.5237464668115646</v>
      </c>
      <c r="L472">
        <v>-24.657489499283951</v>
      </c>
      <c r="M472">
        <v>-49.008301994760842</v>
      </c>
    </row>
    <row r="473" spans="6:13" x14ac:dyDescent="0.3">
      <c r="F473">
        <v>2.0293837776852097</v>
      </c>
      <c r="G473">
        <v>2.5250448070368452</v>
      </c>
      <c r="I473">
        <v>2.6735305121612907</v>
      </c>
      <c r="J473">
        <v>563.33300499999996</v>
      </c>
      <c r="K473">
        <v>4.1211986025846903</v>
      </c>
      <c r="L473">
        <v>-22.064934664020004</v>
      </c>
      <c r="M473">
        <v>-48.177705754140838</v>
      </c>
    </row>
    <row r="474" spans="6:13" x14ac:dyDescent="0.3">
      <c r="F474">
        <v>1.6434526764861874</v>
      </c>
      <c r="G474">
        <v>1.7923916894982539</v>
      </c>
      <c r="I474">
        <v>2.8435442119456353</v>
      </c>
      <c r="J474">
        <v>865.95305199999996</v>
      </c>
      <c r="K474">
        <v>4.2160074681083124</v>
      </c>
      <c r="L474">
        <v>-24.220268457556852</v>
      </c>
      <c r="M474">
        <v>-48.765477481482321</v>
      </c>
    </row>
    <row r="475" spans="6:13" x14ac:dyDescent="0.3">
      <c r="F475">
        <v>1.0791812460476249</v>
      </c>
      <c r="G475">
        <v>1.1139433523068367</v>
      </c>
      <c r="I475">
        <v>2.1712348524731002</v>
      </c>
      <c r="J475">
        <v>866.30719699999997</v>
      </c>
      <c r="K475">
        <v>3.6737579365495767</v>
      </c>
      <c r="L475">
        <v>-20.460660174376002</v>
      </c>
      <c r="M475">
        <v>-47.590705092533476</v>
      </c>
    </row>
    <row r="476" spans="6:13" x14ac:dyDescent="0.3">
      <c r="F476">
        <v>0.84509804001425681</v>
      </c>
      <c r="G476">
        <v>1</v>
      </c>
      <c r="I476">
        <v>2.3079408014832605</v>
      </c>
      <c r="J476">
        <v>481.35211299999997</v>
      </c>
      <c r="K476">
        <v>3.6571515019009668</v>
      </c>
      <c r="L476">
        <v>-22.785734799678352</v>
      </c>
      <c r="M476">
        <v>-49.934167814712218</v>
      </c>
    </row>
    <row r="477" spans="6:13" x14ac:dyDescent="0.3">
      <c r="F477">
        <v>1.3424226808222062</v>
      </c>
      <c r="G477">
        <v>1.5797835966168101</v>
      </c>
      <c r="I477">
        <v>2.2932431902075674</v>
      </c>
      <c r="J477">
        <v>387.12235700000002</v>
      </c>
      <c r="K477">
        <v>3.3473300153169503</v>
      </c>
      <c r="L477">
        <v>-21.838500039749253</v>
      </c>
      <c r="M477">
        <v>-51.600634517170683</v>
      </c>
    </row>
    <row r="478" spans="6:13" x14ac:dyDescent="0.3">
      <c r="F478">
        <v>2.6394864892685859</v>
      </c>
      <c r="G478">
        <v>4.4132997640812519</v>
      </c>
      <c r="I478">
        <v>2.5229173957693058</v>
      </c>
      <c r="J478">
        <v>680.982846</v>
      </c>
      <c r="K478">
        <v>3.8849651982007325</v>
      </c>
      <c r="L478">
        <v>-24.101200310693006</v>
      </c>
      <c r="M478">
        <v>-48.367071155950498</v>
      </c>
    </row>
    <row r="479" spans="6:13" x14ac:dyDescent="0.3">
      <c r="F479">
        <v>2.3010299956639813</v>
      </c>
      <c r="G479">
        <v>3.0374264979406238</v>
      </c>
      <c r="I479">
        <v>1.9959640810062274</v>
      </c>
      <c r="J479">
        <v>757.07632599999999</v>
      </c>
      <c r="K479">
        <v>5.0912905231688441</v>
      </c>
      <c r="L479">
        <v>-23.707423000000006</v>
      </c>
      <c r="M479">
        <v>-46.415344374918476</v>
      </c>
    </row>
    <row r="480" spans="6:13" x14ac:dyDescent="0.3">
      <c r="F480">
        <v>2.4800069429571505</v>
      </c>
      <c r="G480">
        <v>3.9203320715395895</v>
      </c>
      <c r="I480">
        <v>2.8135249469548613</v>
      </c>
      <c r="J480">
        <v>569.83060799999998</v>
      </c>
      <c r="K480">
        <v>5.8471362948248915</v>
      </c>
      <c r="L480">
        <v>-21.184834500000004</v>
      </c>
      <c r="M480">
        <v>-47.805475915541528</v>
      </c>
    </row>
    <row r="481" spans="6:13" x14ac:dyDescent="0.3">
      <c r="F481">
        <v>2.3483048630481607</v>
      </c>
      <c r="G481">
        <v>3.0835026198302673</v>
      </c>
      <c r="I481">
        <v>2.2108747454400342</v>
      </c>
      <c r="J481">
        <v>611.52208199999995</v>
      </c>
      <c r="K481">
        <v>3.5597869682005565</v>
      </c>
      <c r="L481">
        <v>-20.082932499390804</v>
      </c>
      <c r="M481">
        <v>-47.429198899108492</v>
      </c>
    </row>
    <row r="482" spans="6:13" x14ac:dyDescent="0.3">
      <c r="F482">
        <v>2.0863598306747484</v>
      </c>
      <c r="G482">
        <v>2.2988530764097068</v>
      </c>
      <c r="I482">
        <v>2.500564405288396</v>
      </c>
      <c r="J482">
        <v>537.58763799999997</v>
      </c>
      <c r="K482">
        <v>4.0333835411731194</v>
      </c>
      <c r="L482">
        <v>-21.589189499357602</v>
      </c>
      <c r="M482">
        <v>-48.072330066710776</v>
      </c>
    </row>
    <row r="483" spans="6:13" x14ac:dyDescent="0.3">
      <c r="F483">
        <v>1.0413926851582251</v>
      </c>
      <c r="G483">
        <v>1.0413926851582251</v>
      </c>
      <c r="I483">
        <v>2.5544661423920325</v>
      </c>
      <c r="J483">
        <v>441.08302800000001</v>
      </c>
      <c r="K483">
        <v>3.9991740555884849</v>
      </c>
      <c r="L483">
        <v>-21.727890999350453</v>
      </c>
      <c r="M483">
        <v>-50.724838321651255</v>
      </c>
    </row>
    <row r="484" spans="6:13" x14ac:dyDescent="0.3">
      <c r="F484">
        <v>2.53655844257153</v>
      </c>
      <c r="G484">
        <v>3.9834909718151663</v>
      </c>
      <c r="I484">
        <v>2.6975972035301958</v>
      </c>
      <c r="J484">
        <v>618.99365499999999</v>
      </c>
      <c r="K484">
        <v>5.3147601893777532</v>
      </c>
      <c r="L484">
        <v>-22.412511500000004</v>
      </c>
      <c r="M484">
        <v>-47.563533238434395</v>
      </c>
    </row>
    <row r="485" spans="6:13" x14ac:dyDescent="0.3">
      <c r="F485">
        <v>1.5910646070264991</v>
      </c>
      <c r="G485">
        <v>1.8195439355418688</v>
      </c>
      <c r="I485">
        <v>2.3553691362093048</v>
      </c>
      <c r="J485">
        <v>627.719112</v>
      </c>
      <c r="K485">
        <v>4.5468879876711785</v>
      </c>
      <c r="L485">
        <v>-22.842860722499907</v>
      </c>
      <c r="M485">
        <v>-47.60448488616057</v>
      </c>
    </row>
    <row r="486" spans="6:13" x14ac:dyDescent="0.3">
      <c r="F486">
        <v>2.0211892990699383</v>
      </c>
      <c r="G486">
        <v>2.3283796034387376</v>
      </c>
      <c r="I486">
        <v>1.5603968736739027</v>
      </c>
      <c r="J486">
        <v>762.981314</v>
      </c>
      <c r="K486">
        <v>4.7062567931239201</v>
      </c>
      <c r="L486">
        <v>-23.744515000000003</v>
      </c>
      <c r="M486">
        <v>-46.393692673973653</v>
      </c>
    </row>
    <row r="487" spans="6:13" x14ac:dyDescent="0.3">
      <c r="F487">
        <v>1.7558748556724915</v>
      </c>
      <c r="G487">
        <v>1.9590413923210936</v>
      </c>
      <c r="I487">
        <v>2.8006462935084122</v>
      </c>
      <c r="J487">
        <v>439.56064500000002</v>
      </c>
      <c r="K487">
        <v>4.0975349472172775</v>
      </c>
      <c r="L487">
        <v>-19.977734337965408</v>
      </c>
      <c r="M487">
        <v>-49.681159102896977</v>
      </c>
    </row>
    <row r="488" spans="6:13" x14ac:dyDescent="0.3">
      <c r="F488">
        <v>0.6020599913279624</v>
      </c>
      <c r="G488">
        <v>0.69897000433601886</v>
      </c>
      <c r="I488">
        <v>2.5864500189161475</v>
      </c>
      <c r="J488">
        <v>564.76986799999997</v>
      </c>
      <c r="K488">
        <v>3.7422536699065936</v>
      </c>
      <c r="L488">
        <v>-23.831335006579906</v>
      </c>
      <c r="M488">
        <v>-49.436696718913453</v>
      </c>
    </row>
    <row r="489" spans="6:13" x14ac:dyDescent="0.3">
      <c r="F489">
        <v>2.1172712956557644</v>
      </c>
      <c r="G489">
        <v>2.399673721481038</v>
      </c>
      <c r="I489">
        <v>2.8715793565189776</v>
      </c>
      <c r="J489">
        <v>280.69404700000001</v>
      </c>
      <c r="K489">
        <v>4.2212316131814118</v>
      </c>
      <c r="L489">
        <v>-22.5811754993051</v>
      </c>
      <c r="M489">
        <v>-53.058654479408091</v>
      </c>
    </row>
    <row r="490" spans="6:13" x14ac:dyDescent="0.3">
      <c r="F490">
        <v>2.1613680022349748</v>
      </c>
      <c r="G490">
        <v>2.4712917110589387</v>
      </c>
      <c r="I490">
        <v>2.1161227102848161</v>
      </c>
      <c r="J490">
        <v>547.20737899999995</v>
      </c>
      <c r="K490">
        <v>4.0298705640039527</v>
      </c>
      <c r="L490">
        <v>-22.896818547492405</v>
      </c>
      <c r="M490">
        <v>-45.3093777870655</v>
      </c>
    </row>
    <row r="491" spans="6:13" x14ac:dyDescent="0.3">
      <c r="F491">
        <v>0</v>
      </c>
      <c r="G491">
        <v>0</v>
      </c>
      <c r="I491">
        <v>2.3738017626350456</v>
      </c>
      <c r="J491">
        <v>427.03193800000003</v>
      </c>
      <c r="K491">
        <v>3.4952667443878105</v>
      </c>
      <c r="L491">
        <v>-21.300523989459602</v>
      </c>
      <c r="M491">
        <v>-50.726907999479359</v>
      </c>
    </row>
    <row r="492" spans="6:13" x14ac:dyDescent="0.3">
      <c r="F492">
        <v>2.0644579892269186</v>
      </c>
      <c r="G492">
        <v>2.4638929889859074</v>
      </c>
      <c r="I492">
        <v>2.3853863898729446</v>
      </c>
      <c r="J492">
        <v>343.14790499999998</v>
      </c>
      <c r="K492">
        <v>3.4980347236870268</v>
      </c>
      <c r="L492">
        <v>-20.171774500000001</v>
      </c>
      <c r="M492">
        <v>-50.997484555034724</v>
      </c>
    </row>
    <row r="493" spans="6:13" x14ac:dyDescent="0.3">
      <c r="F493">
        <v>1.6232492903979006</v>
      </c>
      <c r="G493">
        <v>1.7708520116421442</v>
      </c>
      <c r="I493">
        <v>2.4847054660174073</v>
      </c>
      <c r="J493">
        <v>400.85286000000002</v>
      </c>
      <c r="K493">
        <v>3.7474118078864231</v>
      </c>
      <c r="L493">
        <v>-21.460213833726002</v>
      </c>
      <c r="M493">
        <v>-49.580818560208577</v>
      </c>
    </row>
    <row r="494" spans="6:13" x14ac:dyDescent="0.3">
      <c r="F494">
        <v>1.5440680443502757</v>
      </c>
      <c r="G494">
        <v>1.6232492903979006</v>
      </c>
      <c r="I494">
        <v>2.1700709360564021</v>
      </c>
      <c r="J494">
        <v>422.375293</v>
      </c>
      <c r="K494">
        <v>3.3859635706006972</v>
      </c>
      <c r="L494">
        <v>-21.881138670638304</v>
      </c>
      <c r="M494">
        <v>-50.957154711178084</v>
      </c>
    </row>
    <row r="495" spans="6:13" x14ac:dyDescent="0.3">
      <c r="F495">
        <v>1.9731278535996986</v>
      </c>
      <c r="G495">
        <v>2.1643528557844371</v>
      </c>
      <c r="I495">
        <v>2.4893325883612154</v>
      </c>
      <c r="J495">
        <v>444.49292700000001</v>
      </c>
      <c r="K495">
        <v>3.801472313521471</v>
      </c>
      <c r="L495">
        <v>-21.344453376843301</v>
      </c>
      <c r="M495">
        <v>-49.498768668620059</v>
      </c>
    </row>
    <row r="496" spans="6:13" x14ac:dyDescent="0.3">
      <c r="F496">
        <v>2.1818435879447726</v>
      </c>
      <c r="G496">
        <v>2.4800069429571505</v>
      </c>
      <c r="I496">
        <v>2.4854033951488907</v>
      </c>
      <c r="J496">
        <v>716.54131199999995</v>
      </c>
      <c r="K496">
        <v>4.075181854618692</v>
      </c>
      <c r="L496">
        <v>-20.777882151973504</v>
      </c>
      <c r="M496">
        <v>-47.842349339924858</v>
      </c>
    </row>
    <row r="497" spans="6:13" x14ac:dyDescent="0.3">
      <c r="F497">
        <v>2.5943925503754266</v>
      </c>
      <c r="G497">
        <v>3.9045532629767727</v>
      </c>
      <c r="I497">
        <v>2.628385864431384</v>
      </c>
      <c r="J497">
        <v>806.35944600000005</v>
      </c>
      <c r="K497">
        <v>4.2339854787802116</v>
      </c>
      <c r="L497">
        <v>-23.5317929883978</v>
      </c>
      <c r="M497">
        <v>-45.84717692961798</v>
      </c>
    </row>
    <row r="498" spans="6:13" x14ac:dyDescent="0.3">
      <c r="F498">
        <v>1.2787536009528289</v>
      </c>
      <c r="G498">
        <v>1.4471580313422192</v>
      </c>
      <c r="I498">
        <v>1.99886065526321</v>
      </c>
      <c r="J498">
        <v>599.00793699999997</v>
      </c>
      <c r="K498">
        <v>3.9183449289622749</v>
      </c>
      <c r="L498">
        <v>-22.843367497823351</v>
      </c>
      <c r="M498">
        <v>-47.678288388797604</v>
      </c>
    </row>
    <row r="499" spans="6:13" x14ac:dyDescent="0.3">
      <c r="F499">
        <v>2.4471580313422194</v>
      </c>
      <c r="G499">
        <v>3.9384696883676455</v>
      </c>
      <c r="I499">
        <v>2.1240377273008204</v>
      </c>
      <c r="J499">
        <v>554.42366700000002</v>
      </c>
      <c r="K499">
        <v>5.0743153238343695</v>
      </c>
      <c r="L499">
        <v>-23.204073805797098</v>
      </c>
      <c r="M499">
        <v>-47.292415629078661</v>
      </c>
    </row>
    <row r="500" spans="6:13" x14ac:dyDescent="0.3">
      <c r="F500">
        <v>2.1760912590556813</v>
      </c>
      <c r="G500">
        <v>2.6085260335771943</v>
      </c>
      <c r="I500">
        <v>2.4479467999509428</v>
      </c>
      <c r="J500">
        <v>632.38720499999999</v>
      </c>
      <c r="K500">
        <v>4.6572662529537485</v>
      </c>
      <c r="L500">
        <v>-23.649132224999903</v>
      </c>
      <c r="M500">
        <v>-47.574680120208107</v>
      </c>
    </row>
    <row r="501" spans="6:13" x14ac:dyDescent="0.3">
      <c r="F501">
        <v>1.5185139398778875</v>
      </c>
      <c r="G501">
        <v>1.6334684555795864</v>
      </c>
      <c r="I501">
        <v>2.2751754002431732</v>
      </c>
      <c r="J501">
        <v>405.760739</v>
      </c>
      <c r="K501">
        <v>3.9699281894281162</v>
      </c>
      <c r="L501">
        <v>-22.890507254193899</v>
      </c>
      <c r="M501">
        <v>-49.981077758995298</v>
      </c>
    </row>
    <row r="502" spans="6:13" x14ac:dyDescent="0.3">
      <c r="F502">
        <v>1.9138138523837167</v>
      </c>
      <c r="G502">
        <v>1.9590413923210936</v>
      </c>
      <c r="I502">
        <v>2.6588276753794382</v>
      </c>
      <c r="J502">
        <v>374.04254700000001</v>
      </c>
      <c r="K502">
        <v>3.6336704060514435</v>
      </c>
      <c r="L502">
        <v>-22.458541739996353</v>
      </c>
      <c r="M502">
        <v>-51.759951736099495</v>
      </c>
    </row>
    <row r="503" spans="6:13" x14ac:dyDescent="0.3">
      <c r="F503">
        <v>1.6127838567197355</v>
      </c>
      <c r="G503">
        <v>1.6812412373755872</v>
      </c>
      <c r="I503">
        <v>2.5188678114729361</v>
      </c>
      <c r="J503">
        <v>611.64257399999997</v>
      </c>
      <c r="K503">
        <v>4.1897709563468739</v>
      </c>
      <c r="L503">
        <v>-21.243270000000003</v>
      </c>
      <c r="M503">
        <v>-48.805948418612523</v>
      </c>
    </row>
    <row r="504" spans="6:13" x14ac:dyDescent="0.3">
      <c r="F504">
        <v>1.9637878273455553</v>
      </c>
      <c r="G504">
        <v>2.2479732663618068</v>
      </c>
      <c r="I504">
        <v>2.4356723971758854</v>
      </c>
      <c r="J504">
        <v>418.52105299999999</v>
      </c>
      <c r="K504">
        <v>3.7787299239961119</v>
      </c>
      <c r="L504">
        <v>-20.030702621951704</v>
      </c>
      <c r="M504">
        <v>-50.730564370839311</v>
      </c>
    </row>
    <row r="505" spans="6:13" x14ac:dyDescent="0.3">
      <c r="F505">
        <v>2.3838153659804311</v>
      </c>
      <c r="G505">
        <v>3.6072405038317426</v>
      </c>
      <c r="I505">
        <v>2.4330173650934355</v>
      </c>
      <c r="J505">
        <v>567.88567699999999</v>
      </c>
      <c r="K505">
        <v>5.2866248553317368</v>
      </c>
      <c r="L505">
        <v>-22.755393500000004</v>
      </c>
      <c r="M505">
        <v>-47.413954766230283</v>
      </c>
    </row>
    <row r="506" spans="6:13" x14ac:dyDescent="0.3">
      <c r="F506">
        <v>2.3180633349627615</v>
      </c>
      <c r="G506">
        <v>2.858537197569639</v>
      </c>
      <c r="I506">
        <v>2.4349487455494252</v>
      </c>
      <c r="J506">
        <v>630.32430199999999</v>
      </c>
      <c r="K506">
        <v>4.1699094419010692</v>
      </c>
      <c r="L506">
        <v>-23.395758034871651</v>
      </c>
      <c r="M506">
        <v>-45.887648287112221</v>
      </c>
    </row>
    <row r="507" spans="6:13" x14ac:dyDescent="0.3">
      <c r="F507">
        <v>1.7853298350107671</v>
      </c>
      <c r="G507">
        <v>1.9912260756924949</v>
      </c>
      <c r="I507">
        <v>2.2635366546588869</v>
      </c>
      <c r="J507">
        <v>387.21857399999999</v>
      </c>
      <c r="K507">
        <v>3.325310371711061</v>
      </c>
      <c r="L507">
        <v>-20.091391935902251</v>
      </c>
      <c r="M507">
        <v>-50.930221154463588</v>
      </c>
    </row>
    <row r="508" spans="6:13" x14ac:dyDescent="0.3">
      <c r="F508">
        <v>2.4166405073382808</v>
      </c>
      <c r="G508">
        <v>2.8500332576897689</v>
      </c>
      <c r="I508">
        <v>2.1764674845991339</v>
      </c>
      <c r="J508">
        <v>636.16404199999999</v>
      </c>
      <c r="K508">
        <v>3.6535019469629328</v>
      </c>
      <c r="L508">
        <v>-22.127681965070703</v>
      </c>
      <c r="M508">
        <v>-47.457163694997277</v>
      </c>
    </row>
    <row r="509" spans="6:13" x14ac:dyDescent="0.3">
      <c r="F509">
        <v>2.271841606536499</v>
      </c>
      <c r="G509">
        <v>2.6201360549737576</v>
      </c>
      <c r="I509">
        <v>2.1704436114726144</v>
      </c>
      <c r="J509">
        <v>608.92385300000001</v>
      </c>
      <c r="K509">
        <v>3.3302107845715279</v>
      </c>
      <c r="L509">
        <v>-21.2911683770477</v>
      </c>
      <c r="M509">
        <v>-47.43378056152681</v>
      </c>
    </row>
    <row r="510" spans="6:13" x14ac:dyDescent="0.3">
      <c r="F510">
        <v>2.0293837776852097</v>
      </c>
      <c r="G510">
        <v>2.2600713879850747</v>
      </c>
      <c r="I510">
        <v>2.4703178590518644</v>
      </c>
      <c r="J510">
        <v>657.94260199999997</v>
      </c>
      <c r="K510">
        <v>4.5360657945120062</v>
      </c>
      <c r="L510">
        <v>-21.827568000000007</v>
      </c>
      <c r="M510">
        <v>-47.249414421875009</v>
      </c>
    </row>
    <row r="511" spans="6:13" x14ac:dyDescent="0.3">
      <c r="F511">
        <v>1.7558748556724915</v>
      </c>
      <c r="G511">
        <v>1.9444826721501687</v>
      </c>
      <c r="I511">
        <v>3.0471763122526845</v>
      </c>
      <c r="J511">
        <v>456.771523</v>
      </c>
      <c r="K511">
        <v>4.6782724823749229</v>
      </c>
      <c r="L511">
        <v>-22.9057225</v>
      </c>
      <c r="M511">
        <v>-49.624608869300936</v>
      </c>
    </row>
    <row r="512" spans="6:13" x14ac:dyDescent="0.3">
      <c r="F512">
        <v>1.3979400086720377</v>
      </c>
      <c r="G512">
        <v>1.414973347970818</v>
      </c>
      <c r="I512">
        <v>2.1284671219297095</v>
      </c>
      <c r="J512">
        <v>588.85806700000001</v>
      </c>
      <c r="K512">
        <v>3.7481104674949837</v>
      </c>
      <c r="L512">
        <v>-21.462921503002956</v>
      </c>
      <c r="M512">
        <v>-48.393649928861812</v>
      </c>
    </row>
    <row r="513" spans="6:13" x14ac:dyDescent="0.3">
      <c r="F513">
        <v>2.428134794028789</v>
      </c>
      <c r="G513">
        <v>3.6174197467371765</v>
      </c>
      <c r="I513">
        <v>2.3149978644980664</v>
      </c>
      <c r="J513">
        <v>398.81276100000002</v>
      </c>
      <c r="K513">
        <v>4.5094982259295984</v>
      </c>
      <c r="L513">
        <v>-20.211693165000003</v>
      </c>
      <c r="M513">
        <v>-50.92677742384334</v>
      </c>
    </row>
    <row r="514" spans="6:13" x14ac:dyDescent="0.3">
      <c r="F514">
        <v>1.8808135922807914</v>
      </c>
      <c r="G514">
        <v>2.2355284469075487</v>
      </c>
      <c r="I514">
        <v>1.9925137535464881</v>
      </c>
      <c r="J514">
        <v>584.71581600000002</v>
      </c>
      <c r="K514">
        <v>4.4297199892494357</v>
      </c>
      <c r="L514">
        <v>-22.455326956296258</v>
      </c>
      <c r="M514">
        <v>-47.530708716203748</v>
      </c>
    </row>
    <row r="515" spans="6:13" x14ac:dyDescent="0.3">
      <c r="F515">
        <v>2.2855573090077739</v>
      </c>
      <c r="G515">
        <v>2.9180303367848803</v>
      </c>
      <c r="I515">
        <v>2.5603036494768188</v>
      </c>
      <c r="J515">
        <v>646.60742200000004</v>
      </c>
      <c r="K515">
        <v>4.7588059539947398</v>
      </c>
      <c r="L515">
        <v>-23.31808850000002</v>
      </c>
      <c r="M515">
        <v>-46.227012841821789</v>
      </c>
    </row>
    <row r="516" spans="6:13" x14ac:dyDescent="0.3">
      <c r="F516">
        <v>1.7403626894942439</v>
      </c>
      <c r="G516">
        <v>1.8450980400142569</v>
      </c>
      <c r="I516">
        <v>2.1876137739701056</v>
      </c>
      <c r="J516">
        <v>714.804936</v>
      </c>
      <c r="K516">
        <v>3.9453208407922751</v>
      </c>
      <c r="L516">
        <v>-21.686567851077204</v>
      </c>
      <c r="M516">
        <v>-48.085336013100189</v>
      </c>
    </row>
    <row r="517" spans="6:13" x14ac:dyDescent="0.3">
      <c r="F517">
        <v>1.9912260756924949</v>
      </c>
      <c r="G517">
        <v>2.3010299956639813</v>
      </c>
      <c r="I517">
        <v>2.402469449960547</v>
      </c>
      <c r="J517">
        <v>512.43853300000001</v>
      </c>
      <c r="K517">
        <v>3.7904962769671093</v>
      </c>
      <c r="L517">
        <v>-22.569410257822707</v>
      </c>
      <c r="M517">
        <v>-48.159014141546734</v>
      </c>
    </row>
    <row r="518" spans="6:13" x14ac:dyDescent="0.3">
      <c r="F518">
        <v>1.146128035678238</v>
      </c>
      <c r="G518">
        <v>1.146128035678238</v>
      </c>
      <c r="I518">
        <v>2.2220736559122791</v>
      </c>
      <c r="J518">
        <v>357.49049100000002</v>
      </c>
      <c r="K518">
        <v>3.4681995860726125</v>
      </c>
      <c r="L518">
        <v>-21.346910745592201</v>
      </c>
      <c r="M518">
        <v>-51.758974242144937</v>
      </c>
    </row>
    <row r="519" spans="6:13" x14ac:dyDescent="0.3">
      <c r="F519">
        <v>2.4048337166199381</v>
      </c>
      <c r="G519">
        <v>3.2469906992415498</v>
      </c>
      <c r="I519">
        <v>2.8774525524971741</v>
      </c>
      <c r="J519">
        <v>763.07680100000005</v>
      </c>
      <c r="K519">
        <v>4.4402319362267892</v>
      </c>
      <c r="L519">
        <v>-21.707144010000004</v>
      </c>
      <c r="M519">
        <v>-47.478980851786389</v>
      </c>
    </row>
    <row r="520" spans="6:13" x14ac:dyDescent="0.3">
      <c r="F520">
        <v>1.9867717342662448</v>
      </c>
      <c r="G520">
        <v>2.2944662261615929</v>
      </c>
      <c r="I520">
        <v>2.3218054838575393</v>
      </c>
      <c r="J520">
        <v>428.951819</v>
      </c>
      <c r="K520">
        <v>3.3975924340381165</v>
      </c>
      <c r="L520">
        <v>-20.141801473440854</v>
      </c>
      <c r="M520">
        <v>-50.830947388177513</v>
      </c>
    </row>
    <row r="521" spans="6:13" x14ac:dyDescent="0.3">
      <c r="F521">
        <v>2.1398790864012365</v>
      </c>
      <c r="G521">
        <v>2.6730209071288962</v>
      </c>
      <c r="I521">
        <v>2.4602602092904577</v>
      </c>
      <c r="J521">
        <v>739.90868899999998</v>
      </c>
      <c r="K521">
        <v>4.4239009185284166</v>
      </c>
      <c r="L521">
        <v>-21.485272500000004</v>
      </c>
      <c r="M521">
        <v>-47.36726892829423</v>
      </c>
    </row>
    <row r="522" spans="6:13" x14ac:dyDescent="0.3">
      <c r="F522">
        <v>1.5314789170422551</v>
      </c>
      <c r="G522">
        <v>1.5910646070264991</v>
      </c>
      <c r="I522">
        <v>2.1135690296371914</v>
      </c>
      <c r="J522">
        <v>426.15583400000003</v>
      </c>
      <c r="K522">
        <v>3.1723109685219542</v>
      </c>
      <c r="L522">
        <v>-20.252602255670553</v>
      </c>
      <c r="M522">
        <v>-50.798403844625568</v>
      </c>
    </row>
    <row r="523" spans="6:13" x14ac:dyDescent="0.3">
      <c r="F523">
        <v>2.3729120029701067</v>
      </c>
      <c r="G523">
        <v>3.2385478876813276</v>
      </c>
      <c r="I523">
        <v>2.2551494375647088</v>
      </c>
      <c r="J523">
        <v>769.83483799999999</v>
      </c>
      <c r="K523">
        <v>5.1444091754865404</v>
      </c>
      <c r="L523">
        <v>-23.449453000000005</v>
      </c>
      <c r="M523">
        <v>-46.922092505649722</v>
      </c>
    </row>
    <row r="524" spans="6:13" x14ac:dyDescent="0.3">
      <c r="F524">
        <v>1.4471580313422192</v>
      </c>
      <c r="G524">
        <v>1.6901960800285136</v>
      </c>
      <c r="I524">
        <v>2.742627737897152</v>
      </c>
      <c r="J524">
        <v>428.49614000000003</v>
      </c>
      <c r="K524">
        <v>4.3196888932494986</v>
      </c>
      <c r="L524">
        <v>-21.973021020000004</v>
      </c>
      <c r="M524">
        <v>-51.649892211767877</v>
      </c>
    </row>
    <row r="525" spans="6:13" x14ac:dyDescent="0.3">
      <c r="F525">
        <v>2.5403294747908736</v>
      </c>
      <c r="G525">
        <v>3.8747716371842982</v>
      </c>
      <c r="I525">
        <v>2.2449744014493307</v>
      </c>
      <c r="J525">
        <v>764.09666800000002</v>
      </c>
      <c r="K525">
        <v>5.8565917548987541</v>
      </c>
      <c r="L525">
        <v>-23.657510000000002</v>
      </c>
      <c r="M525">
        <v>-46.530874257629542</v>
      </c>
    </row>
    <row r="526" spans="6:13" x14ac:dyDescent="0.3">
      <c r="F526">
        <v>2.0334237554869499</v>
      </c>
      <c r="G526">
        <v>2.3010299956639813</v>
      </c>
      <c r="I526">
        <v>2.4917971708617275</v>
      </c>
      <c r="J526">
        <v>793.88254500000005</v>
      </c>
      <c r="K526">
        <v>3.8406705613334089</v>
      </c>
      <c r="L526">
        <v>-21.089964029079102</v>
      </c>
      <c r="M526">
        <v>-47.155930969991516</v>
      </c>
    </row>
    <row r="527" spans="6:13" x14ac:dyDescent="0.3">
      <c r="F527">
        <v>2.1461280356782382</v>
      </c>
      <c r="G527">
        <v>2.5865873046717551</v>
      </c>
      <c r="I527">
        <v>2.1878956314736246</v>
      </c>
      <c r="J527">
        <v>659.86581000000001</v>
      </c>
      <c r="K527">
        <v>4.3675422735205771</v>
      </c>
      <c r="L527">
        <v>-22.604796852294054</v>
      </c>
      <c r="M527">
        <v>-46.915909900122074</v>
      </c>
    </row>
    <row r="528" spans="6:13" x14ac:dyDescent="0.3">
      <c r="F528">
        <v>1.9912260756924949</v>
      </c>
      <c r="G528">
        <v>2.1522883443830563</v>
      </c>
      <c r="I528">
        <v>3.116751157016286</v>
      </c>
      <c r="J528">
        <v>382.57087799999999</v>
      </c>
      <c r="K528">
        <v>3.9253120914996495</v>
      </c>
      <c r="L528">
        <v>-20.932496842544253</v>
      </c>
      <c r="M528">
        <v>-50.496735052327885</v>
      </c>
    </row>
    <row r="529" spans="6:13" x14ac:dyDescent="0.3">
      <c r="F529">
        <v>1.8325089127062364</v>
      </c>
      <c r="G529">
        <v>2.1613680022349748</v>
      </c>
      <c r="I529">
        <v>2.0412189326126375</v>
      </c>
      <c r="J529">
        <v>834.39146300000004</v>
      </c>
      <c r="K529">
        <v>3.7748088303107061</v>
      </c>
      <c r="L529">
        <v>-22.118523499931857</v>
      </c>
      <c r="M529">
        <v>-46.682306631830471</v>
      </c>
    </row>
    <row r="530" spans="6:13" x14ac:dyDescent="0.3">
      <c r="F530">
        <v>2.4857214264815801</v>
      </c>
      <c r="G530">
        <v>3.4762517960070336</v>
      </c>
      <c r="I530">
        <v>2.123877763157819</v>
      </c>
      <c r="J530">
        <v>1196.6080139999999</v>
      </c>
      <c r="K530">
        <v>3.8332108802826088</v>
      </c>
      <c r="L530">
        <v>-22.831193402258851</v>
      </c>
      <c r="M530">
        <v>-45.679278863261565</v>
      </c>
    </row>
    <row r="531" spans="6:13" x14ac:dyDescent="0.3">
      <c r="F531">
        <v>0</v>
      </c>
      <c r="G531">
        <v>0</v>
      </c>
      <c r="I531">
        <v>1.9752709289067922</v>
      </c>
      <c r="J531">
        <v>405.035707</v>
      </c>
      <c r="K531">
        <v>3.4929000111087034</v>
      </c>
      <c r="L531">
        <v>-21.846805051206054</v>
      </c>
      <c r="M531">
        <v>-51.390920981413316</v>
      </c>
    </row>
    <row r="532" spans="6:13" x14ac:dyDescent="0.3">
      <c r="F532">
        <v>0</v>
      </c>
      <c r="G532">
        <v>0</v>
      </c>
      <c r="I532">
        <v>2.1072981767562737</v>
      </c>
      <c r="J532">
        <v>421.97500400000001</v>
      </c>
      <c r="K532">
        <v>3.6791552412833539</v>
      </c>
      <c r="L532">
        <v>-21.639311663835056</v>
      </c>
      <c r="M532">
        <v>-50.504692473553753</v>
      </c>
    </row>
    <row r="533" spans="6:13" x14ac:dyDescent="0.3">
      <c r="F533">
        <v>2.2833012287035497</v>
      </c>
      <c r="G533">
        <v>3.1690863574870227</v>
      </c>
      <c r="I533">
        <v>2.4487573194653165</v>
      </c>
      <c r="J533">
        <v>16.189961</v>
      </c>
      <c r="K533">
        <v>5.6367997141409134</v>
      </c>
      <c r="L533">
        <v>-23.933737500000003</v>
      </c>
      <c r="M533">
        <v>-46.331370849190684</v>
      </c>
    </row>
    <row r="534" spans="6:13" x14ac:dyDescent="0.3">
      <c r="F534">
        <v>2.4487063199050798</v>
      </c>
      <c r="G534">
        <v>3.4256972133625911</v>
      </c>
      <c r="I534">
        <v>2.4023972394764534</v>
      </c>
      <c r="J534">
        <v>901.06317000000001</v>
      </c>
      <c r="K534">
        <v>4.0365490544791527</v>
      </c>
      <c r="L534">
        <v>-22.685286953319157</v>
      </c>
      <c r="M534">
        <v>-45.737138986892376</v>
      </c>
    </row>
    <row r="535" spans="6:13" x14ac:dyDescent="0.3">
      <c r="F535">
        <v>2.4814426285023048</v>
      </c>
      <c r="G535">
        <v>3.4649364291217326</v>
      </c>
      <c r="I535">
        <v>2.6122878423124289</v>
      </c>
      <c r="J535">
        <v>772.83696899999995</v>
      </c>
      <c r="K535">
        <v>5.9237288310229683</v>
      </c>
      <c r="L535">
        <v>-23.710304500000007</v>
      </c>
      <c r="M535">
        <v>-46.550257247678331</v>
      </c>
    </row>
    <row r="536" spans="6:13" x14ac:dyDescent="0.3">
      <c r="F536">
        <v>1.8325089127062364</v>
      </c>
      <c r="G536">
        <v>2.4232458739368079</v>
      </c>
      <c r="I536">
        <v>1.1855704836422201</v>
      </c>
      <c r="J536">
        <v>754.99158699999998</v>
      </c>
      <c r="K536">
        <v>5.207168321105125</v>
      </c>
      <c r="L536">
        <v>-23.614705000000004</v>
      </c>
      <c r="M536">
        <v>-46.571514608630615</v>
      </c>
    </row>
    <row r="537" spans="6:13" x14ac:dyDescent="0.3">
      <c r="F537">
        <v>2.4983105537896004</v>
      </c>
      <c r="G537">
        <v>3.8104341559226729</v>
      </c>
      <c r="I537">
        <v>3.0557249404672282</v>
      </c>
      <c r="J537">
        <v>849.65603699999997</v>
      </c>
      <c r="K537">
        <v>5.4013712421496649</v>
      </c>
      <c r="L537">
        <v>-22.015998500000002</v>
      </c>
      <c r="M537">
        <v>-47.889237684691636</v>
      </c>
    </row>
    <row r="538" spans="6:13" x14ac:dyDescent="0.3">
      <c r="F538">
        <v>1.9030899869919435</v>
      </c>
      <c r="G538">
        <v>2.1367205671564067</v>
      </c>
      <c r="I538">
        <v>1.8784011413868305</v>
      </c>
      <c r="J538">
        <v>401.30137999999999</v>
      </c>
      <c r="K538">
        <v>3.4504030861553661</v>
      </c>
      <c r="L538">
        <v>-20.358413817609105</v>
      </c>
      <c r="M538">
        <v>-50.700097157287885</v>
      </c>
    </row>
    <row r="539" spans="6:13" x14ac:dyDescent="0.3">
      <c r="F539">
        <v>2.1760912590556813</v>
      </c>
      <c r="G539">
        <v>2.6655809910179533</v>
      </c>
      <c r="I539">
        <v>2.7129853925895366</v>
      </c>
      <c r="J539">
        <v>766.78897300000006</v>
      </c>
      <c r="K539">
        <v>4.9600472171795458</v>
      </c>
      <c r="L539">
        <v>-21.972011000000006</v>
      </c>
      <c r="M539">
        <v>-46.79635078179556</v>
      </c>
    </row>
    <row r="540" spans="6:13" x14ac:dyDescent="0.3">
      <c r="F540">
        <v>0.6020599913279624</v>
      </c>
      <c r="G540">
        <v>0.6020599913279624</v>
      </c>
      <c r="I540">
        <v>2.1121423119531504</v>
      </c>
      <c r="J540">
        <v>438.17087299999997</v>
      </c>
      <c r="K540">
        <v>3.4095950193968156</v>
      </c>
      <c r="L540">
        <v>-20.3887717266302</v>
      </c>
      <c r="M540">
        <v>-50.380721907748104</v>
      </c>
    </row>
    <row r="541" spans="6:13" x14ac:dyDescent="0.3">
      <c r="F541">
        <v>1.8692317197309762</v>
      </c>
      <c r="G541">
        <v>1.9867717342662448</v>
      </c>
      <c r="I541">
        <v>2.2513851123865001</v>
      </c>
      <c r="J541">
        <v>409.68960700000002</v>
      </c>
      <c r="K541">
        <v>3.2837533833325265</v>
      </c>
      <c r="L541">
        <v>-20.512615492076005</v>
      </c>
      <c r="M541">
        <v>-50.351597516901712</v>
      </c>
    </row>
    <row r="542" spans="6:13" x14ac:dyDescent="0.3">
      <c r="F542">
        <v>1.2304489213782739</v>
      </c>
      <c r="G542">
        <v>1.3222192947339193</v>
      </c>
      <c r="I542">
        <v>2.0706472991446803</v>
      </c>
      <c r="J542">
        <v>367.88439199999999</v>
      </c>
      <c r="K542">
        <v>3.323252100171687</v>
      </c>
      <c r="L542">
        <v>-21.268363999361551</v>
      </c>
      <c r="M542">
        <v>-51.666665161173604</v>
      </c>
    </row>
    <row r="543" spans="6:13" x14ac:dyDescent="0.3">
      <c r="F543">
        <v>2.1875207208364631</v>
      </c>
      <c r="G543">
        <v>2.503790683057181</v>
      </c>
      <c r="I543">
        <v>2.6136970329159337</v>
      </c>
      <c r="J543">
        <v>630.79878199999996</v>
      </c>
      <c r="K543">
        <v>4.7150669313288978</v>
      </c>
      <c r="L543">
        <v>-20.583165555000004</v>
      </c>
      <c r="M543">
        <v>-47.863268070713261</v>
      </c>
    </row>
    <row r="544" spans="6:13" x14ac:dyDescent="0.3">
      <c r="F544">
        <v>1.6812412373755872</v>
      </c>
      <c r="G544">
        <v>1.7403626894942439</v>
      </c>
      <c r="I544">
        <v>2.4424045057377217</v>
      </c>
      <c r="J544">
        <v>719.07448299999999</v>
      </c>
      <c r="K544">
        <v>3.9507541815935037</v>
      </c>
      <c r="L544">
        <v>-20.594419531098705</v>
      </c>
      <c r="M544">
        <v>-47.640989501499746</v>
      </c>
    </row>
    <row r="545" spans="6:13" x14ac:dyDescent="0.3">
      <c r="F545">
        <v>2.4216039268698313</v>
      </c>
      <c r="G545">
        <v>3.037027879755775</v>
      </c>
      <c r="I545">
        <v>2.7563964576149456</v>
      </c>
      <c r="J545">
        <v>517.39019800000005</v>
      </c>
      <c r="K545">
        <v>3.6177340353640179</v>
      </c>
      <c r="L545">
        <v>-22.646489896629703</v>
      </c>
      <c r="M545">
        <v>-44.578340961319348</v>
      </c>
    </row>
    <row r="546" spans="6:13" x14ac:dyDescent="0.3">
      <c r="F546">
        <v>2.3180633349627615</v>
      </c>
      <c r="G546">
        <v>3.1306553490220308</v>
      </c>
      <c r="I546">
        <v>2.6229224125182213</v>
      </c>
      <c r="J546">
        <v>718.57108200000005</v>
      </c>
      <c r="K546">
        <v>4.7399360818157739</v>
      </c>
      <c r="L546">
        <v>-21.596102500000004</v>
      </c>
      <c r="M546">
        <v>-46.888265889528491</v>
      </c>
    </row>
    <row r="547" spans="6:13" x14ac:dyDescent="0.3">
      <c r="F547">
        <v>2.3617278360175931</v>
      </c>
      <c r="G547">
        <v>3.3946267642722092</v>
      </c>
      <c r="I547">
        <v>2.6354274457328497</v>
      </c>
      <c r="J547">
        <v>504.243066</v>
      </c>
      <c r="K547">
        <v>5.663390873558539</v>
      </c>
      <c r="L547">
        <v>-20.812636500000004</v>
      </c>
      <c r="M547">
        <v>-49.381347685025794</v>
      </c>
    </row>
    <row r="548" spans="6:13" x14ac:dyDescent="0.3">
      <c r="F548">
        <v>2.5998830720736876</v>
      </c>
      <c r="G548">
        <v>4.0072782473342441</v>
      </c>
      <c r="I548">
        <v>3.0411592878728797</v>
      </c>
      <c r="J548">
        <v>604.88468899999998</v>
      </c>
      <c r="K548">
        <v>5.8585035113726693</v>
      </c>
      <c r="L548">
        <v>-23.184061500000002</v>
      </c>
      <c r="M548">
        <v>-45.884175401459665</v>
      </c>
    </row>
    <row r="549" spans="6:13" x14ac:dyDescent="0.3">
      <c r="F549">
        <v>1.8388490907372552</v>
      </c>
      <c r="G549">
        <v>2.0374264979406238</v>
      </c>
      <c r="I549">
        <v>2.27057636315973</v>
      </c>
      <c r="J549">
        <v>717.411337</v>
      </c>
      <c r="K549">
        <v>4.1993437186893923</v>
      </c>
      <c r="L549">
        <v>-23.849085716050105</v>
      </c>
      <c r="M549">
        <v>-46.941749717393989</v>
      </c>
    </row>
    <row r="550" spans="6:13" x14ac:dyDescent="0.3">
      <c r="F550">
        <v>2.6085260335771943</v>
      </c>
      <c r="G550">
        <v>4.2949069106051923</v>
      </c>
      <c r="I550">
        <v>2.790506829920425</v>
      </c>
      <c r="J550">
        <v>761.15639399999998</v>
      </c>
      <c r="K550">
        <v>4.0288558093904436</v>
      </c>
      <c r="L550">
        <v>-23.221871510221003</v>
      </c>
      <c r="M550">
        <v>-45.309544504809459</v>
      </c>
    </row>
    <row r="551" spans="6:13" x14ac:dyDescent="0.3">
      <c r="F551">
        <v>2.4487063199050798</v>
      </c>
      <c r="G551">
        <v>3.0979510709941498</v>
      </c>
      <c r="I551">
        <v>2.8134034986450676</v>
      </c>
      <c r="J551">
        <v>733.95771000000002</v>
      </c>
      <c r="K551">
        <v>4.612296325952097</v>
      </c>
      <c r="L551">
        <v>-22.736459985000007</v>
      </c>
      <c r="M551">
        <v>-48.568763281267941</v>
      </c>
    </row>
    <row r="552" spans="6:13" x14ac:dyDescent="0.3">
      <c r="F552">
        <v>2.5751878449276608</v>
      </c>
      <c r="G552">
        <v>3.6498214632245651</v>
      </c>
      <c r="I552">
        <v>2.9686412270515583</v>
      </c>
      <c r="J552">
        <v>665.75800000000004</v>
      </c>
      <c r="K552">
        <v>4.5176049189259322</v>
      </c>
      <c r="L552">
        <v>-23.879490000000004</v>
      </c>
      <c r="M552">
        <v>-47.99558914635093</v>
      </c>
    </row>
    <row r="553" spans="6:13" x14ac:dyDescent="0.3">
      <c r="F553">
        <v>2.6665179805548807</v>
      </c>
      <c r="G553">
        <v>4.6215916758592179</v>
      </c>
      <c r="I553">
        <v>3.1821606214597193</v>
      </c>
      <c r="J553">
        <v>783.61512700000003</v>
      </c>
      <c r="K553">
        <v>7.088207803410711</v>
      </c>
      <c r="L553">
        <v>-23.567386500000001</v>
      </c>
      <c r="M553">
        <v>-46.570383182112749</v>
      </c>
    </row>
    <row r="554" spans="6:13" x14ac:dyDescent="0.3">
      <c r="F554">
        <v>2.4345689040341987</v>
      </c>
      <c r="G554">
        <v>3.445759836488631</v>
      </c>
      <c r="I554">
        <v>2.786238765738196</v>
      </c>
      <c r="J554">
        <v>565.011977</v>
      </c>
      <c r="K554">
        <v>4.5520960791704654</v>
      </c>
      <c r="L554">
        <v>-22.548888000000002</v>
      </c>
      <c r="M554">
        <v>-47.914032997113132</v>
      </c>
    </row>
    <row r="555" spans="6:13" x14ac:dyDescent="0.3">
      <c r="F555">
        <v>1.2304489213782739</v>
      </c>
      <c r="G555">
        <v>1.3010299956639813</v>
      </c>
      <c r="I555">
        <v>2.8640486554461759</v>
      </c>
      <c r="J555">
        <v>463.13224700000001</v>
      </c>
      <c r="K555">
        <v>3.8845688149183335</v>
      </c>
      <c r="L555">
        <v>-22.751256429245135</v>
      </c>
      <c r="M555">
        <v>-49.741476162902714</v>
      </c>
    </row>
    <row r="556" spans="6:13" x14ac:dyDescent="0.3">
      <c r="F556">
        <v>2.3909351071033793</v>
      </c>
      <c r="G556">
        <v>3.2851070295668121</v>
      </c>
      <c r="I556">
        <v>2.4870082090918837</v>
      </c>
      <c r="J556">
        <v>778.64078300000006</v>
      </c>
      <c r="K556">
        <v>4.9591177450783057</v>
      </c>
      <c r="L556">
        <v>-23.530359000000004</v>
      </c>
      <c r="M556">
        <v>-47.135423012747943</v>
      </c>
    </row>
    <row r="557" spans="6:13" x14ac:dyDescent="0.3">
      <c r="F557">
        <v>2.53655844257153</v>
      </c>
      <c r="G557">
        <v>3.7496590320948999</v>
      </c>
      <c r="I557">
        <v>2.6046525757111403</v>
      </c>
      <c r="J557">
        <v>1.362498</v>
      </c>
      <c r="K557">
        <v>4.9492924014120261</v>
      </c>
      <c r="L557">
        <v>-23.806687652148753</v>
      </c>
      <c r="M557">
        <v>-45.402680140543957</v>
      </c>
    </row>
    <row r="558" spans="6:13" x14ac:dyDescent="0.3">
      <c r="F558">
        <v>2.4742162640762553</v>
      </c>
      <c r="G558">
        <v>3.3666097103924297</v>
      </c>
      <c r="I558">
        <v>2.4021065568272011</v>
      </c>
      <c r="J558">
        <v>929.72258999999997</v>
      </c>
      <c r="K558">
        <v>4.0857185951654023</v>
      </c>
      <c r="L558">
        <v>-21.708420791919607</v>
      </c>
      <c r="M558">
        <v>-46.824127625791355</v>
      </c>
    </row>
    <row r="559" spans="6:13" x14ac:dyDescent="0.3">
      <c r="F559">
        <v>2.0791812460476247</v>
      </c>
      <c r="G559">
        <v>2.2966651902615309</v>
      </c>
      <c r="I559">
        <v>2.7904625057932071</v>
      </c>
      <c r="J559">
        <v>629.97666100000004</v>
      </c>
      <c r="K559">
        <v>4.1853154580036565</v>
      </c>
      <c r="L559">
        <v>-21.479723372164006</v>
      </c>
      <c r="M559">
        <v>-47.553352539983386</v>
      </c>
    </row>
    <row r="560" spans="6:13" x14ac:dyDescent="0.3">
      <c r="F560">
        <v>2.2855573090077739</v>
      </c>
      <c r="G560">
        <v>2.9800033715837464</v>
      </c>
      <c r="I560">
        <v>2.1705550585212086</v>
      </c>
      <c r="J560">
        <v>13.940852</v>
      </c>
      <c r="K560">
        <v>5.5632413266424807</v>
      </c>
      <c r="L560">
        <v>-23.967373000000006</v>
      </c>
      <c r="M560">
        <v>-46.384490817317726</v>
      </c>
    </row>
    <row r="561" spans="6:13" x14ac:dyDescent="0.3">
      <c r="F561">
        <v>2.1583624920952498</v>
      </c>
      <c r="G561">
        <v>2.5314789170422549</v>
      </c>
      <c r="I561">
        <v>2.5472724543181813</v>
      </c>
      <c r="J561">
        <v>599.76188000000002</v>
      </c>
      <c r="K561">
        <v>4.0122042960307427</v>
      </c>
      <c r="L561">
        <v>-23.641506570768303</v>
      </c>
      <c r="M561">
        <v>-47.827195985044703</v>
      </c>
    </row>
    <row r="562" spans="6:13" x14ac:dyDescent="0.3">
      <c r="F562">
        <v>1.9242792860618816</v>
      </c>
      <c r="G562">
        <v>2.214843848047698</v>
      </c>
      <c r="I562">
        <v>2.1510877890720645</v>
      </c>
      <c r="J562">
        <v>735.03280500000005</v>
      </c>
      <c r="K562">
        <v>3.5608626947274646</v>
      </c>
      <c r="L562">
        <v>-23.274495925844203</v>
      </c>
      <c r="M562">
        <v>-49.483128634266443</v>
      </c>
    </row>
    <row r="563" spans="6:13" x14ac:dyDescent="0.3">
      <c r="F563">
        <v>2.1172712956557644</v>
      </c>
      <c r="G563">
        <v>2.3710678622717363</v>
      </c>
      <c r="I563">
        <v>2.224916170760447</v>
      </c>
      <c r="J563">
        <v>455.91503699999998</v>
      </c>
      <c r="K563">
        <v>3.5456781497920256</v>
      </c>
      <c r="L563">
        <v>-20.656880499376502</v>
      </c>
      <c r="M563">
        <v>-49.920922497139259</v>
      </c>
    </row>
    <row r="564" spans="6:13" x14ac:dyDescent="0.3">
      <c r="F564">
        <v>2.2278867046136734</v>
      </c>
      <c r="G564">
        <v>2.5622928644564746</v>
      </c>
      <c r="I564">
        <v>2.4520073630859804</v>
      </c>
      <c r="J564">
        <v>596.70206499999995</v>
      </c>
      <c r="K564">
        <v>4.1661932151700674</v>
      </c>
      <c r="L564">
        <v>-21.310287665662354</v>
      </c>
      <c r="M564">
        <v>-47.563249920263999</v>
      </c>
    </row>
    <row r="565" spans="6:13" x14ac:dyDescent="0.3">
      <c r="F565">
        <v>2.3222192947339191</v>
      </c>
      <c r="G565">
        <v>3.0824263008607717</v>
      </c>
      <c r="I565">
        <v>2.309063511966333</v>
      </c>
      <c r="J565">
        <v>941.40979900000002</v>
      </c>
      <c r="K565">
        <v>4.4658139572694795</v>
      </c>
      <c r="L565">
        <v>-22.612693521859551</v>
      </c>
      <c r="M565">
        <v>-46.701791380712173</v>
      </c>
    </row>
    <row r="566" spans="6:13" x14ac:dyDescent="0.3">
      <c r="F566">
        <v>2.2013971243204513</v>
      </c>
      <c r="G566">
        <v>2.4814426285023048</v>
      </c>
      <c r="I566">
        <v>2.1005290681362925</v>
      </c>
      <c r="J566">
        <v>560.75766899999996</v>
      </c>
      <c r="K566">
        <v>4.6542439437731442</v>
      </c>
      <c r="L566">
        <v>-21.209477985000007</v>
      </c>
      <c r="M566">
        <v>-47.597762096344553</v>
      </c>
    </row>
    <row r="567" spans="6:13" x14ac:dyDescent="0.3">
      <c r="F567">
        <v>2.2900346113625178</v>
      </c>
      <c r="G567">
        <v>2.9537596917332287</v>
      </c>
      <c r="I567">
        <v>2.6054009467402901</v>
      </c>
      <c r="J567">
        <v>545.97698800000001</v>
      </c>
      <c r="K567">
        <v>5.0997324219429547</v>
      </c>
      <c r="L567">
        <v>-21.137021505000003</v>
      </c>
      <c r="M567">
        <v>-47.991148431000028</v>
      </c>
    </row>
    <row r="568" spans="6:13" x14ac:dyDescent="0.3">
      <c r="F568">
        <v>2.3443922736851106</v>
      </c>
      <c r="G568">
        <v>2.8061799739838871</v>
      </c>
      <c r="I568">
        <v>3.0264102719077606</v>
      </c>
      <c r="J568">
        <v>30.719439999999999</v>
      </c>
      <c r="K568">
        <v>4.1082943509400884</v>
      </c>
      <c r="L568">
        <v>-24.388603782187904</v>
      </c>
      <c r="M568">
        <v>-47.927216963472212</v>
      </c>
    </row>
    <row r="569" spans="6:13" x14ac:dyDescent="0.3">
      <c r="F569">
        <v>1.0791812460476249</v>
      </c>
      <c r="G569">
        <v>1.146128035678238</v>
      </c>
      <c r="I569">
        <v>2.1475526640802678</v>
      </c>
      <c r="J569">
        <v>591.39318300000002</v>
      </c>
      <c r="K569">
        <v>4.2429387700295811</v>
      </c>
      <c r="L569">
        <v>-20.809385787763201</v>
      </c>
      <c r="M569">
        <v>-48.801533979431397</v>
      </c>
    </row>
    <row r="570" spans="6:13" x14ac:dyDescent="0.3">
      <c r="F570">
        <v>1.9912260756924949</v>
      </c>
      <c r="G570">
        <v>2.1846914308175989</v>
      </c>
      <c r="I570">
        <v>2.6178199013566061</v>
      </c>
      <c r="J570">
        <v>641.52023899999995</v>
      </c>
      <c r="K570">
        <v>3.799478398837981</v>
      </c>
      <c r="L570">
        <v>-22.66142434635125</v>
      </c>
      <c r="M570">
        <v>-44.848996103159266</v>
      </c>
    </row>
    <row r="571" spans="6:13" x14ac:dyDescent="0.3">
      <c r="F571">
        <v>2.2900346113625178</v>
      </c>
      <c r="G571">
        <v>3.1986570869544226</v>
      </c>
      <c r="I571">
        <v>2.6522743902978996</v>
      </c>
      <c r="J571">
        <v>764.529222</v>
      </c>
      <c r="K571">
        <v>4.6128368162322584</v>
      </c>
      <c r="L571">
        <v>-22.592029951899505</v>
      </c>
      <c r="M571">
        <v>-46.529211591760863</v>
      </c>
    </row>
    <row r="572" spans="6:13" x14ac:dyDescent="0.3">
      <c r="F572">
        <v>2.3891660843645326</v>
      </c>
      <c r="G572">
        <v>3.7122286696195355</v>
      </c>
      <c r="I572">
        <v>2.6535810251450536</v>
      </c>
      <c r="J572">
        <v>591.22937400000001</v>
      </c>
      <c r="K572">
        <v>5.8321114791938573</v>
      </c>
      <c r="L572">
        <v>-23.499323</v>
      </c>
      <c r="M572">
        <v>-47.457853253204043</v>
      </c>
    </row>
    <row r="573" spans="6:13" x14ac:dyDescent="0.3">
      <c r="F573">
        <v>1.4471580313422192</v>
      </c>
      <c r="G573">
        <v>1.5910646070264991</v>
      </c>
      <c r="I573">
        <v>2.7743300694061759</v>
      </c>
      <c r="J573">
        <v>376.22165699999999</v>
      </c>
      <c r="K573">
        <v>3.8875047742353779</v>
      </c>
      <c r="L573">
        <v>-20.692943499375605</v>
      </c>
      <c r="M573">
        <v>-50.920526559032098</v>
      </c>
    </row>
    <row r="574" spans="6:13" x14ac:dyDescent="0.3">
      <c r="F574">
        <v>1.954242509439325</v>
      </c>
      <c r="G574">
        <v>2.2900346113625178</v>
      </c>
      <c r="I574">
        <v>2.1860093437215826</v>
      </c>
      <c r="J574">
        <v>570.00790900000004</v>
      </c>
      <c r="K574">
        <v>5.4509277404722001</v>
      </c>
      <c r="L574">
        <v>-22.822145000000003</v>
      </c>
      <c r="M574">
        <v>-47.265802732090094</v>
      </c>
    </row>
    <row r="575" spans="6:13" x14ac:dyDescent="0.3">
      <c r="F575">
        <v>0.90308998699194354</v>
      </c>
      <c r="G575">
        <v>0.95424250943932487</v>
      </c>
      <c r="I575">
        <v>2.519285771379193</v>
      </c>
      <c r="J575">
        <v>353.76624299999997</v>
      </c>
      <c r="K575">
        <v>3.5980240723341899</v>
      </c>
      <c r="L575">
        <v>-20.503344266962252</v>
      </c>
      <c r="M575">
        <v>-51.028222586512868</v>
      </c>
    </row>
    <row r="576" spans="6:13" x14ac:dyDescent="0.3">
      <c r="F576">
        <v>2.3180633349627615</v>
      </c>
      <c r="G576">
        <v>2.8549130223078554</v>
      </c>
      <c r="I576">
        <v>2.3143644768383909</v>
      </c>
      <c r="J576">
        <v>745.79481199999998</v>
      </c>
      <c r="K576">
        <v>5.4736869184632457</v>
      </c>
      <c r="L576">
        <v>-23.536827500000005</v>
      </c>
      <c r="M576">
        <v>-46.307810467288199</v>
      </c>
    </row>
    <row r="577" spans="6:13" x14ac:dyDescent="0.3">
      <c r="F577">
        <v>1.6232492903979006</v>
      </c>
      <c r="G577">
        <v>1.6812412373755872</v>
      </c>
      <c r="I577">
        <v>2.538814941523083</v>
      </c>
      <c r="J577">
        <v>518.24198000000001</v>
      </c>
      <c r="K577">
        <v>4.0936667822279027</v>
      </c>
      <c r="L577">
        <v>-20.957600676059251</v>
      </c>
      <c r="M577">
        <v>-49.032621409186611</v>
      </c>
    </row>
    <row r="578" spans="6:13" x14ac:dyDescent="0.3">
      <c r="F578">
        <v>1.2041199826559248</v>
      </c>
      <c r="G578">
        <v>1.2304489213782739</v>
      </c>
      <c r="I578">
        <v>2.5665600437655884</v>
      </c>
      <c r="J578">
        <v>487.04240199999998</v>
      </c>
      <c r="K578">
        <v>4.2173786479394417</v>
      </c>
      <c r="L578">
        <v>-21.732514500000008</v>
      </c>
      <c r="M578">
        <v>-48.68678761401565</v>
      </c>
    </row>
    <row r="579" spans="6:13" x14ac:dyDescent="0.3">
      <c r="F579">
        <v>1.8633228601204559</v>
      </c>
      <c r="G579">
        <v>2.2900346113625178</v>
      </c>
      <c r="I579">
        <v>1.3093746249166704</v>
      </c>
      <c r="J579">
        <v>803.23913100000004</v>
      </c>
      <c r="K579">
        <v>5.4618945236025969</v>
      </c>
      <c r="L579">
        <v>-23.623328500000003</v>
      </c>
      <c r="M579">
        <v>-46.785780034210205</v>
      </c>
    </row>
    <row r="580" spans="6:13" x14ac:dyDescent="0.3">
      <c r="F580">
        <v>1.2787536009528289</v>
      </c>
      <c r="G580">
        <v>1.3222192947339193</v>
      </c>
      <c r="I580">
        <v>2.783379681406934</v>
      </c>
      <c r="J580">
        <v>403.682391</v>
      </c>
      <c r="K580">
        <v>3.7983052820219765</v>
      </c>
      <c r="L580">
        <v>-22.388266261606002</v>
      </c>
      <c r="M580">
        <v>-51.284773424105047</v>
      </c>
    </row>
    <row r="581" spans="6:13" x14ac:dyDescent="0.3">
      <c r="F581">
        <v>1.3979400086720377</v>
      </c>
      <c r="G581">
        <v>1.6232492903979006</v>
      </c>
      <c r="I581">
        <v>2.1623612501776015</v>
      </c>
      <c r="J581">
        <v>540.89401399999997</v>
      </c>
      <c r="K581">
        <v>4.1417318947671413</v>
      </c>
      <c r="L581">
        <v>-23.449814118588002</v>
      </c>
      <c r="M581">
        <v>-49.405771115567497</v>
      </c>
    </row>
    <row r="582" spans="6:13" x14ac:dyDescent="0.3">
      <c r="F582">
        <v>1.8512583487190752</v>
      </c>
      <c r="G582">
        <v>2.0827853703164503</v>
      </c>
      <c r="I582">
        <v>2.0296231824762359</v>
      </c>
      <c r="J582">
        <v>579.33126000000004</v>
      </c>
      <c r="K582">
        <v>3.7989957344438814</v>
      </c>
      <c r="L582">
        <v>-21.146736273607853</v>
      </c>
      <c r="M582">
        <v>-48.511955222080744</v>
      </c>
    </row>
    <row r="583" spans="6:13" x14ac:dyDescent="0.3">
      <c r="F583">
        <v>2.2405492482825999</v>
      </c>
      <c r="G583">
        <v>2.7951845896824241</v>
      </c>
      <c r="I583">
        <v>2.1220814720144987</v>
      </c>
      <c r="J583">
        <v>625.14617499999997</v>
      </c>
      <c r="K583">
        <v>3.7455432019980242</v>
      </c>
      <c r="L583">
        <v>-21.129556288279101</v>
      </c>
      <c r="M583">
        <v>-48.453935342282819</v>
      </c>
    </row>
    <row r="584" spans="6:13" x14ac:dyDescent="0.3">
      <c r="F584">
        <v>1.6812412373755872</v>
      </c>
      <c r="G584">
        <v>1.7923916894982539</v>
      </c>
      <c r="I584">
        <v>2.749572458273458</v>
      </c>
      <c r="J584">
        <v>693.87781199999995</v>
      </c>
      <c r="K584">
        <v>4.3656190022545038</v>
      </c>
      <c r="L584">
        <v>-21.703033000000005</v>
      </c>
      <c r="M584">
        <v>-47.271615513066408</v>
      </c>
    </row>
    <row r="585" spans="6:13" x14ac:dyDescent="0.3">
      <c r="F585">
        <v>1.7323937598229686</v>
      </c>
      <c r="G585">
        <v>1.7403626894942439</v>
      </c>
      <c r="I585">
        <v>2.8734473252221928</v>
      </c>
      <c r="J585">
        <v>514.70759799999996</v>
      </c>
      <c r="K585">
        <v>4.414421777942561</v>
      </c>
      <c r="L585">
        <v>-20.625112136135055</v>
      </c>
      <c r="M585">
        <v>-49.648820199371762</v>
      </c>
    </row>
    <row r="586" spans="6:13" x14ac:dyDescent="0.3">
      <c r="F586">
        <v>2.5502283530550942</v>
      </c>
      <c r="G586">
        <v>4.4947666291336281</v>
      </c>
      <c r="I586">
        <v>2.8780044702680252</v>
      </c>
      <c r="J586">
        <v>889.77241100000003</v>
      </c>
      <c r="K586">
        <v>3.8924841793646876</v>
      </c>
      <c r="L586">
        <v>-23.973148266790606</v>
      </c>
      <c r="M586">
        <v>-47.505288235203587</v>
      </c>
    </row>
    <row r="587" spans="6:13" x14ac:dyDescent="0.3">
      <c r="F587">
        <v>2.0827853703164503</v>
      </c>
      <c r="G587">
        <v>2.4969296480732148</v>
      </c>
      <c r="I587">
        <v>2.3461396874072928</v>
      </c>
      <c r="J587">
        <v>806.79211399999997</v>
      </c>
      <c r="K587">
        <v>4.1126050015345745</v>
      </c>
      <c r="L587">
        <v>-21.47188540230535</v>
      </c>
      <c r="M587">
        <v>-46.745515210683564</v>
      </c>
    </row>
    <row r="588" spans="6:13" x14ac:dyDescent="0.3">
      <c r="F588">
        <v>1.2787536009528289</v>
      </c>
      <c r="G588">
        <v>1.3617278360175928</v>
      </c>
      <c r="I588">
        <v>1.7315243011103396</v>
      </c>
      <c r="J588">
        <v>646.42840799999999</v>
      </c>
      <c r="K588">
        <v>3.4488608456074408</v>
      </c>
      <c r="L588">
        <v>-21.072608500000001</v>
      </c>
      <c r="M588">
        <v>-48.408654918410541</v>
      </c>
    </row>
    <row r="589" spans="6:13" x14ac:dyDescent="0.3">
      <c r="F589">
        <v>2.1702617153949575</v>
      </c>
      <c r="G589">
        <v>2.7387805584843692</v>
      </c>
      <c r="I589">
        <v>2.7740313063297051</v>
      </c>
      <c r="J589">
        <v>566.25329799999997</v>
      </c>
      <c r="K589">
        <v>4.7572213647745869</v>
      </c>
      <c r="L589">
        <v>-21.410008000000005</v>
      </c>
      <c r="M589">
        <v>-48.506742182853621</v>
      </c>
    </row>
    <row r="590" spans="6:13" x14ac:dyDescent="0.3">
      <c r="F590">
        <v>1.4471580313422192</v>
      </c>
      <c r="G590">
        <v>1.505149978319906</v>
      </c>
      <c r="I590">
        <v>2.6517769720362852</v>
      </c>
      <c r="J590">
        <v>623.50954400000001</v>
      </c>
      <c r="K590">
        <v>4.3658248068593641</v>
      </c>
      <c r="L590">
        <v>-23.5320605077168</v>
      </c>
      <c r="M590">
        <v>-49.244088538389882</v>
      </c>
    </row>
    <row r="591" spans="6:13" x14ac:dyDescent="0.3">
      <c r="F591">
        <v>1.5185139398778875</v>
      </c>
      <c r="G591">
        <v>1.5563025007672873</v>
      </c>
      <c r="I591">
        <v>2.3650984427759338</v>
      </c>
      <c r="J591">
        <v>684.66981699999997</v>
      </c>
      <c r="K591">
        <v>3.7673043174532732</v>
      </c>
      <c r="L591">
        <v>-23.919257149652857</v>
      </c>
      <c r="M591">
        <v>-48.697328636961991</v>
      </c>
    </row>
    <row r="592" spans="6:13" x14ac:dyDescent="0.3">
      <c r="F592">
        <v>1.954242509439325</v>
      </c>
      <c r="G592">
        <v>2.1702617153949575</v>
      </c>
      <c r="I592">
        <v>2.3040271193465314</v>
      </c>
      <c r="J592">
        <v>444.57417400000003</v>
      </c>
      <c r="K592">
        <v>3.8732043092770407</v>
      </c>
      <c r="L592">
        <v>-22.301668295471856</v>
      </c>
      <c r="M592">
        <v>-51.559572575554753</v>
      </c>
    </row>
    <row r="593" spans="6:13" x14ac:dyDescent="0.3">
      <c r="F593">
        <v>0.6020599913279624</v>
      </c>
      <c r="G593">
        <v>0.69897000433601886</v>
      </c>
      <c r="I593">
        <v>2.4813179121810336</v>
      </c>
      <c r="J593">
        <v>450.76618300000001</v>
      </c>
      <c r="K593">
        <v>4.1760912590556813</v>
      </c>
      <c r="L593">
        <v>-22.744771194284205</v>
      </c>
      <c r="M593">
        <v>-50.576565135086703</v>
      </c>
    </row>
    <row r="594" spans="6:13" x14ac:dyDescent="0.3">
      <c r="F594">
        <v>2.3364597338485296</v>
      </c>
      <c r="G594">
        <v>3.4312028845565168</v>
      </c>
      <c r="I594">
        <v>2.7191232067716853</v>
      </c>
      <c r="J594">
        <v>622.41667199999995</v>
      </c>
      <c r="K594">
        <v>5.0855260397442619</v>
      </c>
      <c r="L594">
        <v>-23.348576500000004</v>
      </c>
      <c r="M594">
        <v>-47.849464033660901</v>
      </c>
    </row>
    <row r="595" spans="6:13" x14ac:dyDescent="0.3">
      <c r="F595">
        <v>2.436162647040756</v>
      </c>
      <c r="G595">
        <v>3.4497868469857735</v>
      </c>
      <c r="I595">
        <v>2.7958821019525852</v>
      </c>
      <c r="J595">
        <v>586.07850599999995</v>
      </c>
      <c r="K595">
        <v>5.4982057589864661</v>
      </c>
      <c r="L595">
        <v>-23.026555500000004</v>
      </c>
      <c r="M595">
        <v>-45.556608696687441</v>
      </c>
    </row>
    <row r="596" spans="6:13" x14ac:dyDescent="0.3">
      <c r="F596">
        <v>2.0492180226701815</v>
      </c>
      <c r="G596">
        <v>2.3926969532596658</v>
      </c>
      <c r="I596">
        <v>2.4715689254613227</v>
      </c>
      <c r="J596">
        <v>709.35716600000001</v>
      </c>
      <c r="K596">
        <v>3.6562899011913594</v>
      </c>
      <c r="L596">
        <v>-23.340591746250151</v>
      </c>
      <c r="M596">
        <v>-49.377441961138608</v>
      </c>
    </row>
    <row r="597" spans="6:13" x14ac:dyDescent="0.3">
      <c r="F597">
        <v>2.5118833609788744</v>
      </c>
      <c r="G597">
        <v>3.6079908585471747</v>
      </c>
      <c r="I597">
        <v>3.1919546045885201</v>
      </c>
      <c r="J597">
        <v>352.74982899999998</v>
      </c>
      <c r="K597">
        <v>4.3645134736915097</v>
      </c>
      <c r="L597">
        <v>-22.531007000000002</v>
      </c>
      <c r="M597">
        <v>-52.171194822163727</v>
      </c>
    </row>
    <row r="598" spans="6:13" x14ac:dyDescent="0.3">
      <c r="F598">
        <v>2.1038037209559568</v>
      </c>
      <c r="G598">
        <v>2.4116197059632301</v>
      </c>
      <c r="I598">
        <v>2.3454541117148229</v>
      </c>
      <c r="J598">
        <v>515.71438499999999</v>
      </c>
      <c r="K598">
        <v>3.9717395908877782</v>
      </c>
      <c r="L598">
        <v>-20.787841656654852</v>
      </c>
      <c r="M598">
        <v>-48.341536137232502</v>
      </c>
    </row>
    <row r="599" spans="6:13" x14ac:dyDescent="0.3">
      <c r="F599">
        <v>2.3979400086720375</v>
      </c>
      <c r="G599">
        <v>3.4580331924965062</v>
      </c>
      <c r="I599">
        <v>2.6068068512055138</v>
      </c>
      <c r="J599">
        <v>483.84113400000001</v>
      </c>
      <c r="K599">
        <v>4.6240344464380225</v>
      </c>
      <c r="L599">
        <v>-23.097889485000003</v>
      </c>
      <c r="M599">
        <v>-47.711472527996328</v>
      </c>
    </row>
    <row r="600" spans="6:13" x14ac:dyDescent="0.3">
      <c r="F600">
        <v>2.4941545940184429</v>
      </c>
      <c r="G600">
        <v>3.2650537885040145</v>
      </c>
      <c r="I600">
        <v>2.2940030257255981</v>
      </c>
      <c r="J600">
        <v>810.95214899999996</v>
      </c>
      <c r="K600">
        <v>3.4245549766067134</v>
      </c>
      <c r="L600">
        <v>-23.202363382960307</v>
      </c>
      <c r="M600">
        <v>-49.603542894931422</v>
      </c>
    </row>
    <row r="601" spans="6:13" x14ac:dyDescent="0.3">
      <c r="F601">
        <v>1.7923916894982539</v>
      </c>
      <c r="G601">
        <v>2.0453229787866576</v>
      </c>
      <c r="I601">
        <v>1.8533818036435505</v>
      </c>
      <c r="J601">
        <v>582.709068</v>
      </c>
      <c r="K601">
        <v>3.3823773034681137</v>
      </c>
      <c r="L601">
        <v>-23.243769527262103</v>
      </c>
      <c r="M601">
        <v>-48.198238839887324</v>
      </c>
    </row>
    <row r="602" spans="6:13" x14ac:dyDescent="0.3">
      <c r="F602">
        <v>2.0413926851582249</v>
      </c>
      <c r="G602">
        <v>2.3201462861110542</v>
      </c>
      <c r="I602">
        <v>2.4986771365944649</v>
      </c>
      <c r="J602">
        <v>794.43520799999999</v>
      </c>
      <c r="K602">
        <v>4.0004340774793183</v>
      </c>
      <c r="L602">
        <v>-22.427493614698104</v>
      </c>
      <c r="M602">
        <v>-48.172157585145634</v>
      </c>
    </row>
    <row r="603" spans="6:13" x14ac:dyDescent="0.3">
      <c r="F603">
        <v>1.5797835966168101</v>
      </c>
      <c r="G603">
        <v>1.7634279935629373</v>
      </c>
      <c r="I603">
        <v>1.8022330855475504</v>
      </c>
      <c r="J603">
        <v>528.44563000000005</v>
      </c>
      <c r="K603">
        <v>3.236537261488694</v>
      </c>
      <c r="L603">
        <v>-22.038073647059949</v>
      </c>
      <c r="M603">
        <v>-48.340183393753499</v>
      </c>
    </row>
    <row r="604" spans="6:13" x14ac:dyDescent="0.3">
      <c r="F604">
        <v>2.5327543789924976</v>
      </c>
      <c r="G604">
        <v>3.7734207232906098</v>
      </c>
      <c r="I604">
        <v>2.2812470512214222</v>
      </c>
      <c r="J604">
        <v>561.411205</v>
      </c>
      <c r="K604">
        <v>4.6738039593845588</v>
      </c>
      <c r="L604">
        <v>-22.960415205393254</v>
      </c>
      <c r="M604">
        <v>-45.550746882346836</v>
      </c>
    </row>
    <row r="605" spans="6:13" x14ac:dyDescent="0.3">
      <c r="F605">
        <v>2.0934216851622351</v>
      </c>
      <c r="G605">
        <v>2.4265112613645754</v>
      </c>
      <c r="I605">
        <v>2.180682012519926</v>
      </c>
      <c r="J605">
        <v>424.67347599999999</v>
      </c>
      <c r="K605">
        <v>3.763951826033324</v>
      </c>
      <c r="L605">
        <v>-20.228012803363956</v>
      </c>
      <c r="M605">
        <v>-50.884882785455289</v>
      </c>
    </row>
    <row r="606" spans="6:13" x14ac:dyDescent="0.3">
      <c r="F606">
        <v>1.954242509439325</v>
      </c>
      <c r="G606">
        <v>2.12057393120585</v>
      </c>
      <c r="I606">
        <v>2.1028828617830406</v>
      </c>
      <c r="J606">
        <v>785.91438500000004</v>
      </c>
      <c r="K606">
        <v>3.8384712790719289</v>
      </c>
      <c r="L606">
        <v>-22.814756155163252</v>
      </c>
      <c r="M606">
        <v>-46.697023859532528</v>
      </c>
    </row>
    <row r="607" spans="6:13" x14ac:dyDescent="0.3">
      <c r="F607">
        <v>2.2304489213782741</v>
      </c>
      <c r="G607">
        <v>2.6473829701146196</v>
      </c>
      <c r="I607">
        <v>2.7979499619051582</v>
      </c>
      <c r="J607">
        <v>528.06524300000001</v>
      </c>
      <c r="K607">
        <v>4.8164004016476971</v>
      </c>
      <c r="L607">
        <v>-21.934821510000003</v>
      </c>
      <c r="M607">
        <v>-50.514006421722954</v>
      </c>
    </row>
    <row r="608" spans="6:13" x14ac:dyDescent="0.3">
      <c r="F608">
        <v>1.8061799739838871</v>
      </c>
      <c r="G608">
        <v>2.0606978403536118</v>
      </c>
      <c r="I608">
        <v>2.3887581878491044</v>
      </c>
      <c r="J608">
        <v>400.12967300000003</v>
      </c>
      <c r="K608">
        <v>4.1901915805753021</v>
      </c>
      <c r="L608">
        <v>-21.386395317688653</v>
      </c>
      <c r="M608">
        <v>-51.576720575971144</v>
      </c>
    </row>
    <row r="609" spans="6:13" x14ac:dyDescent="0.3">
      <c r="F609">
        <v>0.47712125471966244</v>
      </c>
      <c r="G609">
        <v>0.47712125471966244</v>
      </c>
      <c r="I609">
        <v>2.1853579726778092</v>
      </c>
      <c r="J609">
        <v>446.72039100000001</v>
      </c>
      <c r="K609">
        <v>3.3044905277734875</v>
      </c>
      <c r="L609">
        <v>-20.950235089182453</v>
      </c>
      <c r="M609">
        <v>-50.10944175051926</v>
      </c>
    </row>
    <row r="610" spans="6:13" x14ac:dyDescent="0.3">
      <c r="F610">
        <v>1.5314789170422551</v>
      </c>
      <c r="G610">
        <v>1.6812412373755872</v>
      </c>
      <c r="I610">
        <v>2.1696656187904129</v>
      </c>
      <c r="J610">
        <v>464.959159</v>
      </c>
      <c r="K610">
        <v>3.2372923375674589</v>
      </c>
      <c r="L610">
        <v>-20.051268617318417</v>
      </c>
      <c r="M610">
        <v>-50.477729431479297</v>
      </c>
    </row>
    <row r="611" spans="6:13" x14ac:dyDescent="0.3">
      <c r="F611">
        <v>2.2380461031287955</v>
      </c>
      <c r="G611">
        <v>2.7497363155690611</v>
      </c>
      <c r="I611">
        <v>2.3219317379701807</v>
      </c>
      <c r="J611">
        <v>419.90224799999999</v>
      </c>
      <c r="K611">
        <v>3.7999605274059833</v>
      </c>
      <c r="L611">
        <v>-21.162470999800203</v>
      </c>
      <c r="M611">
        <v>-49.719672394223984</v>
      </c>
    </row>
    <row r="612" spans="6:13" x14ac:dyDescent="0.3">
      <c r="F612">
        <v>2.6989700043360187</v>
      </c>
      <c r="G612">
        <v>4.4982416126858915</v>
      </c>
      <c r="I612">
        <v>2.8500976609941615</v>
      </c>
      <c r="J612">
        <v>5.0201219999999998</v>
      </c>
      <c r="K612">
        <v>4.9580810655158709</v>
      </c>
      <c r="L612">
        <v>-23.435964980516907</v>
      </c>
      <c r="M612">
        <v>-45.072091475479915</v>
      </c>
    </row>
    <row r="613" spans="6:13" x14ac:dyDescent="0.3">
      <c r="F613">
        <v>0.69897000433601886</v>
      </c>
      <c r="G613">
        <v>0.69897000433601886</v>
      </c>
      <c r="I613">
        <v>2.450524690058026</v>
      </c>
      <c r="J613">
        <v>480.64356299999997</v>
      </c>
      <c r="K613">
        <v>3.6794278966121188</v>
      </c>
      <c r="L613">
        <v>-22.523835450207056</v>
      </c>
      <c r="M613">
        <v>-49.663271665553467</v>
      </c>
    </row>
    <row r="614" spans="6:13" x14ac:dyDescent="0.3">
      <c r="F614">
        <v>1.9637878273455553</v>
      </c>
      <c r="G614">
        <v>2.214843848047698</v>
      </c>
      <c r="I614">
        <v>2.4021478490583599</v>
      </c>
      <c r="J614">
        <v>504.43618800000002</v>
      </c>
      <c r="K614">
        <v>4.0047511555910011</v>
      </c>
      <c r="L614">
        <v>-20.953346399265751</v>
      </c>
      <c r="M614">
        <v>-49.177669534978428</v>
      </c>
    </row>
    <row r="615" spans="6:13" x14ac:dyDescent="0.3">
      <c r="F615">
        <v>0.69897000433601886</v>
      </c>
      <c r="G615">
        <v>0.77815125038364363</v>
      </c>
      <c r="I615">
        <v>1.8979348365453415</v>
      </c>
      <c r="J615">
        <v>472.19981200000001</v>
      </c>
      <c r="K615">
        <v>3.2657609167176105</v>
      </c>
      <c r="L615">
        <v>-20.887768999370802</v>
      </c>
      <c r="M615">
        <v>-49.897393579108623</v>
      </c>
    </row>
    <row r="616" spans="6:13" x14ac:dyDescent="0.3">
      <c r="F616">
        <v>1.7558748556724915</v>
      </c>
      <c r="G616">
        <v>1.954242509439325</v>
      </c>
      <c r="I616">
        <v>2.3206903717279208</v>
      </c>
      <c r="J616">
        <v>448.394251</v>
      </c>
      <c r="K616">
        <v>3.9597090242464299</v>
      </c>
      <c r="L616">
        <v>-20.246264096670103</v>
      </c>
      <c r="M616">
        <v>-50.641800154077856</v>
      </c>
    </row>
    <row r="617" spans="6:13" x14ac:dyDescent="0.3">
      <c r="F617">
        <v>1.8260748027008264</v>
      </c>
      <c r="G617">
        <v>2.0569048513364727</v>
      </c>
      <c r="I617">
        <v>2.1670247521755779</v>
      </c>
      <c r="J617">
        <v>453.96709800000002</v>
      </c>
      <c r="K617">
        <v>3.0663259253620376</v>
      </c>
      <c r="L617">
        <v>-21.786313652437702</v>
      </c>
      <c r="M617">
        <v>-49.283201601357113</v>
      </c>
    </row>
    <row r="618" spans="6:13" x14ac:dyDescent="0.3">
      <c r="F618">
        <v>1.414973347970818</v>
      </c>
      <c r="G618">
        <v>1.4913616938342726</v>
      </c>
      <c r="I618">
        <v>2.5104324007427796</v>
      </c>
      <c r="J618">
        <v>439.384184</v>
      </c>
      <c r="K618">
        <v>4.1401622296136367</v>
      </c>
      <c r="L618">
        <v>-21.200418812734753</v>
      </c>
      <c r="M618">
        <v>-49.290729849446706</v>
      </c>
    </row>
    <row r="619" spans="6:13" x14ac:dyDescent="0.3">
      <c r="F619">
        <v>1.4771212547196624</v>
      </c>
      <c r="G619">
        <v>1.5185139398778875</v>
      </c>
      <c r="I619">
        <v>2.1753407291061095</v>
      </c>
      <c r="J619">
        <v>508.17497100000003</v>
      </c>
      <c r="K619">
        <v>4.1246998089321174</v>
      </c>
      <c r="L619">
        <v>-20.423370291877653</v>
      </c>
      <c r="M619">
        <v>-50.085868281705338</v>
      </c>
    </row>
    <row r="620" spans="6:13" x14ac:dyDescent="0.3">
      <c r="F620">
        <v>2.2600713879850747</v>
      </c>
      <c r="G620">
        <v>3.1386184338994925</v>
      </c>
      <c r="I620">
        <v>2.1718375720313672</v>
      </c>
      <c r="J620">
        <v>690.12080300000002</v>
      </c>
      <c r="K620">
        <v>5.1112389831348324</v>
      </c>
      <c r="L620">
        <v>-22.971244000000002</v>
      </c>
      <c r="M620">
        <v>-46.996630027555213</v>
      </c>
    </row>
    <row r="621" spans="6:13" x14ac:dyDescent="0.3">
      <c r="F621">
        <v>1.3617278360175928</v>
      </c>
      <c r="G621">
        <v>1.4623979978989561</v>
      </c>
      <c r="I621">
        <v>2.9333156620656617</v>
      </c>
      <c r="J621">
        <v>451.787756</v>
      </c>
      <c r="K621">
        <v>4.4229179807676626</v>
      </c>
      <c r="L621">
        <v>-21.225575282859502</v>
      </c>
      <c r="M621">
        <v>-50.869308119039758</v>
      </c>
    </row>
    <row r="622" spans="6:13" x14ac:dyDescent="0.3">
      <c r="F622">
        <v>1.8195439355418688</v>
      </c>
      <c r="G622">
        <v>1.9731278535996986</v>
      </c>
      <c r="I622">
        <v>2.1541042975321183</v>
      </c>
      <c r="J622">
        <v>832.89650300000005</v>
      </c>
      <c r="K622">
        <v>4.0227169800510296</v>
      </c>
      <c r="L622">
        <v>-22.884880423820402</v>
      </c>
      <c r="M622">
        <v>-46.411600233135466</v>
      </c>
    </row>
    <row r="623" spans="6:13" x14ac:dyDescent="0.3">
      <c r="F623">
        <v>2.1271047983648077</v>
      </c>
      <c r="G623">
        <v>2.5899496013257077</v>
      </c>
      <c r="I623">
        <v>2.4268006945521643</v>
      </c>
      <c r="J623">
        <v>702.02575000000002</v>
      </c>
      <c r="K623">
        <v>4.6319001471668084</v>
      </c>
      <c r="L623">
        <v>-21.835866000000003</v>
      </c>
      <c r="M623">
        <v>-46.895608914752174</v>
      </c>
    </row>
    <row r="624" spans="6:13" x14ac:dyDescent="0.3">
      <c r="F624">
        <v>2.0211892990699383</v>
      </c>
      <c r="G624">
        <v>2.3729120029701067</v>
      </c>
      <c r="I624">
        <v>1.6282765098705798</v>
      </c>
      <c r="J624">
        <v>926.92935699999998</v>
      </c>
      <c r="K624">
        <v>4.7209609738000964</v>
      </c>
      <c r="L624">
        <v>-23.615302500000002</v>
      </c>
      <c r="M624">
        <v>-47.019647784074024</v>
      </c>
    </row>
    <row r="625" spans="6:13" x14ac:dyDescent="0.3">
      <c r="F625">
        <v>1.4771212547196624</v>
      </c>
      <c r="G625">
        <v>1.7075701760979363</v>
      </c>
      <c r="I625">
        <v>1.5455545072340648</v>
      </c>
      <c r="J625">
        <v>729.73711900000001</v>
      </c>
      <c r="K625">
        <v>5.0857827613383861</v>
      </c>
      <c r="L625">
        <v>-23.214466500000004</v>
      </c>
      <c r="M625">
        <v>-46.829890223917758</v>
      </c>
    </row>
    <row r="626" spans="6:13" x14ac:dyDescent="0.3">
      <c r="F626">
        <v>1.8195439355418688</v>
      </c>
      <c r="G626">
        <v>1.8388490907372552</v>
      </c>
      <c r="I626">
        <v>2.3939540586136796</v>
      </c>
      <c r="J626">
        <v>650.27430400000003</v>
      </c>
      <c r="K626">
        <v>4.0351494577734632</v>
      </c>
      <c r="L626">
        <v>-22.224748314841602</v>
      </c>
      <c r="M626">
        <v>-49.821781654576142</v>
      </c>
    </row>
    <row r="627" spans="6:13" x14ac:dyDescent="0.3">
      <c r="F627">
        <v>2.2600713879850747</v>
      </c>
      <c r="G627">
        <v>2.8959747323590648</v>
      </c>
      <c r="I627">
        <v>1.9117114471772816</v>
      </c>
      <c r="J627">
        <v>719.20842600000003</v>
      </c>
      <c r="K627">
        <v>4.896129218798853</v>
      </c>
      <c r="L627">
        <v>-23.030538324140796</v>
      </c>
      <c r="M627">
        <v>-46.976476309079708</v>
      </c>
    </row>
    <row r="628" spans="6:13" x14ac:dyDescent="0.3">
      <c r="F628">
        <v>2.4265112613645754</v>
      </c>
      <c r="G628">
        <v>3.161667412437736</v>
      </c>
      <c r="I628">
        <v>2.3379102939115564</v>
      </c>
      <c r="J628">
        <v>538.54532500000005</v>
      </c>
      <c r="K628">
        <v>4.2764158446534486</v>
      </c>
      <c r="L628">
        <v>-20.872314000000003</v>
      </c>
      <c r="M628">
        <v>-48.296662879599765</v>
      </c>
    </row>
    <row r="629" spans="6:13" x14ac:dyDescent="0.3">
      <c r="F629">
        <v>1.7160033436347992</v>
      </c>
      <c r="G629">
        <v>1.9138138523837167</v>
      </c>
      <c r="I629">
        <v>1.9796803728812291</v>
      </c>
      <c r="J629">
        <v>608.47872199999995</v>
      </c>
      <c r="K629">
        <v>3.9449759084120477</v>
      </c>
      <c r="L629">
        <v>-21.167154084720458</v>
      </c>
      <c r="M629">
        <v>-48.630171357210997</v>
      </c>
    </row>
    <row r="630" spans="6:13" x14ac:dyDescent="0.3">
      <c r="F630">
        <v>2.3384564936046046</v>
      </c>
      <c r="G630">
        <v>2.7895807121644256</v>
      </c>
      <c r="I630">
        <v>2.2636763010906771</v>
      </c>
      <c r="J630">
        <v>571.63123099999996</v>
      </c>
      <c r="K630">
        <v>5.0880651776902051</v>
      </c>
      <c r="L630">
        <v>-23.5418712059999</v>
      </c>
      <c r="M630">
        <v>-47.449738057982707</v>
      </c>
    </row>
    <row r="631" spans="6:13" x14ac:dyDescent="0.3">
      <c r="F631">
        <v>2.1958996524092336</v>
      </c>
      <c r="G631">
        <v>2.6222140229662951</v>
      </c>
      <c r="I631">
        <v>2.6239756089478266</v>
      </c>
      <c r="J631">
        <v>518.33459100000005</v>
      </c>
      <c r="K631">
        <v>4.9756477531269505</v>
      </c>
      <c r="L631">
        <v>-20.419470000000004</v>
      </c>
      <c r="M631">
        <v>-49.974672015206657</v>
      </c>
    </row>
    <row r="632" spans="6:13" x14ac:dyDescent="0.3">
      <c r="F632">
        <v>0.77815125038364363</v>
      </c>
      <c r="G632">
        <v>0.77815125038364363</v>
      </c>
      <c r="I632">
        <v>2.503866916149728</v>
      </c>
      <c r="J632">
        <v>415.85244899999998</v>
      </c>
      <c r="K632">
        <v>3.4342494523964757</v>
      </c>
      <c r="L632">
        <v>-21.050110434971803</v>
      </c>
      <c r="M632">
        <v>-50.055739518479413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2C5D6-C3DA-4700-A4C2-B2D4C45AE5FC}">
  <dimension ref="A1:AW630"/>
  <sheetViews>
    <sheetView workbookViewId="0">
      <selection activeCell="D41" sqref="D41"/>
    </sheetView>
  </sheetViews>
  <sheetFormatPr defaultRowHeight="14.4" x14ac:dyDescent="0.3"/>
  <cols>
    <col min="1" max="1" width="11.44140625" customWidth="1"/>
    <col min="2" max="2" width="11.77734375" customWidth="1"/>
    <col min="3" max="3" width="11.44140625" customWidth="1"/>
    <col min="4" max="4" width="13.77734375" customWidth="1"/>
  </cols>
  <sheetData>
    <row r="1" spans="1:49" x14ac:dyDescent="0.3">
      <c r="A1" t="s">
        <v>101</v>
      </c>
      <c r="B1" t="s">
        <v>102</v>
      </c>
      <c r="C1" t="s">
        <v>103</v>
      </c>
      <c r="D1" t="s">
        <v>104</v>
      </c>
      <c r="F1" t="s">
        <v>105</v>
      </c>
      <c r="G1" t="s">
        <v>106</v>
      </c>
      <c r="H1" t="s">
        <v>107</v>
      </c>
      <c r="I1" t="s">
        <v>108</v>
      </c>
      <c r="K1" t="s">
        <v>109</v>
      </c>
      <c r="L1" t="s">
        <v>110</v>
      </c>
      <c r="M1" t="s">
        <v>111</v>
      </c>
      <c r="N1" t="s">
        <v>112</v>
      </c>
      <c r="P1" t="s">
        <v>113</v>
      </c>
      <c r="Q1" t="s">
        <v>114</v>
      </c>
      <c r="R1" t="s">
        <v>115</v>
      </c>
      <c r="S1" t="s">
        <v>116</v>
      </c>
      <c r="U1" t="s">
        <v>117</v>
      </c>
      <c r="V1" t="s">
        <v>118</v>
      </c>
      <c r="W1" t="s">
        <v>119</v>
      </c>
      <c r="X1" t="s">
        <v>120</v>
      </c>
      <c r="Z1" t="s">
        <v>121</v>
      </c>
      <c r="AA1" t="s">
        <v>122</v>
      </c>
      <c r="AB1" t="s">
        <v>123</v>
      </c>
      <c r="AC1" t="s">
        <v>124</v>
      </c>
      <c r="AE1" t="s">
        <v>125</v>
      </c>
      <c r="AF1" t="s">
        <v>126</v>
      </c>
      <c r="AG1" t="s">
        <v>127</v>
      </c>
      <c r="AH1" t="s">
        <v>128</v>
      </c>
      <c r="AJ1" t="s">
        <v>129</v>
      </c>
      <c r="AK1" t="s">
        <v>130</v>
      </c>
      <c r="AL1" t="s">
        <v>131</v>
      </c>
      <c r="AM1" t="s">
        <v>132</v>
      </c>
      <c r="AO1" t="s">
        <v>133</v>
      </c>
      <c r="AP1" t="s">
        <v>134</v>
      </c>
      <c r="AQ1" t="s">
        <v>135</v>
      </c>
      <c r="AR1" t="s">
        <v>136</v>
      </c>
      <c r="AT1" t="s">
        <v>137</v>
      </c>
      <c r="AU1" t="s">
        <v>138</v>
      </c>
      <c r="AV1" t="s">
        <v>139</v>
      </c>
      <c r="AW1" t="s">
        <v>140</v>
      </c>
    </row>
    <row r="2" spans="1:49" x14ac:dyDescent="0.3">
      <c r="A2">
        <v>451.12</v>
      </c>
      <c r="B2">
        <v>451.12</v>
      </c>
      <c r="C2">
        <v>1.3978999999999999</v>
      </c>
      <c r="D2">
        <v>1.3009999999999999</v>
      </c>
      <c r="F2">
        <v>662.48</v>
      </c>
      <c r="G2">
        <v>662.48</v>
      </c>
      <c r="H2">
        <v>0</v>
      </c>
      <c r="I2">
        <v>0</v>
      </c>
      <c r="K2">
        <v>2.6149</v>
      </c>
      <c r="L2">
        <v>2.6149</v>
      </c>
      <c r="M2">
        <v>1.3978999999999999</v>
      </c>
      <c r="N2">
        <v>1.3009999999999999</v>
      </c>
      <c r="P2">
        <v>2.6762999999999999</v>
      </c>
      <c r="Q2">
        <v>2.6762999999999999</v>
      </c>
      <c r="R2">
        <v>0</v>
      </c>
      <c r="S2">
        <v>0</v>
      </c>
      <c r="U2">
        <v>4.5449000000000002</v>
      </c>
      <c r="V2">
        <v>4.5449000000000002</v>
      </c>
      <c r="W2">
        <v>1.3978999999999999</v>
      </c>
      <c r="X2">
        <v>1.3009999999999999</v>
      </c>
      <c r="Z2">
        <v>4.5599999999999996</v>
      </c>
      <c r="AA2">
        <v>4.5599999999999996</v>
      </c>
      <c r="AB2">
        <v>0</v>
      </c>
      <c r="AC2">
        <v>0</v>
      </c>
      <c r="AE2">
        <v>-21.687999999999999</v>
      </c>
      <c r="AF2">
        <v>-21.687999999999999</v>
      </c>
      <c r="AG2">
        <v>1.3978999999999999</v>
      </c>
      <c r="AH2">
        <v>1.3009999999999999</v>
      </c>
      <c r="AJ2">
        <v>-22.06</v>
      </c>
      <c r="AK2">
        <v>-22.06</v>
      </c>
      <c r="AL2">
        <v>0</v>
      </c>
      <c r="AM2">
        <v>0</v>
      </c>
      <c r="AO2">
        <v>-51.073</v>
      </c>
      <c r="AP2">
        <v>-51.073</v>
      </c>
      <c r="AQ2">
        <v>1.3978999999999999</v>
      </c>
      <c r="AR2">
        <v>1.3009999999999999</v>
      </c>
      <c r="AT2">
        <v>-46.98</v>
      </c>
      <c r="AU2">
        <v>-46.98</v>
      </c>
      <c r="AV2">
        <v>0</v>
      </c>
      <c r="AW2">
        <v>0</v>
      </c>
    </row>
    <row r="3" spans="1:49" x14ac:dyDescent="0.3">
      <c r="A3">
        <v>425.39</v>
      </c>
      <c r="B3">
        <v>425.39</v>
      </c>
      <c r="C3">
        <v>1.6901999999999999</v>
      </c>
      <c r="D3">
        <v>1.6335</v>
      </c>
      <c r="F3">
        <v>832.91</v>
      </c>
      <c r="G3">
        <v>832.91</v>
      </c>
      <c r="H3">
        <v>0.30103000000000002</v>
      </c>
      <c r="I3">
        <v>0</v>
      </c>
      <c r="K3">
        <v>2.3243999999999998</v>
      </c>
      <c r="L3">
        <v>2.3243999999999998</v>
      </c>
      <c r="M3">
        <v>1.6901999999999999</v>
      </c>
      <c r="N3">
        <v>1.6335</v>
      </c>
      <c r="P3">
        <v>2.1543000000000001</v>
      </c>
      <c r="Q3">
        <v>2.1543000000000001</v>
      </c>
      <c r="R3">
        <v>0.30103000000000002</v>
      </c>
      <c r="S3">
        <v>0</v>
      </c>
      <c r="U3">
        <v>3.5516999999999999</v>
      </c>
      <c r="V3">
        <v>3.5516999999999999</v>
      </c>
      <c r="W3">
        <v>1.6901999999999999</v>
      </c>
      <c r="X3">
        <v>1.6335</v>
      </c>
      <c r="Z3">
        <v>3.9127999999999998</v>
      </c>
      <c r="AA3">
        <v>3.9127999999999998</v>
      </c>
      <c r="AB3">
        <v>0.30103000000000002</v>
      </c>
      <c r="AC3">
        <v>0</v>
      </c>
      <c r="AE3">
        <v>-21.233000000000001</v>
      </c>
      <c r="AF3">
        <v>-21.233000000000001</v>
      </c>
      <c r="AG3">
        <v>1.6901999999999999</v>
      </c>
      <c r="AH3">
        <v>1.6335</v>
      </c>
      <c r="AJ3">
        <v>-21.934999999999999</v>
      </c>
      <c r="AK3">
        <v>-21.934999999999999</v>
      </c>
      <c r="AL3">
        <v>0.30103000000000002</v>
      </c>
      <c r="AM3">
        <v>0</v>
      </c>
      <c r="AO3">
        <v>-49.65</v>
      </c>
      <c r="AP3">
        <v>-49.65</v>
      </c>
      <c r="AQ3">
        <v>1.6901999999999999</v>
      </c>
      <c r="AR3">
        <v>1.6335</v>
      </c>
      <c r="AT3">
        <v>-46.716999999999999</v>
      </c>
      <c r="AU3">
        <v>-46.716999999999999</v>
      </c>
      <c r="AV3">
        <v>0.30103000000000002</v>
      </c>
      <c r="AW3">
        <v>0</v>
      </c>
    </row>
    <row r="4" spans="1:49" x14ac:dyDescent="0.3">
      <c r="A4">
        <v>662.48</v>
      </c>
      <c r="B4">
        <v>662.48</v>
      </c>
      <c r="C4">
        <v>2.3222</v>
      </c>
      <c r="D4">
        <v>2.0644999999999998</v>
      </c>
      <c r="F4">
        <v>606.94000000000005</v>
      </c>
      <c r="G4">
        <v>606.94000000000005</v>
      </c>
      <c r="H4">
        <v>0.30103000000000002</v>
      </c>
      <c r="I4">
        <v>0.30103000000000002</v>
      </c>
      <c r="K4">
        <v>2.6762999999999999</v>
      </c>
      <c r="L4">
        <v>2.6762999999999999</v>
      </c>
      <c r="M4">
        <v>2.3222</v>
      </c>
      <c r="N4">
        <v>2.0644999999999998</v>
      </c>
      <c r="P4">
        <v>2.6069</v>
      </c>
      <c r="Q4">
        <v>2.6069</v>
      </c>
      <c r="R4">
        <v>0.30103000000000002</v>
      </c>
      <c r="S4">
        <v>0.30103000000000002</v>
      </c>
      <c r="U4">
        <v>4.5599999999999996</v>
      </c>
      <c r="V4">
        <v>4.5599999999999996</v>
      </c>
      <c r="W4">
        <v>2.3222</v>
      </c>
      <c r="X4">
        <v>2.0644999999999998</v>
      </c>
      <c r="Z4">
        <v>3.7835000000000001</v>
      </c>
      <c r="AA4">
        <v>3.7835000000000001</v>
      </c>
      <c r="AB4">
        <v>0.30103000000000002</v>
      </c>
      <c r="AC4">
        <v>0.30103000000000002</v>
      </c>
      <c r="AE4">
        <v>-22.06</v>
      </c>
      <c r="AF4">
        <v>-22.06</v>
      </c>
      <c r="AG4">
        <v>2.3222</v>
      </c>
      <c r="AH4">
        <v>2.0644999999999998</v>
      </c>
      <c r="AJ4">
        <v>-22.869</v>
      </c>
      <c r="AK4">
        <v>-22.869</v>
      </c>
      <c r="AL4">
        <v>0.30103000000000002</v>
      </c>
      <c r="AM4">
        <v>0.30103000000000002</v>
      </c>
      <c r="AO4">
        <v>-46.98</v>
      </c>
      <c r="AP4">
        <v>-46.98</v>
      </c>
      <c r="AQ4">
        <v>2.3222</v>
      </c>
      <c r="AR4">
        <v>2.0644999999999998</v>
      </c>
      <c r="AT4">
        <v>-49.238999999999997</v>
      </c>
      <c r="AU4">
        <v>-49.238999999999997</v>
      </c>
      <c r="AV4">
        <v>0.30103000000000002</v>
      </c>
      <c r="AW4">
        <v>0.30103000000000002</v>
      </c>
    </row>
    <row r="5" spans="1:49" x14ac:dyDescent="0.3">
      <c r="A5">
        <v>832.91</v>
      </c>
      <c r="B5">
        <v>832.91</v>
      </c>
      <c r="C5">
        <v>2.6920000000000002</v>
      </c>
      <c r="D5">
        <v>2.2279</v>
      </c>
      <c r="F5">
        <v>515.24</v>
      </c>
      <c r="G5">
        <v>515.24</v>
      </c>
      <c r="H5">
        <v>1.5911</v>
      </c>
      <c r="I5">
        <v>1.5185</v>
      </c>
      <c r="K5">
        <v>2.1543000000000001</v>
      </c>
      <c r="L5">
        <v>2.1543000000000001</v>
      </c>
      <c r="M5">
        <v>2.6920000000000002</v>
      </c>
      <c r="N5">
        <v>2.2279</v>
      </c>
      <c r="P5">
        <v>2.9853000000000001</v>
      </c>
      <c r="Q5">
        <v>2.9853000000000001</v>
      </c>
      <c r="R5">
        <v>1.2553000000000001</v>
      </c>
      <c r="S5">
        <v>1.1760999999999999</v>
      </c>
      <c r="U5">
        <v>3.9127999999999998</v>
      </c>
      <c r="V5">
        <v>3.9127999999999998</v>
      </c>
      <c r="W5">
        <v>2.6920000000000002</v>
      </c>
      <c r="X5">
        <v>2.2279</v>
      </c>
      <c r="Z5">
        <v>3.5379</v>
      </c>
      <c r="AA5">
        <v>3.5379</v>
      </c>
      <c r="AB5">
        <v>1.5911</v>
      </c>
      <c r="AC5">
        <v>1.5185</v>
      </c>
      <c r="AE5">
        <v>-21.934999999999999</v>
      </c>
      <c r="AF5">
        <v>-21.934999999999999</v>
      </c>
      <c r="AG5">
        <v>2.6920000000000002</v>
      </c>
      <c r="AH5">
        <v>2.2279</v>
      </c>
      <c r="AJ5">
        <v>-22.597000000000001</v>
      </c>
      <c r="AK5">
        <v>-22.597000000000001</v>
      </c>
      <c r="AL5">
        <v>1.5911</v>
      </c>
      <c r="AM5">
        <v>1.5185</v>
      </c>
      <c r="AO5">
        <v>-46.716999999999999</v>
      </c>
      <c r="AP5">
        <v>-46.716999999999999</v>
      </c>
      <c r="AQ5">
        <v>2.6920000000000002</v>
      </c>
      <c r="AR5">
        <v>2.2279</v>
      </c>
      <c r="AT5">
        <v>-47.884</v>
      </c>
      <c r="AU5">
        <v>-47.884</v>
      </c>
      <c r="AV5">
        <v>1.5911</v>
      </c>
      <c r="AW5">
        <v>1.5185</v>
      </c>
    </row>
    <row r="6" spans="1:49" x14ac:dyDescent="0.3">
      <c r="A6">
        <v>893.17</v>
      </c>
      <c r="B6">
        <v>893.17</v>
      </c>
      <c r="C6">
        <v>3.0512000000000001</v>
      </c>
      <c r="D6">
        <v>2.3443999999999998</v>
      </c>
      <c r="F6">
        <v>601.38</v>
      </c>
      <c r="G6">
        <v>601.38</v>
      </c>
      <c r="H6">
        <v>1.2553000000000001</v>
      </c>
      <c r="I6">
        <v>1.1760999999999999</v>
      </c>
      <c r="K6">
        <v>1.7790999999999999</v>
      </c>
      <c r="L6">
        <v>1.7790999999999999</v>
      </c>
      <c r="M6">
        <v>3.0512000000000001</v>
      </c>
      <c r="N6">
        <v>2.3443999999999998</v>
      </c>
      <c r="P6">
        <v>2.1267999999999998</v>
      </c>
      <c r="Q6">
        <v>2.1267999999999998</v>
      </c>
      <c r="R6">
        <v>0.47711999999999999</v>
      </c>
      <c r="S6">
        <v>0.47711999999999999</v>
      </c>
      <c r="U6">
        <v>4.2720000000000002</v>
      </c>
      <c r="V6">
        <v>4.2720000000000002</v>
      </c>
      <c r="W6">
        <v>3.0512000000000001</v>
      </c>
      <c r="X6">
        <v>2.3443999999999998</v>
      </c>
      <c r="Z6">
        <v>4.5707000000000004</v>
      </c>
      <c r="AA6">
        <v>4.5707000000000004</v>
      </c>
      <c r="AB6">
        <v>1.2553000000000001</v>
      </c>
      <c r="AC6">
        <v>1.1760999999999999</v>
      </c>
      <c r="AE6">
        <v>-22.474</v>
      </c>
      <c r="AF6">
        <v>-22.474</v>
      </c>
      <c r="AG6">
        <v>3.0512000000000001</v>
      </c>
      <c r="AH6">
        <v>2.3443999999999998</v>
      </c>
      <c r="AJ6">
        <v>-22.474</v>
      </c>
      <c r="AK6">
        <v>-22.474</v>
      </c>
      <c r="AL6">
        <v>1.2553000000000001</v>
      </c>
      <c r="AM6">
        <v>1.1760999999999999</v>
      </c>
      <c r="AO6">
        <v>-46.631999999999998</v>
      </c>
      <c r="AP6">
        <v>-46.631999999999998</v>
      </c>
      <c r="AQ6">
        <v>3.0512000000000001</v>
      </c>
      <c r="AR6">
        <v>2.3443999999999998</v>
      </c>
      <c r="AT6">
        <v>-48.99</v>
      </c>
      <c r="AU6">
        <v>-48.99</v>
      </c>
      <c r="AV6">
        <v>1.2553000000000001</v>
      </c>
      <c r="AW6">
        <v>1.1760999999999999</v>
      </c>
    </row>
    <row r="7" spans="1:49" x14ac:dyDescent="0.3">
      <c r="A7">
        <v>606.94000000000005</v>
      </c>
      <c r="B7">
        <v>606.94000000000005</v>
      </c>
      <c r="C7">
        <v>2.9308999999999998</v>
      </c>
      <c r="D7">
        <v>2.2923</v>
      </c>
      <c r="F7">
        <v>550.37</v>
      </c>
      <c r="G7">
        <v>550.37</v>
      </c>
      <c r="H7">
        <v>0.47711999999999999</v>
      </c>
      <c r="I7">
        <v>0.47711999999999999</v>
      </c>
      <c r="K7">
        <v>2.6069</v>
      </c>
      <c r="L7">
        <v>2.6069</v>
      </c>
      <c r="M7">
        <v>2.9308999999999998</v>
      </c>
      <c r="N7">
        <v>2.2923</v>
      </c>
      <c r="P7">
        <v>2.0891000000000002</v>
      </c>
      <c r="Q7">
        <v>2.0891000000000002</v>
      </c>
      <c r="R7">
        <v>2.1139000000000001</v>
      </c>
      <c r="S7">
        <v>1.6628000000000001</v>
      </c>
      <c r="U7">
        <v>3.7835000000000001</v>
      </c>
      <c r="V7">
        <v>3.7835000000000001</v>
      </c>
      <c r="W7">
        <v>2.9308999999999998</v>
      </c>
      <c r="X7">
        <v>2.2923</v>
      </c>
      <c r="Z7">
        <v>5.3795000000000002</v>
      </c>
      <c r="AA7">
        <v>5.3795000000000002</v>
      </c>
      <c r="AB7">
        <v>0.47711999999999999</v>
      </c>
      <c r="AC7">
        <v>0.47711999999999999</v>
      </c>
      <c r="AE7">
        <v>-22.869</v>
      </c>
      <c r="AF7">
        <v>-22.869</v>
      </c>
      <c r="AG7">
        <v>2.9308999999999998</v>
      </c>
      <c r="AH7">
        <v>2.2923</v>
      </c>
      <c r="AJ7">
        <v>-22.741</v>
      </c>
      <c r="AK7">
        <v>-22.741</v>
      </c>
      <c r="AL7">
        <v>0.47711999999999999</v>
      </c>
      <c r="AM7">
        <v>0.47711999999999999</v>
      </c>
      <c r="AO7">
        <v>-49.238999999999997</v>
      </c>
      <c r="AP7">
        <v>-49.238999999999997</v>
      </c>
      <c r="AQ7">
        <v>2.9308999999999998</v>
      </c>
      <c r="AR7">
        <v>2.2923</v>
      </c>
      <c r="AT7">
        <v>-47.33</v>
      </c>
      <c r="AU7">
        <v>-47.33</v>
      </c>
      <c r="AV7">
        <v>0.47711999999999999</v>
      </c>
      <c r="AW7">
        <v>0.47711999999999999</v>
      </c>
    </row>
    <row r="8" spans="1:49" x14ac:dyDescent="0.3">
      <c r="A8">
        <v>515.24</v>
      </c>
      <c r="B8">
        <v>515.24</v>
      </c>
      <c r="C8">
        <v>3.1471</v>
      </c>
      <c r="D8">
        <v>2.2833000000000001</v>
      </c>
      <c r="F8">
        <v>730.22</v>
      </c>
      <c r="G8">
        <v>730.22</v>
      </c>
      <c r="H8">
        <v>2.1139000000000001</v>
      </c>
      <c r="I8">
        <v>1.6628000000000001</v>
      </c>
      <c r="K8">
        <v>2.9853000000000001</v>
      </c>
      <c r="L8">
        <v>2.9853000000000001</v>
      </c>
      <c r="M8">
        <v>2.5224000000000002</v>
      </c>
      <c r="N8">
        <v>2.2040999999999999</v>
      </c>
      <c r="P8">
        <v>2.6486999999999998</v>
      </c>
      <c r="Q8">
        <v>2.6486999999999998</v>
      </c>
      <c r="R8">
        <v>0</v>
      </c>
      <c r="S8">
        <v>0</v>
      </c>
      <c r="U8">
        <v>3.5379</v>
      </c>
      <c r="V8">
        <v>3.5379</v>
      </c>
      <c r="W8">
        <v>3.1471</v>
      </c>
      <c r="X8">
        <v>2.2833000000000001</v>
      </c>
      <c r="Z8">
        <v>4.6074999999999999</v>
      </c>
      <c r="AA8">
        <v>4.6074999999999999</v>
      </c>
      <c r="AB8">
        <v>2.1139000000000001</v>
      </c>
      <c r="AC8">
        <v>1.6628000000000001</v>
      </c>
      <c r="AE8">
        <v>-22.597000000000001</v>
      </c>
      <c r="AF8">
        <v>-22.597000000000001</v>
      </c>
      <c r="AG8">
        <v>3.1471</v>
      </c>
      <c r="AH8">
        <v>2.2833000000000001</v>
      </c>
      <c r="AJ8">
        <v>-21.73</v>
      </c>
      <c r="AK8">
        <v>-21.73</v>
      </c>
      <c r="AL8">
        <v>2.1139000000000001</v>
      </c>
      <c r="AM8">
        <v>1.6628000000000001</v>
      </c>
      <c r="AO8">
        <v>-47.884</v>
      </c>
      <c r="AP8">
        <v>-47.884</v>
      </c>
      <c r="AQ8">
        <v>3.1471</v>
      </c>
      <c r="AR8">
        <v>2.2833000000000001</v>
      </c>
      <c r="AT8">
        <v>-48.106999999999999</v>
      </c>
      <c r="AU8">
        <v>-48.106999999999999</v>
      </c>
      <c r="AV8">
        <v>2.1139000000000001</v>
      </c>
      <c r="AW8">
        <v>1.6628000000000001</v>
      </c>
    </row>
    <row r="9" spans="1:49" x14ac:dyDescent="0.3">
      <c r="A9">
        <v>601.38</v>
      </c>
      <c r="B9">
        <v>601.38</v>
      </c>
      <c r="C9">
        <v>2.5224000000000002</v>
      </c>
      <c r="D9">
        <v>2.2040999999999999</v>
      </c>
      <c r="F9">
        <v>673.43</v>
      </c>
      <c r="G9">
        <v>673.43</v>
      </c>
      <c r="H9">
        <v>0</v>
      </c>
      <c r="I9">
        <v>0</v>
      </c>
      <c r="K9">
        <v>2.2029999999999998</v>
      </c>
      <c r="L9">
        <v>2.2029999999999998</v>
      </c>
      <c r="M9">
        <v>2.1644000000000001</v>
      </c>
      <c r="N9">
        <v>1.9777</v>
      </c>
      <c r="P9">
        <v>3.0116999999999998</v>
      </c>
      <c r="Q9">
        <v>3.0116999999999998</v>
      </c>
      <c r="R9">
        <v>2.1492</v>
      </c>
      <c r="S9">
        <v>2.1461000000000001</v>
      </c>
      <c r="U9">
        <v>4.5707000000000004</v>
      </c>
      <c r="V9">
        <v>4.5707000000000004</v>
      </c>
      <c r="W9">
        <v>2.5224000000000002</v>
      </c>
      <c r="X9">
        <v>2.2040999999999999</v>
      </c>
      <c r="Z9">
        <v>4.8585000000000003</v>
      </c>
      <c r="AA9">
        <v>4.8585000000000003</v>
      </c>
      <c r="AB9">
        <v>0</v>
      </c>
      <c r="AC9">
        <v>0</v>
      </c>
      <c r="AE9">
        <v>-22.474</v>
      </c>
      <c r="AF9">
        <v>-22.474</v>
      </c>
      <c r="AG9">
        <v>2.5224000000000002</v>
      </c>
      <c r="AH9">
        <v>2.2040999999999999</v>
      </c>
      <c r="AJ9">
        <v>-22.699000000000002</v>
      </c>
      <c r="AK9">
        <v>-22.699000000000002</v>
      </c>
      <c r="AL9">
        <v>0</v>
      </c>
      <c r="AM9">
        <v>0</v>
      </c>
      <c r="AO9">
        <v>-48.99</v>
      </c>
      <c r="AP9">
        <v>-48.99</v>
      </c>
      <c r="AQ9">
        <v>2.5224000000000002</v>
      </c>
      <c r="AR9">
        <v>2.2040999999999999</v>
      </c>
      <c r="AT9">
        <v>-46.765000000000001</v>
      </c>
      <c r="AU9">
        <v>-46.765000000000001</v>
      </c>
      <c r="AV9">
        <v>0</v>
      </c>
      <c r="AW9">
        <v>0</v>
      </c>
    </row>
    <row r="10" spans="1:49" x14ac:dyDescent="0.3">
      <c r="A10">
        <v>609.66</v>
      </c>
      <c r="B10">
        <v>609.66</v>
      </c>
      <c r="C10">
        <v>2.1644000000000001</v>
      </c>
      <c r="D10">
        <v>1.9777</v>
      </c>
      <c r="F10">
        <v>628.29</v>
      </c>
      <c r="G10">
        <v>628.29</v>
      </c>
      <c r="H10">
        <v>2.1492</v>
      </c>
      <c r="I10">
        <v>2.1461000000000001</v>
      </c>
      <c r="K10">
        <v>2.0752000000000002</v>
      </c>
      <c r="L10">
        <v>2.0752000000000002</v>
      </c>
      <c r="M10">
        <v>2.1105999999999998</v>
      </c>
      <c r="N10">
        <v>1.8976</v>
      </c>
      <c r="P10">
        <v>2.8672</v>
      </c>
      <c r="Q10">
        <v>2.8672</v>
      </c>
      <c r="R10">
        <v>3.0546000000000002</v>
      </c>
      <c r="S10">
        <v>2.3201000000000001</v>
      </c>
      <c r="U10">
        <v>3.78</v>
      </c>
      <c r="V10">
        <v>3.78</v>
      </c>
      <c r="W10">
        <v>2.1644000000000001</v>
      </c>
      <c r="X10">
        <v>1.9777</v>
      </c>
      <c r="Z10">
        <v>4.4019000000000004</v>
      </c>
      <c r="AA10">
        <v>4.4019000000000004</v>
      </c>
      <c r="AB10">
        <v>2.1492</v>
      </c>
      <c r="AC10">
        <v>2.1461000000000001</v>
      </c>
      <c r="AE10">
        <v>-23.553999999999998</v>
      </c>
      <c r="AF10">
        <v>-23.553999999999998</v>
      </c>
      <c r="AG10">
        <v>2.1644000000000001</v>
      </c>
      <c r="AH10">
        <v>1.9777</v>
      </c>
      <c r="AJ10">
        <v>-23.484000000000002</v>
      </c>
      <c r="AK10">
        <v>-23.484000000000002</v>
      </c>
      <c r="AL10">
        <v>2.1492</v>
      </c>
      <c r="AM10">
        <v>2.1461000000000001</v>
      </c>
      <c r="AO10">
        <v>-47.893999999999998</v>
      </c>
      <c r="AP10">
        <v>-47.893999999999998</v>
      </c>
      <c r="AQ10">
        <v>2.1644000000000001</v>
      </c>
      <c r="AR10">
        <v>1.9777</v>
      </c>
      <c r="AT10">
        <v>-48.406999999999996</v>
      </c>
      <c r="AU10">
        <v>-48.406999999999996</v>
      </c>
      <c r="AV10">
        <v>2.1492</v>
      </c>
      <c r="AW10">
        <v>2.1461000000000001</v>
      </c>
    </row>
    <row r="11" spans="1:49" x14ac:dyDescent="0.3">
      <c r="A11">
        <v>414.2</v>
      </c>
      <c r="B11">
        <v>414.2</v>
      </c>
      <c r="C11">
        <v>2.1105999999999998</v>
      </c>
      <c r="D11">
        <v>1.8976</v>
      </c>
      <c r="F11">
        <v>460.92</v>
      </c>
      <c r="G11">
        <v>460.92</v>
      </c>
      <c r="H11">
        <v>3.0546000000000002</v>
      </c>
      <c r="I11">
        <v>2.3201000000000001</v>
      </c>
      <c r="K11">
        <v>2.4956</v>
      </c>
      <c r="L11">
        <v>2.4956</v>
      </c>
      <c r="M11">
        <v>1.2553000000000001</v>
      </c>
      <c r="N11">
        <v>1.0414000000000001</v>
      </c>
      <c r="P11">
        <v>2.9887000000000001</v>
      </c>
      <c r="Q11">
        <v>2.9887000000000001</v>
      </c>
      <c r="R11">
        <v>0.60206000000000004</v>
      </c>
      <c r="S11">
        <v>0.47711999999999999</v>
      </c>
      <c r="U11">
        <v>3.6196999999999999</v>
      </c>
      <c r="V11">
        <v>3.6196999999999999</v>
      </c>
      <c r="W11">
        <v>2.1105999999999998</v>
      </c>
      <c r="X11">
        <v>1.8976</v>
      </c>
      <c r="Z11">
        <v>3.8275999999999999</v>
      </c>
      <c r="AA11">
        <v>3.8275999999999999</v>
      </c>
      <c r="AB11">
        <v>3.0546000000000002</v>
      </c>
      <c r="AC11">
        <v>2.3201000000000001</v>
      </c>
      <c r="AE11">
        <v>-21.952999999999999</v>
      </c>
      <c r="AF11">
        <v>-21.952999999999999</v>
      </c>
      <c r="AG11">
        <v>2.1105999999999998</v>
      </c>
      <c r="AH11">
        <v>1.8976</v>
      </c>
      <c r="AJ11">
        <v>-22.786000000000001</v>
      </c>
      <c r="AK11">
        <v>-22.786000000000001</v>
      </c>
      <c r="AL11">
        <v>3.0546000000000002</v>
      </c>
      <c r="AM11">
        <v>2.3201000000000001</v>
      </c>
      <c r="AO11">
        <v>-51.412999999999997</v>
      </c>
      <c r="AP11">
        <v>-51.412999999999997</v>
      </c>
      <c r="AQ11">
        <v>2.1105999999999998</v>
      </c>
      <c r="AR11">
        <v>1.8976</v>
      </c>
      <c r="AT11">
        <v>-48.127000000000002</v>
      </c>
      <c r="AU11">
        <v>-48.127000000000002</v>
      </c>
      <c r="AV11">
        <v>3.0546000000000002</v>
      </c>
      <c r="AW11">
        <v>2.3201000000000001</v>
      </c>
    </row>
    <row r="12" spans="1:49" x14ac:dyDescent="0.3">
      <c r="A12">
        <v>555.87</v>
      </c>
      <c r="B12">
        <v>555.87</v>
      </c>
      <c r="C12">
        <v>1.2553000000000001</v>
      </c>
      <c r="D12">
        <v>1.0414000000000001</v>
      </c>
      <c r="F12">
        <v>925.85</v>
      </c>
      <c r="G12">
        <v>925.85</v>
      </c>
      <c r="H12">
        <v>0.60206000000000004</v>
      </c>
      <c r="I12">
        <v>0.47711999999999999</v>
      </c>
      <c r="K12">
        <v>2.968</v>
      </c>
      <c r="L12">
        <v>2.968</v>
      </c>
      <c r="M12">
        <v>3.2515999999999998</v>
      </c>
      <c r="N12">
        <v>2.4712999999999998</v>
      </c>
      <c r="P12">
        <v>3.0670999999999999</v>
      </c>
      <c r="Q12">
        <v>3.0670999999999999</v>
      </c>
      <c r="R12">
        <v>0</v>
      </c>
      <c r="S12">
        <v>0</v>
      </c>
      <c r="U12">
        <v>3.6191</v>
      </c>
      <c r="V12">
        <v>3.6191</v>
      </c>
      <c r="W12">
        <v>1.2553000000000001</v>
      </c>
      <c r="X12">
        <v>1.0414000000000001</v>
      </c>
      <c r="Z12">
        <v>4.3868999999999998</v>
      </c>
      <c r="AA12">
        <v>4.3868999999999998</v>
      </c>
      <c r="AB12">
        <v>0.60206000000000004</v>
      </c>
      <c r="AC12">
        <v>0.47711999999999999</v>
      </c>
      <c r="AE12">
        <v>-20.523</v>
      </c>
      <c r="AF12">
        <v>-20.523</v>
      </c>
      <c r="AG12">
        <v>1.2553000000000001</v>
      </c>
      <c r="AH12">
        <v>1.0414000000000001</v>
      </c>
      <c r="AJ12">
        <v>-24.513000000000002</v>
      </c>
      <c r="AK12">
        <v>-24.513000000000002</v>
      </c>
      <c r="AL12">
        <v>0.60206000000000004</v>
      </c>
      <c r="AM12">
        <v>0.47711999999999999</v>
      </c>
      <c r="AO12">
        <v>-49.06</v>
      </c>
      <c r="AP12">
        <v>-49.06</v>
      </c>
      <c r="AQ12">
        <v>1.2553000000000001</v>
      </c>
      <c r="AR12">
        <v>1.0414000000000001</v>
      </c>
      <c r="AT12">
        <v>-48.848999999999997</v>
      </c>
      <c r="AU12">
        <v>-48.848999999999997</v>
      </c>
      <c r="AV12">
        <v>0.60206000000000004</v>
      </c>
      <c r="AW12">
        <v>0.47711999999999999</v>
      </c>
    </row>
    <row r="13" spans="1:49" x14ac:dyDescent="0.3">
      <c r="A13">
        <v>904.24</v>
      </c>
      <c r="B13">
        <v>904.24</v>
      </c>
      <c r="C13">
        <v>3.2515999999999998</v>
      </c>
      <c r="D13">
        <v>2.4712999999999998</v>
      </c>
      <c r="F13">
        <v>403.1</v>
      </c>
      <c r="G13">
        <v>403.1</v>
      </c>
      <c r="H13">
        <v>0</v>
      </c>
      <c r="I13">
        <v>0</v>
      </c>
      <c r="K13">
        <v>1.9225000000000001</v>
      </c>
      <c r="L13">
        <v>1.9225000000000001</v>
      </c>
      <c r="M13">
        <v>2.1789999999999998</v>
      </c>
      <c r="N13">
        <v>1.9867999999999999</v>
      </c>
      <c r="P13">
        <v>3.0015999999999998</v>
      </c>
      <c r="Q13">
        <v>3.0015999999999998</v>
      </c>
      <c r="R13">
        <v>1.3978999999999999</v>
      </c>
      <c r="S13">
        <v>1.2787999999999999</v>
      </c>
      <c r="U13">
        <v>4.2091000000000003</v>
      </c>
      <c r="V13">
        <v>4.2091000000000003</v>
      </c>
      <c r="W13">
        <v>3.2515999999999998</v>
      </c>
      <c r="X13">
        <v>2.4712999999999998</v>
      </c>
      <c r="Z13">
        <v>5.2945000000000002</v>
      </c>
      <c r="AA13">
        <v>5.2945000000000002</v>
      </c>
      <c r="AB13">
        <v>0</v>
      </c>
      <c r="AC13">
        <v>0</v>
      </c>
      <c r="AE13">
        <v>-21.024999999999999</v>
      </c>
      <c r="AF13">
        <v>-21.024999999999999</v>
      </c>
      <c r="AG13">
        <v>3.2515999999999998</v>
      </c>
      <c r="AH13">
        <v>2.4712999999999998</v>
      </c>
      <c r="AJ13">
        <v>-21.204999999999998</v>
      </c>
      <c r="AK13">
        <v>-21.204999999999998</v>
      </c>
      <c r="AL13">
        <v>0</v>
      </c>
      <c r="AM13">
        <v>0</v>
      </c>
      <c r="AO13">
        <v>-47.372999999999998</v>
      </c>
      <c r="AP13">
        <v>-47.372999999999998</v>
      </c>
      <c r="AQ13">
        <v>3.2515999999999998</v>
      </c>
      <c r="AR13">
        <v>2.4712999999999998</v>
      </c>
      <c r="AT13">
        <v>-50.439</v>
      </c>
      <c r="AU13">
        <v>-50.439</v>
      </c>
      <c r="AV13">
        <v>0</v>
      </c>
      <c r="AW13">
        <v>0</v>
      </c>
    </row>
    <row r="14" spans="1:49" x14ac:dyDescent="0.3">
      <c r="A14">
        <v>782.17</v>
      </c>
      <c r="B14">
        <v>782.17</v>
      </c>
      <c r="C14">
        <v>2.1789999999999998</v>
      </c>
      <c r="D14">
        <v>1.9867999999999999</v>
      </c>
      <c r="F14">
        <v>673.07</v>
      </c>
      <c r="G14">
        <v>673.07</v>
      </c>
      <c r="H14">
        <v>1.3978999999999999</v>
      </c>
      <c r="I14">
        <v>1.2787999999999999</v>
      </c>
      <c r="K14">
        <v>2.5592000000000001</v>
      </c>
      <c r="L14">
        <v>2.5592000000000001</v>
      </c>
      <c r="M14">
        <v>1.5315000000000001</v>
      </c>
      <c r="N14">
        <v>1.3802000000000001</v>
      </c>
      <c r="P14">
        <v>2.8094000000000001</v>
      </c>
      <c r="Q14">
        <v>2.8094000000000001</v>
      </c>
      <c r="R14">
        <v>0.95423999999999998</v>
      </c>
      <c r="S14">
        <v>0.30103000000000002</v>
      </c>
      <c r="U14">
        <v>4.2702</v>
      </c>
      <c r="V14">
        <v>4.2702</v>
      </c>
      <c r="W14">
        <v>2.1789999999999998</v>
      </c>
      <c r="X14">
        <v>1.9867999999999999</v>
      </c>
      <c r="Z14">
        <v>5.3730000000000002</v>
      </c>
      <c r="AA14">
        <v>5.3730000000000002</v>
      </c>
      <c r="AB14">
        <v>1.3978999999999999</v>
      </c>
      <c r="AC14">
        <v>1.2787999999999999</v>
      </c>
      <c r="AE14">
        <v>-23.533000000000001</v>
      </c>
      <c r="AF14">
        <v>-23.533000000000001</v>
      </c>
      <c r="AG14">
        <v>2.1789999999999998</v>
      </c>
      <c r="AH14">
        <v>1.9867999999999999</v>
      </c>
      <c r="AJ14">
        <v>-21.79</v>
      </c>
      <c r="AK14">
        <v>-21.79</v>
      </c>
      <c r="AL14">
        <v>1.3978999999999999</v>
      </c>
      <c r="AM14">
        <v>1.2787999999999999</v>
      </c>
      <c r="AO14">
        <v>-47.259</v>
      </c>
      <c r="AP14">
        <v>-47.259</v>
      </c>
      <c r="AQ14">
        <v>2.1789999999999998</v>
      </c>
      <c r="AR14">
        <v>1.9867999999999999</v>
      </c>
      <c r="AT14">
        <v>-48.173999999999999</v>
      </c>
      <c r="AU14">
        <v>-48.173999999999999</v>
      </c>
      <c r="AV14">
        <v>1.3978999999999999</v>
      </c>
      <c r="AW14">
        <v>1.2787999999999999</v>
      </c>
    </row>
    <row r="15" spans="1:49" x14ac:dyDescent="0.3">
      <c r="A15">
        <v>459.59</v>
      </c>
      <c r="B15">
        <v>459.59</v>
      </c>
      <c r="C15">
        <v>1.5315000000000001</v>
      </c>
      <c r="D15">
        <v>1.3802000000000001</v>
      </c>
      <c r="F15">
        <v>635.5</v>
      </c>
      <c r="G15">
        <v>635.5</v>
      </c>
      <c r="H15">
        <v>0.95423999999999998</v>
      </c>
      <c r="I15">
        <v>0.30103000000000002</v>
      </c>
      <c r="K15">
        <v>2.5411000000000001</v>
      </c>
      <c r="L15">
        <v>2.5411000000000001</v>
      </c>
      <c r="M15">
        <v>2.1732</v>
      </c>
      <c r="N15">
        <v>2.0043000000000002</v>
      </c>
      <c r="P15">
        <v>2.2505000000000002</v>
      </c>
      <c r="Q15">
        <v>2.2505000000000002</v>
      </c>
      <c r="R15">
        <v>0.95423999999999998</v>
      </c>
      <c r="S15">
        <v>0.69896999999999998</v>
      </c>
      <c r="U15">
        <v>3.5657000000000001</v>
      </c>
      <c r="V15">
        <v>3.5657000000000001</v>
      </c>
      <c r="W15">
        <v>1.5315000000000001</v>
      </c>
      <c r="X15">
        <v>1.3802000000000001</v>
      </c>
      <c r="Z15">
        <v>5.1279000000000003</v>
      </c>
      <c r="AA15">
        <v>5.1279000000000003</v>
      </c>
      <c r="AB15">
        <v>0.95423999999999998</v>
      </c>
      <c r="AC15">
        <v>0.30103000000000002</v>
      </c>
      <c r="AE15">
        <v>-20.32</v>
      </c>
      <c r="AF15">
        <v>-20.32</v>
      </c>
      <c r="AG15">
        <v>1.5315000000000001</v>
      </c>
      <c r="AH15">
        <v>1.3802000000000001</v>
      </c>
      <c r="AJ15">
        <v>-22.356999999999999</v>
      </c>
      <c r="AK15">
        <v>-22.356999999999999</v>
      </c>
      <c r="AL15">
        <v>0.95423999999999998</v>
      </c>
      <c r="AM15">
        <v>0.30103000000000002</v>
      </c>
      <c r="AO15">
        <v>-49.911000000000001</v>
      </c>
      <c r="AP15">
        <v>-49.911000000000001</v>
      </c>
      <c r="AQ15">
        <v>1.5315000000000001</v>
      </c>
      <c r="AR15">
        <v>1.3802000000000001</v>
      </c>
      <c r="AT15">
        <v>-47.386000000000003</v>
      </c>
      <c r="AU15">
        <v>-47.386000000000003</v>
      </c>
      <c r="AV15">
        <v>0.95423999999999998</v>
      </c>
      <c r="AW15">
        <v>0.30103000000000002</v>
      </c>
    </row>
    <row r="16" spans="1:49" x14ac:dyDescent="0.3">
      <c r="A16">
        <v>477.33</v>
      </c>
      <c r="B16">
        <v>477.33</v>
      </c>
      <c r="C16">
        <v>2.1732</v>
      </c>
      <c r="D16">
        <v>2.0043000000000002</v>
      </c>
      <c r="F16">
        <v>650.22</v>
      </c>
      <c r="G16">
        <v>650.22</v>
      </c>
      <c r="H16">
        <v>0.95423999999999998</v>
      </c>
      <c r="I16">
        <v>0.69896999999999998</v>
      </c>
      <c r="K16">
        <v>2.1865999999999999</v>
      </c>
      <c r="L16">
        <v>1.9288000000000001</v>
      </c>
      <c r="M16">
        <v>0.30103000000000002</v>
      </c>
      <c r="N16">
        <v>1.9191</v>
      </c>
      <c r="P16">
        <v>2.6633</v>
      </c>
      <c r="Q16">
        <v>2.6633</v>
      </c>
      <c r="R16">
        <v>0.30103000000000002</v>
      </c>
      <c r="S16">
        <v>0.30103000000000002</v>
      </c>
      <c r="U16">
        <v>4.3964999999999996</v>
      </c>
      <c r="V16">
        <v>4.3964999999999996</v>
      </c>
      <c r="W16">
        <v>2.1732</v>
      </c>
      <c r="X16">
        <v>2.0043000000000002</v>
      </c>
      <c r="Z16">
        <v>4.7356999999999996</v>
      </c>
      <c r="AA16">
        <v>4.7356999999999996</v>
      </c>
      <c r="AB16">
        <v>0.95423999999999998</v>
      </c>
      <c r="AC16">
        <v>0.69896999999999998</v>
      </c>
      <c r="AE16">
        <v>-22.077999999999999</v>
      </c>
      <c r="AF16">
        <v>-22.077999999999999</v>
      </c>
      <c r="AG16">
        <v>2.1732</v>
      </c>
      <c r="AH16">
        <v>2.0043000000000002</v>
      </c>
      <c r="AJ16">
        <v>-22.571000000000002</v>
      </c>
      <c r="AK16">
        <v>-22.571000000000002</v>
      </c>
      <c r="AL16">
        <v>0.95423999999999998</v>
      </c>
      <c r="AM16">
        <v>0.69896999999999998</v>
      </c>
      <c r="AO16">
        <v>-51.469000000000001</v>
      </c>
      <c r="AP16">
        <v>-51.469000000000001</v>
      </c>
      <c r="AQ16">
        <v>2.1732</v>
      </c>
      <c r="AR16">
        <v>2.0043000000000002</v>
      </c>
      <c r="AT16">
        <v>-47.164000000000001</v>
      </c>
      <c r="AU16">
        <v>-47.164000000000001</v>
      </c>
      <c r="AV16">
        <v>0.95423999999999998</v>
      </c>
      <c r="AW16">
        <v>0.69896999999999998</v>
      </c>
    </row>
    <row r="17" spans="1:49" x14ac:dyDescent="0.3">
      <c r="A17">
        <v>614.58000000000004</v>
      </c>
      <c r="B17">
        <v>666.51</v>
      </c>
      <c r="C17">
        <v>0.30103000000000002</v>
      </c>
      <c r="D17">
        <v>1.9191</v>
      </c>
      <c r="F17">
        <v>562.42999999999995</v>
      </c>
      <c r="G17">
        <v>562.42999999999995</v>
      </c>
      <c r="H17">
        <v>0.30103000000000002</v>
      </c>
      <c r="I17">
        <v>0.30103000000000002</v>
      </c>
      <c r="K17">
        <v>1.9288000000000001</v>
      </c>
      <c r="L17">
        <v>2.1267999999999998</v>
      </c>
      <c r="M17">
        <v>2.0127999999999999</v>
      </c>
      <c r="N17">
        <v>2.3540999999999999</v>
      </c>
      <c r="P17">
        <v>2.6798999999999999</v>
      </c>
      <c r="Q17">
        <v>2.6798999999999999</v>
      </c>
      <c r="R17">
        <v>1.7403999999999999</v>
      </c>
      <c r="S17">
        <v>1.5315000000000001</v>
      </c>
      <c r="U17">
        <v>3.7183000000000002</v>
      </c>
      <c r="V17">
        <v>3.5081000000000002</v>
      </c>
      <c r="W17">
        <v>0.30103000000000002</v>
      </c>
      <c r="X17">
        <v>1.9191</v>
      </c>
      <c r="Z17">
        <v>5.0186000000000002</v>
      </c>
      <c r="AA17">
        <v>5.0186000000000002</v>
      </c>
      <c r="AB17">
        <v>0.30103000000000002</v>
      </c>
      <c r="AC17">
        <v>0.30103000000000002</v>
      </c>
      <c r="AE17">
        <v>-22.076000000000001</v>
      </c>
      <c r="AF17">
        <v>-22.445</v>
      </c>
      <c r="AG17">
        <v>0.30103000000000002</v>
      </c>
      <c r="AH17">
        <v>1.9191</v>
      </c>
      <c r="AJ17">
        <v>-22.663</v>
      </c>
      <c r="AK17">
        <v>-22.663</v>
      </c>
      <c r="AL17">
        <v>0.30103000000000002</v>
      </c>
      <c r="AM17">
        <v>0.30103000000000002</v>
      </c>
      <c r="AO17">
        <v>-49.720999999999997</v>
      </c>
      <c r="AP17">
        <v>-49.762999999999998</v>
      </c>
      <c r="AQ17">
        <v>0.30103000000000002</v>
      </c>
      <c r="AR17">
        <v>1.9191</v>
      </c>
      <c r="AT17">
        <v>-50.417999999999999</v>
      </c>
      <c r="AU17">
        <v>-50.417999999999999</v>
      </c>
      <c r="AV17">
        <v>0.30103000000000002</v>
      </c>
      <c r="AW17">
        <v>0.30103000000000002</v>
      </c>
    </row>
    <row r="18" spans="1:49" x14ac:dyDescent="0.3">
      <c r="A18">
        <v>666.51</v>
      </c>
      <c r="B18">
        <v>550.37</v>
      </c>
      <c r="C18">
        <v>2.0127999999999999</v>
      </c>
      <c r="D18">
        <v>2.3540999999999999</v>
      </c>
      <c r="F18">
        <v>807.99</v>
      </c>
      <c r="G18">
        <v>807.99</v>
      </c>
      <c r="H18">
        <v>1.7403999999999999</v>
      </c>
      <c r="I18">
        <v>1.5315000000000001</v>
      </c>
      <c r="K18">
        <v>2.1267999999999998</v>
      </c>
      <c r="L18">
        <v>2.0891000000000002</v>
      </c>
      <c r="M18">
        <v>3.6532</v>
      </c>
      <c r="N18">
        <v>2.2252999999999998</v>
      </c>
      <c r="P18">
        <v>3.0838999999999999</v>
      </c>
      <c r="Q18">
        <v>3.0838999999999999</v>
      </c>
      <c r="R18">
        <v>0</v>
      </c>
      <c r="S18">
        <v>0</v>
      </c>
      <c r="U18">
        <v>3.5081000000000002</v>
      </c>
      <c r="V18">
        <v>5.3795000000000002</v>
      </c>
      <c r="W18">
        <v>2.0127999999999999</v>
      </c>
      <c r="X18">
        <v>2.3540999999999999</v>
      </c>
      <c r="Z18">
        <v>5.1546000000000003</v>
      </c>
      <c r="AA18">
        <v>5.1546000000000003</v>
      </c>
      <c r="AB18">
        <v>1.7403999999999999</v>
      </c>
      <c r="AC18">
        <v>1.5315000000000001</v>
      </c>
      <c r="AE18">
        <v>-22.445</v>
      </c>
      <c r="AF18">
        <v>-22.741</v>
      </c>
      <c r="AG18">
        <v>2.0127999999999999</v>
      </c>
      <c r="AH18">
        <v>2.3540999999999999</v>
      </c>
      <c r="AJ18">
        <v>-23.116</v>
      </c>
      <c r="AK18">
        <v>-23.116</v>
      </c>
      <c r="AL18">
        <v>1.7403999999999999</v>
      </c>
      <c r="AM18">
        <v>1.5315000000000001</v>
      </c>
      <c r="AO18">
        <v>-49.762999999999998</v>
      </c>
      <c r="AP18">
        <v>-47.33</v>
      </c>
      <c r="AQ18">
        <v>2.0127999999999999</v>
      </c>
      <c r="AR18">
        <v>2.3540999999999999</v>
      </c>
      <c r="AT18">
        <v>-46.555</v>
      </c>
      <c r="AU18">
        <v>-46.555</v>
      </c>
      <c r="AV18">
        <v>1.7403999999999999</v>
      </c>
      <c r="AW18">
        <v>1.5315000000000001</v>
      </c>
    </row>
    <row r="19" spans="1:49" x14ac:dyDescent="0.3">
      <c r="A19">
        <v>550.37</v>
      </c>
      <c r="B19">
        <v>730.22</v>
      </c>
      <c r="C19">
        <v>3.6532</v>
      </c>
      <c r="D19">
        <v>2.2252999999999998</v>
      </c>
      <c r="F19">
        <v>769.66</v>
      </c>
      <c r="G19">
        <v>769.66</v>
      </c>
      <c r="H19">
        <v>0</v>
      </c>
      <c r="I19">
        <v>0</v>
      </c>
      <c r="K19">
        <v>2.0891000000000002</v>
      </c>
      <c r="L19">
        <v>2.4028999999999998</v>
      </c>
      <c r="M19">
        <v>2.6964000000000001</v>
      </c>
      <c r="N19">
        <v>1.8751</v>
      </c>
      <c r="P19">
        <v>2.6082000000000001</v>
      </c>
      <c r="Q19">
        <v>2.6082000000000001</v>
      </c>
      <c r="R19">
        <v>0.77815000000000001</v>
      </c>
      <c r="S19">
        <v>0</v>
      </c>
      <c r="U19">
        <v>5.3795000000000002</v>
      </c>
      <c r="V19">
        <v>4.6074999999999999</v>
      </c>
      <c r="W19">
        <v>3.6532</v>
      </c>
      <c r="X19">
        <v>2.2252999999999998</v>
      </c>
      <c r="Z19">
        <v>4.9573999999999998</v>
      </c>
      <c r="AA19">
        <v>4.9573999999999998</v>
      </c>
      <c r="AB19">
        <v>0</v>
      </c>
      <c r="AC19">
        <v>0</v>
      </c>
      <c r="AE19">
        <v>-22.741</v>
      </c>
      <c r="AF19">
        <v>-21.73</v>
      </c>
      <c r="AG19">
        <v>3.6532</v>
      </c>
      <c r="AH19">
        <v>2.2252999999999998</v>
      </c>
      <c r="AJ19">
        <v>-23.103000000000002</v>
      </c>
      <c r="AK19">
        <v>-23.103000000000002</v>
      </c>
      <c r="AL19">
        <v>0</v>
      </c>
      <c r="AM19">
        <v>0</v>
      </c>
      <c r="AO19">
        <v>-47.33</v>
      </c>
      <c r="AP19">
        <v>-48.106999999999999</v>
      </c>
      <c r="AQ19">
        <v>3.6532</v>
      </c>
      <c r="AR19">
        <v>2.2252999999999998</v>
      </c>
      <c r="AT19">
        <v>-48.923000000000002</v>
      </c>
      <c r="AU19">
        <v>-48.923000000000002</v>
      </c>
      <c r="AV19">
        <v>0</v>
      </c>
      <c r="AW19">
        <v>0</v>
      </c>
    </row>
    <row r="20" spans="1:49" x14ac:dyDescent="0.3">
      <c r="A20">
        <v>730.22</v>
      </c>
      <c r="B20">
        <v>449.16</v>
      </c>
      <c r="C20">
        <v>2.6964000000000001</v>
      </c>
      <c r="D20">
        <v>1.8751</v>
      </c>
      <c r="F20">
        <v>773.93</v>
      </c>
      <c r="G20">
        <v>773.93</v>
      </c>
      <c r="H20">
        <v>0.77815000000000001</v>
      </c>
      <c r="I20">
        <v>0</v>
      </c>
      <c r="K20">
        <v>2.4028999999999998</v>
      </c>
      <c r="L20">
        <v>2.6486999999999998</v>
      </c>
      <c r="M20">
        <v>2.0969000000000002</v>
      </c>
      <c r="N20">
        <v>2.4182999999999999</v>
      </c>
      <c r="P20">
        <v>3.0032999999999999</v>
      </c>
      <c r="Q20">
        <v>3.0032999999999999</v>
      </c>
      <c r="R20">
        <v>2.0863999999999998</v>
      </c>
      <c r="S20">
        <v>1.4914000000000001</v>
      </c>
      <c r="U20">
        <v>4.6074999999999999</v>
      </c>
      <c r="V20">
        <v>3.7759</v>
      </c>
      <c r="W20">
        <v>2.6964000000000001</v>
      </c>
      <c r="X20">
        <v>1.8751</v>
      </c>
      <c r="Z20">
        <v>3.7576999999999998</v>
      </c>
      <c r="AA20">
        <v>3.7576999999999998</v>
      </c>
      <c r="AB20">
        <v>0.77815000000000001</v>
      </c>
      <c r="AC20">
        <v>0</v>
      </c>
      <c r="AE20">
        <v>-21.73</v>
      </c>
      <c r="AF20">
        <v>-20.295999999999999</v>
      </c>
      <c r="AG20">
        <v>2.6964000000000001</v>
      </c>
      <c r="AH20">
        <v>1.8751</v>
      </c>
      <c r="AJ20">
        <v>-24.471</v>
      </c>
      <c r="AK20">
        <v>-24.471</v>
      </c>
      <c r="AL20">
        <v>0.77815000000000001</v>
      </c>
      <c r="AM20">
        <v>0</v>
      </c>
      <c r="AO20">
        <v>-48.106999999999999</v>
      </c>
      <c r="AP20">
        <v>-49.726999999999997</v>
      </c>
      <c r="AQ20">
        <v>2.6964000000000001</v>
      </c>
      <c r="AR20">
        <v>1.8751</v>
      </c>
      <c r="AT20">
        <v>-49.027000000000001</v>
      </c>
      <c r="AU20">
        <v>-49.027000000000001</v>
      </c>
      <c r="AV20">
        <v>0.77815000000000001</v>
      </c>
      <c r="AW20">
        <v>0</v>
      </c>
    </row>
    <row r="21" spans="1:49" x14ac:dyDescent="0.3">
      <c r="A21">
        <v>449.16</v>
      </c>
      <c r="B21">
        <v>673.43</v>
      </c>
      <c r="C21">
        <v>2.0969000000000002</v>
      </c>
      <c r="D21">
        <v>2.4182999999999999</v>
      </c>
      <c r="F21">
        <v>865.74</v>
      </c>
      <c r="G21">
        <v>865.74</v>
      </c>
      <c r="H21">
        <v>0</v>
      </c>
      <c r="I21">
        <v>0</v>
      </c>
      <c r="K21">
        <v>2.6486999999999998</v>
      </c>
      <c r="L21">
        <v>2.5131999999999999</v>
      </c>
      <c r="M21">
        <v>3.2923</v>
      </c>
      <c r="N21">
        <v>2.3222</v>
      </c>
      <c r="P21">
        <v>2.9291999999999998</v>
      </c>
      <c r="Q21">
        <v>2.9291999999999998</v>
      </c>
      <c r="R21">
        <v>0</v>
      </c>
      <c r="S21">
        <v>0</v>
      </c>
      <c r="U21">
        <v>3.7759</v>
      </c>
      <c r="V21">
        <v>4.8585000000000003</v>
      </c>
      <c r="W21">
        <v>2.0969000000000002</v>
      </c>
      <c r="X21">
        <v>2.4182999999999999</v>
      </c>
      <c r="Z21">
        <v>3.8841999999999999</v>
      </c>
      <c r="AA21">
        <v>3.8841999999999999</v>
      </c>
      <c r="AB21">
        <v>2.0863999999999998</v>
      </c>
      <c r="AC21">
        <v>1.4914000000000001</v>
      </c>
      <c r="AE21">
        <v>-20.295999999999999</v>
      </c>
      <c r="AF21">
        <v>-22.699000000000002</v>
      </c>
      <c r="AG21">
        <v>2.0969000000000002</v>
      </c>
      <c r="AH21">
        <v>2.4182999999999999</v>
      </c>
      <c r="AJ21">
        <v>-24.759</v>
      </c>
      <c r="AK21">
        <v>-24.759</v>
      </c>
      <c r="AL21">
        <v>2.0863999999999998</v>
      </c>
      <c r="AM21">
        <v>1.4914000000000001</v>
      </c>
      <c r="AO21">
        <v>-49.726999999999997</v>
      </c>
      <c r="AP21">
        <v>-46.765000000000001</v>
      </c>
      <c r="AQ21">
        <v>2.0969000000000002</v>
      </c>
      <c r="AR21">
        <v>2.4182999999999999</v>
      </c>
      <c r="AT21">
        <v>-48.502000000000002</v>
      </c>
      <c r="AU21">
        <v>-48.502000000000002</v>
      </c>
      <c r="AV21">
        <v>2.0863999999999998</v>
      </c>
      <c r="AW21">
        <v>1.4914000000000001</v>
      </c>
    </row>
    <row r="22" spans="1:49" x14ac:dyDescent="0.3">
      <c r="A22">
        <v>673.43</v>
      </c>
      <c r="B22">
        <v>659.56</v>
      </c>
      <c r="C22">
        <v>3.2923</v>
      </c>
      <c r="D22">
        <v>2.3222</v>
      </c>
      <c r="F22">
        <v>510.09</v>
      </c>
      <c r="G22">
        <v>510.09</v>
      </c>
      <c r="H22">
        <v>0</v>
      </c>
      <c r="I22">
        <v>0</v>
      </c>
      <c r="K22">
        <v>2.5131999999999999</v>
      </c>
      <c r="L22">
        <v>2.9842</v>
      </c>
      <c r="M22">
        <v>2.8721999999999999</v>
      </c>
      <c r="N22">
        <v>1.8451</v>
      </c>
      <c r="P22">
        <v>2.8246000000000002</v>
      </c>
      <c r="Q22">
        <v>2.8246000000000002</v>
      </c>
      <c r="R22">
        <v>0</v>
      </c>
      <c r="S22">
        <v>0</v>
      </c>
      <c r="U22">
        <v>4.8585000000000003</v>
      </c>
      <c r="V22">
        <v>3.6985000000000001</v>
      </c>
      <c r="W22">
        <v>3.2923</v>
      </c>
      <c r="X22">
        <v>2.3222</v>
      </c>
      <c r="Z22">
        <v>4.7958999999999996</v>
      </c>
      <c r="AA22">
        <v>4.7958999999999996</v>
      </c>
      <c r="AB22">
        <v>0</v>
      </c>
      <c r="AC22">
        <v>0</v>
      </c>
      <c r="AE22">
        <v>-22.699000000000002</v>
      </c>
      <c r="AF22">
        <v>-22.129000000000001</v>
      </c>
      <c r="AG22">
        <v>3.2923</v>
      </c>
      <c r="AH22">
        <v>2.3222</v>
      </c>
      <c r="AJ22">
        <v>-20.891999999999999</v>
      </c>
      <c r="AK22">
        <v>-20.891999999999999</v>
      </c>
      <c r="AL22">
        <v>0</v>
      </c>
      <c r="AM22">
        <v>0</v>
      </c>
      <c r="AO22">
        <v>-46.765000000000001</v>
      </c>
      <c r="AP22">
        <v>-47.661000000000001</v>
      </c>
      <c r="AQ22">
        <v>3.2923</v>
      </c>
      <c r="AR22">
        <v>2.3222</v>
      </c>
      <c r="AT22">
        <v>-47.585999999999999</v>
      </c>
      <c r="AU22">
        <v>-47.585999999999999</v>
      </c>
      <c r="AV22">
        <v>0</v>
      </c>
      <c r="AW22">
        <v>0</v>
      </c>
    </row>
    <row r="23" spans="1:49" x14ac:dyDescent="0.3">
      <c r="A23">
        <v>659.56</v>
      </c>
      <c r="B23">
        <v>392.02</v>
      </c>
      <c r="C23">
        <v>2.8721999999999999</v>
      </c>
      <c r="D23">
        <v>1.8451</v>
      </c>
      <c r="F23">
        <v>778.68</v>
      </c>
      <c r="G23">
        <v>778.68</v>
      </c>
      <c r="H23">
        <v>1.3978999999999999</v>
      </c>
      <c r="I23">
        <v>1.3802000000000001</v>
      </c>
      <c r="K23">
        <v>2.9842</v>
      </c>
      <c r="L23">
        <v>3.0116999999999998</v>
      </c>
      <c r="M23">
        <v>2.0933999999999999</v>
      </c>
      <c r="N23">
        <v>2.2429999999999999</v>
      </c>
      <c r="P23">
        <v>2.6916000000000002</v>
      </c>
      <c r="Q23">
        <v>2.6916000000000002</v>
      </c>
      <c r="R23">
        <v>2.8149000000000002</v>
      </c>
      <c r="S23">
        <v>2.0127999999999999</v>
      </c>
      <c r="U23">
        <v>3.6985000000000001</v>
      </c>
      <c r="V23">
        <v>4.7571000000000003</v>
      </c>
      <c r="W23">
        <v>2.8721999999999999</v>
      </c>
      <c r="X23">
        <v>1.8451</v>
      </c>
      <c r="Z23">
        <v>5.5761000000000003</v>
      </c>
      <c r="AA23">
        <v>5.5761000000000003</v>
      </c>
      <c r="AB23">
        <v>0</v>
      </c>
      <c r="AC23">
        <v>0</v>
      </c>
      <c r="AE23">
        <v>-22.129000000000001</v>
      </c>
      <c r="AF23">
        <v>-20.901</v>
      </c>
      <c r="AG23">
        <v>2.8721999999999999</v>
      </c>
      <c r="AH23">
        <v>1.8451</v>
      </c>
      <c r="AJ23">
        <v>-22.324999999999999</v>
      </c>
      <c r="AK23">
        <v>-22.324999999999999</v>
      </c>
      <c r="AL23">
        <v>0</v>
      </c>
      <c r="AM23">
        <v>0</v>
      </c>
      <c r="AO23">
        <v>-47.661000000000001</v>
      </c>
      <c r="AP23">
        <v>-51.378999999999998</v>
      </c>
      <c r="AQ23">
        <v>2.8721999999999999</v>
      </c>
      <c r="AR23">
        <v>1.8451</v>
      </c>
      <c r="AT23">
        <v>-49.082999999999998</v>
      </c>
      <c r="AU23">
        <v>-49.082999999999998</v>
      </c>
      <c r="AV23">
        <v>0</v>
      </c>
      <c r="AW23">
        <v>0</v>
      </c>
    </row>
    <row r="24" spans="1:49" x14ac:dyDescent="0.3">
      <c r="A24">
        <v>392.02</v>
      </c>
      <c r="B24">
        <v>628.29</v>
      </c>
      <c r="C24">
        <v>2.0933999999999999</v>
      </c>
      <c r="D24">
        <v>2.2429999999999999</v>
      </c>
      <c r="F24">
        <v>477.67</v>
      </c>
      <c r="G24">
        <v>477.67</v>
      </c>
      <c r="H24">
        <v>0.47711999999999999</v>
      </c>
      <c r="I24">
        <v>0</v>
      </c>
      <c r="K24">
        <v>3.0116999999999998</v>
      </c>
      <c r="L24">
        <v>2.8672</v>
      </c>
      <c r="M24">
        <v>2.5224000000000002</v>
      </c>
      <c r="N24">
        <v>2.3578999999999999</v>
      </c>
      <c r="P24">
        <v>2.5015999999999998</v>
      </c>
      <c r="Q24">
        <v>2.5015999999999998</v>
      </c>
      <c r="R24">
        <v>1.3978999999999999</v>
      </c>
      <c r="S24">
        <v>1.3802000000000001</v>
      </c>
      <c r="U24">
        <v>4.7571000000000003</v>
      </c>
      <c r="V24">
        <v>4.4019000000000004</v>
      </c>
      <c r="W24">
        <v>2.0933999999999999</v>
      </c>
      <c r="X24">
        <v>2.2429999999999999</v>
      </c>
      <c r="Z24">
        <v>4.8010999999999999</v>
      </c>
      <c r="AA24">
        <v>4.8010999999999999</v>
      </c>
      <c r="AB24">
        <v>2.8149000000000002</v>
      </c>
      <c r="AC24">
        <v>2.0127999999999999</v>
      </c>
      <c r="AE24">
        <v>-20.901</v>
      </c>
      <c r="AF24">
        <v>-23.484000000000002</v>
      </c>
      <c r="AG24">
        <v>2.0933999999999999</v>
      </c>
      <c r="AH24">
        <v>2.2429999999999999</v>
      </c>
      <c r="AJ24">
        <v>-23.853999999999999</v>
      </c>
      <c r="AK24">
        <v>-23.853999999999999</v>
      </c>
      <c r="AL24">
        <v>2.8149000000000002</v>
      </c>
      <c r="AM24">
        <v>2.0127999999999999</v>
      </c>
      <c r="AO24">
        <v>-51.378999999999998</v>
      </c>
      <c r="AP24">
        <v>-48.406999999999996</v>
      </c>
      <c r="AQ24">
        <v>2.0933999999999999</v>
      </c>
      <c r="AR24">
        <v>2.2429999999999999</v>
      </c>
      <c r="AT24">
        <v>-46.137</v>
      </c>
      <c r="AU24">
        <v>-46.137</v>
      </c>
      <c r="AV24">
        <v>2.8149000000000002</v>
      </c>
      <c r="AW24">
        <v>2.0127999999999999</v>
      </c>
    </row>
    <row r="25" spans="1:49" x14ac:dyDescent="0.3">
      <c r="A25">
        <v>628.29</v>
      </c>
      <c r="B25">
        <v>460.92</v>
      </c>
      <c r="C25">
        <v>2.5224000000000002</v>
      </c>
      <c r="D25">
        <v>2.3578999999999999</v>
      </c>
      <c r="F25">
        <v>965.03</v>
      </c>
      <c r="G25">
        <v>965.03</v>
      </c>
      <c r="H25">
        <v>0.69896999999999998</v>
      </c>
      <c r="I25">
        <v>0.60206000000000004</v>
      </c>
      <c r="K25">
        <v>2.8672</v>
      </c>
      <c r="L25">
        <v>2.5063</v>
      </c>
      <c r="M25">
        <v>2.9657</v>
      </c>
      <c r="N25">
        <v>0.77815000000000001</v>
      </c>
      <c r="P25">
        <v>2.8393000000000002</v>
      </c>
      <c r="Q25">
        <v>2.8393000000000002</v>
      </c>
      <c r="R25">
        <v>0.47711999999999999</v>
      </c>
      <c r="S25">
        <v>0</v>
      </c>
      <c r="U25">
        <v>4.4019000000000004</v>
      </c>
      <c r="V25">
        <v>3.8275999999999999</v>
      </c>
      <c r="W25">
        <v>2.5224000000000002</v>
      </c>
      <c r="X25">
        <v>2.3578999999999999</v>
      </c>
      <c r="Z25">
        <v>4.5132000000000003</v>
      </c>
      <c r="AA25">
        <v>4.5132000000000003</v>
      </c>
      <c r="AB25">
        <v>1.3978999999999999</v>
      </c>
      <c r="AC25">
        <v>1.3802000000000001</v>
      </c>
      <c r="AE25">
        <v>-23.484000000000002</v>
      </c>
      <c r="AF25">
        <v>-22.786000000000001</v>
      </c>
      <c r="AG25">
        <v>2.5224000000000002</v>
      </c>
      <c r="AH25">
        <v>2.3578999999999999</v>
      </c>
      <c r="AJ25">
        <v>-23.571000000000002</v>
      </c>
      <c r="AK25">
        <v>-23.571000000000002</v>
      </c>
      <c r="AL25">
        <v>1.3978999999999999</v>
      </c>
      <c r="AM25">
        <v>1.3802000000000001</v>
      </c>
      <c r="AO25">
        <v>-48.406999999999996</v>
      </c>
      <c r="AP25">
        <v>-48.127000000000002</v>
      </c>
      <c r="AQ25">
        <v>2.5224000000000002</v>
      </c>
      <c r="AR25">
        <v>2.3578999999999999</v>
      </c>
      <c r="AT25">
        <v>-46.040999999999997</v>
      </c>
      <c r="AU25">
        <v>-46.040999999999997</v>
      </c>
      <c r="AV25">
        <v>1.3978999999999999</v>
      </c>
      <c r="AW25">
        <v>1.3802000000000001</v>
      </c>
    </row>
    <row r="26" spans="1:49" x14ac:dyDescent="0.3">
      <c r="A26">
        <v>460.92</v>
      </c>
      <c r="B26">
        <v>469.75</v>
      </c>
      <c r="C26">
        <v>2.9657</v>
      </c>
      <c r="D26">
        <v>0.77815000000000001</v>
      </c>
      <c r="F26">
        <v>484.74</v>
      </c>
      <c r="G26">
        <v>484.74</v>
      </c>
      <c r="H26">
        <v>1.8129</v>
      </c>
      <c r="I26">
        <v>1.6628000000000001</v>
      </c>
      <c r="K26">
        <v>2.5063</v>
      </c>
      <c r="L26">
        <v>2.0831</v>
      </c>
      <c r="M26">
        <v>0.90308999999999995</v>
      </c>
      <c r="N26">
        <v>2.2553000000000001</v>
      </c>
      <c r="P26">
        <v>2.1257000000000001</v>
      </c>
      <c r="Q26">
        <v>2.1257000000000001</v>
      </c>
      <c r="R26">
        <v>0.69896999999999998</v>
      </c>
      <c r="S26">
        <v>0.60206000000000004</v>
      </c>
      <c r="U26">
        <v>3.8275999999999999</v>
      </c>
      <c r="V26">
        <v>3.6143999999999998</v>
      </c>
      <c r="W26">
        <v>2.9657</v>
      </c>
      <c r="X26">
        <v>0.77815000000000001</v>
      </c>
      <c r="Z26">
        <v>4.1738999999999997</v>
      </c>
      <c r="AA26">
        <v>4.1738999999999997</v>
      </c>
      <c r="AB26">
        <v>0.47711999999999999</v>
      </c>
      <c r="AC26">
        <v>0</v>
      </c>
      <c r="AE26">
        <v>-22.786000000000001</v>
      </c>
      <c r="AF26">
        <v>-22.292999999999999</v>
      </c>
      <c r="AG26">
        <v>2.9657</v>
      </c>
      <c r="AH26">
        <v>0.77815000000000001</v>
      </c>
      <c r="AJ26">
        <v>-21.992000000000001</v>
      </c>
      <c r="AK26">
        <v>-21.992000000000001</v>
      </c>
      <c r="AL26">
        <v>0.47711999999999999</v>
      </c>
      <c r="AM26">
        <v>0</v>
      </c>
      <c r="AO26">
        <v>-48.127000000000002</v>
      </c>
      <c r="AP26">
        <v>-51.386000000000003</v>
      </c>
      <c r="AQ26">
        <v>2.9657</v>
      </c>
      <c r="AR26">
        <v>0.77815000000000001</v>
      </c>
      <c r="AT26">
        <v>-48.390999999999998</v>
      </c>
      <c r="AU26">
        <v>-48.390999999999998</v>
      </c>
      <c r="AV26">
        <v>0.47711999999999999</v>
      </c>
      <c r="AW26">
        <v>0</v>
      </c>
    </row>
    <row r="27" spans="1:49" x14ac:dyDescent="0.3">
      <c r="A27">
        <v>469.75</v>
      </c>
      <c r="B27">
        <v>582.26</v>
      </c>
      <c r="C27">
        <v>0.90308999999999995</v>
      </c>
      <c r="D27">
        <v>2.2553000000000001</v>
      </c>
      <c r="F27">
        <v>818.48</v>
      </c>
      <c r="G27">
        <v>818.48</v>
      </c>
      <c r="H27">
        <v>1.5441</v>
      </c>
      <c r="I27">
        <v>1.5051000000000001</v>
      </c>
      <c r="K27">
        <v>2.0831</v>
      </c>
      <c r="L27">
        <v>2.9887000000000001</v>
      </c>
      <c r="M27">
        <v>2.8774000000000002</v>
      </c>
      <c r="N27">
        <v>2.4165999999999999</v>
      </c>
      <c r="P27">
        <v>2.0868000000000002</v>
      </c>
      <c r="Q27">
        <v>2.0868000000000002</v>
      </c>
      <c r="R27">
        <v>1.8129</v>
      </c>
      <c r="S27">
        <v>1.6628000000000001</v>
      </c>
      <c r="U27">
        <v>3.6143999999999998</v>
      </c>
      <c r="V27">
        <v>4.5582000000000003</v>
      </c>
      <c r="W27">
        <v>0.90308999999999995</v>
      </c>
      <c r="X27">
        <v>2.2553000000000001</v>
      </c>
      <c r="Z27">
        <v>3.597</v>
      </c>
      <c r="AA27">
        <v>3.597</v>
      </c>
      <c r="AB27">
        <v>0.69896999999999998</v>
      </c>
      <c r="AC27">
        <v>0.60206000000000004</v>
      </c>
      <c r="AE27">
        <v>-22.292999999999999</v>
      </c>
      <c r="AF27">
        <v>-22.847999999999999</v>
      </c>
      <c r="AG27">
        <v>0.90308999999999995</v>
      </c>
      <c r="AH27">
        <v>2.2553000000000001</v>
      </c>
      <c r="AJ27">
        <v>-24.318000000000001</v>
      </c>
      <c r="AK27">
        <v>-24.318000000000001</v>
      </c>
      <c r="AL27">
        <v>0.69896999999999998</v>
      </c>
      <c r="AM27">
        <v>0.60206000000000004</v>
      </c>
      <c r="AO27">
        <v>-51.386000000000003</v>
      </c>
      <c r="AP27">
        <v>-45.228999999999999</v>
      </c>
      <c r="AQ27">
        <v>0.90308999999999995</v>
      </c>
      <c r="AR27">
        <v>2.2553000000000001</v>
      </c>
      <c r="AT27">
        <v>-49.143999999999998</v>
      </c>
      <c r="AU27">
        <v>-49.143999999999998</v>
      </c>
      <c r="AV27">
        <v>0.69896999999999998</v>
      </c>
      <c r="AW27">
        <v>0.60206000000000004</v>
      </c>
    </row>
    <row r="28" spans="1:49" x14ac:dyDescent="0.3">
      <c r="A28">
        <v>582.26</v>
      </c>
      <c r="B28">
        <v>925.85</v>
      </c>
      <c r="C28">
        <v>2.8774000000000002</v>
      </c>
      <c r="D28">
        <v>2.4165999999999999</v>
      </c>
      <c r="F28">
        <v>865.33</v>
      </c>
      <c r="G28">
        <v>865.33</v>
      </c>
      <c r="H28">
        <v>0</v>
      </c>
      <c r="I28">
        <v>0</v>
      </c>
      <c r="K28">
        <v>2.2528999999999999</v>
      </c>
      <c r="L28">
        <v>2.1619999999999999</v>
      </c>
      <c r="M28">
        <v>0</v>
      </c>
      <c r="N28">
        <v>2.1366999999999998</v>
      </c>
      <c r="P28">
        <v>3.1709999999999998</v>
      </c>
      <c r="Q28">
        <v>3.1709999999999998</v>
      </c>
      <c r="R28">
        <v>1.5441</v>
      </c>
      <c r="S28">
        <v>1.5051000000000001</v>
      </c>
      <c r="U28">
        <v>4.5582000000000003</v>
      </c>
      <c r="V28">
        <v>4.3868999999999998</v>
      </c>
      <c r="W28">
        <v>2.8774000000000002</v>
      </c>
      <c r="X28">
        <v>2.4165999999999999</v>
      </c>
      <c r="Z28">
        <v>3.6833</v>
      </c>
      <c r="AA28">
        <v>3.6833</v>
      </c>
      <c r="AB28">
        <v>1.8129</v>
      </c>
      <c r="AC28">
        <v>1.6628000000000001</v>
      </c>
      <c r="AE28">
        <v>-22.847999999999999</v>
      </c>
      <c r="AF28">
        <v>-24.513000000000002</v>
      </c>
      <c r="AG28">
        <v>2.8774000000000002</v>
      </c>
      <c r="AH28">
        <v>2.4165999999999999</v>
      </c>
      <c r="AJ28">
        <v>-22.193000000000001</v>
      </c>
      <c r="AK28">
        <v>-22.193000000000001</v>
      </c>
      <c r="AL28">
        <v>1.8129</v>
      </c>
      <c r="AM28">
        <v>1.6628000000000001</v>
      </c>
      <c r="AO28">
        <v>-45.228999999999999</v>
      </c>
      <c r="AP28">
        <v>-48.848999999999997</v>
      </c>
      <c r="AQ28">
        <v>2.8774000000000002</v>
      </c>
      <c r="AR28">
        <v>2.4165999999999999</v>
      </c>
      <c r="AT28">
        <v>-48.779000000000003</v>
      </c>
      <c r="AU28">
        <v>-48.779000000000003</v>
      </c>
      <c r="AV28">
        <v>1.8129</v>
      </c>
      <c r="AW28">
        <v>1.6628000000000001</v>
      </c>
    </row>
    <row r="29" spans="1:49" x14ac:dyDescent="0.3">
      <c r="A29">
        <v>423.25</v>
      </c>
      <c r="B29">
        <v>710.68</v>
      </c>
      <c r="C29">
        <v>0</v>
      </c>
      <c r="D29">
        <v>2.1366999999999998</v>
      </c>
      <c r="F29">
        <v>643.28</v>
      </c>
      <c r="G29">
        <v>643.28</v>
      </c>
      <c r="H29">
        <v>1.8692</v>
      </c>
      <c r="I29">
        <v>1.7403999999999999</v>
      </c>
      <c r="K29">
        <v>2.9887000000000001</v>
      </c>
      <c r="L29">
        <v>3.0670999999999999</v>
      </c>
      <c r="M29">
        <v>2.9790999999999999</v>
      </c>
      <c r="N29">
        <v>2.3820000000000001</v>
      </c>
      <c r="P29">
        <v>2.7098</v>
      </c>
      <c r="Q29">
        <v>2.7098</v>
      </c>
      <c r="R29">
        <v>0</v>
      </c>
      <c r="S29">
        <v>0</v>
      </c>
      <c r="U29">
        <v>3.6227999999999998</v>
      </c>
      <c r="V29">
        <v>4.3494999999999999</v>
      </c>
      <c r="W29">
        <v>0</v>
      </c>
      <c r="X29">
        <v>2.1366999999999998</v>
      </c>
      <c r="Z29">
        <v>5.1657999999999999</v>
      </c>
      <c r="AA29">
        <v>5.1657999999999999</v>
      </c>
      <c r="AB29">
        <v>1.5441</v>
      </c>
      <c r="AC29">
        <v>1.5051000000000001</v>
      </c>
      <c r="AE29">
        <v>-20.451000000000001</v>
      </c>
      <c r="AF29">
        <v>-23.43</v>
      </c>
      <c r="AG29">
        <v>0</v>
      </c>
      <c r="AH29">
        <v>2.1366999999999998</v>
      </c>
      <c r="AJ29">
        <v>-22.888000000000002</v>
      </c>
      <c r="AK29">
        <v>-22.888000000000002</v>
      </c>
      <c r="AL29">
        <v>1.5441</v>
      </c>
      <c r="AM29">
        <v>1.5051000000000001</v>
      </c>
      <c r="AO29">
        <v>-50.886000000000003</v>
      </c>
      <c r="AP29">
        <v>-47.072000000000003</v>
      </c>
      <c r="AQ29">
        <v>0</v>
      </c>
      <c r="AR29">
        <v>2.1366999999999998</v>
      </c>
      <c r="AT29">
        <v>-48.441000000000003</v>
      </c>
      <c r="AU29">
        <v>-48.441000000000003</v>
      </c>
      <c r="AV29">
        <v>1.5441</v>
      </c>
      <c r="AW29">
        <v>1.5051000000000001</v>
      </c>
    </row>
    <row r="30" spans="1:49" x14ac:dyDescent="0.3">
      <c r="A30">
        <v>925.85</v>
      </c>
      <c r="B30">
        <v>403.1</v>
      </c>
      <c r="C30">
        <v>2.9790999999999999</v>
      </c>
      <c r="D30">
        <v>2.3820000000000001</v>
      </c>
      <c r="F30">
        <v>602.69000000000005</v>
      </c>
      <c r="G30">
        <v>602.69000000000005</v>
      </c>
      <c r="H30">
        <v>0.47711999999999999</v>
      </c>
      <c r="I30">
        <v>0.47711999999999999</v>
      </c>
      <c r="K30">
        <v>2.1619999999999999</v>
      </c>
      <c r="L30">
        <v>2.4070999999999998</v>
      </c>
      <c r="M30">
        <v>2.4813999999999998</v>
      </c>
      <c r="N30">
        <v>2.2717999999999998</v>
      </c>
      <c r="P30">
        <v>3.0419</v>
      </c>
      <c r="Q30">
        <v>3.0419</v>
      </c>
      <c r="R30">
        <v>1.8692</v>
      </c>
      <c r="S30">
        <v>1.7403999999999999</v>
      </c>
      <c r="U30">
        <v>4.3868999999999998</v>
      </c>
      <c r="V30">
        <v>5.2945000000000002</v>
      </c>
      <c r="W30">
        <v>2.9790999999999999</v>
      </c>
      <c r="X30">
        <v>2.3820000000000001</v>
      </c>
      <c r="Z30">
        <v>5.2270000000000003</v>
      </c>
      <c r="AA30">
        <v>5.2270000000000003</v>
      </c>
      <c r="AB30">
        <v>0</v>
      </c>
      <c r="AC30">
        <v>0</v>
      </c>
      <c r="AE30">
        <v>-24.513000000000002</v>
      </c>
      <c r="AF30">
        <v>-21.204999999999998</v>
      </c>
      <c r="AG30">
        <v>2.9790999999999999</v>
      </c>
      <c r="AH30">
        <v>2.3820000000000001</v>
      </c>
      <c r="AJ30">
        <v>-22.957000000000001</v>
      </c>
      <c r="AK30">
        <v>-22.957000000000001</v>
      </c>
      <c r="AL30">
        <v>0</v>
      </c>
      <c r="AM30">
        <v>0</v>
      </c>
      <c r="AO30">
        <v>-48.848999999999997</v>
      </c>
      <c r="AP30">
        <v>-50.439</v>
      </c>
      <c r="AQ30">
        <v>2.9790999999999999</v>
      </c>
      <c r="AR30">
        <v>2.3820000000000001</v>
      </c>
      <c r="AT30">
        <v>-46.542000000000002</v>
      </c>
      <c r="AU30">
        <v>-46.542000000000002</v>
      </c>
      <c r="AV30">
        <v>0</v>
      </c>
      <c r="AW30">
        <v>0</v>
      </c>
    </row>
    <row r="31" spans="1:49" x14ac:dyDescent="0.3">
      <c r="A31">
        <v>710.68</v>
      </c>
      <c r="B31">
        <v>625.46</v>
      </c>
      <c r="C31">
        <v>2.4813999999999998</v>
      </c>
      <c r="D31">
        <v>2.2717999999999998</v>
      </c>
      <c r="F31">
        <v>399.17</v>
      </c>
      <c r="G31">
        <v>399.17</v>
      </c>
      <c r="H31">
        <v>0</v>
      </c>
      <c r="I31">
        <v>0</v>
      </c>
      <c r="K31">
        <v>3.0670999999999999</v>
      </c>
      <c r="L31">
        <v>2.3071000000000002</v>
      </c>
      <c r="M31">
        <v>3.4327999999999999</v>
      </c>
      <c r="N31">
        <v>0.90308999999999995</v>
      </c>
      <c r="P31">
        <v>3.0777000000000001</v>
      </c>
      <c r="Q31">
        <v>3.0777000000000001</v>
      </c>
      <c r="R31">
        <v>0.47711999999999999</v>
      </c>
      <c r="S31">
        <v>0.47711999999999999</v>
      </c>
      <c r="U31">
        <v>4.3494999999999999</v>
      </c>
      <c r="V31">
        <v>4.5332999999999997</v>
      </c>
      <c r="W31">
        <v>2.4813999999999998</v>
      </c>
      <c r="X31">
        <v>2.2717999999999998</v>
      </c>
      <c r="Z31">
        <v>4.3874000000000004</v>
      </c>
      <c r="AA31">
        <v>4.3874000000000004</v>
      </c>
      <c r="AB31">
        <v>1.8692</v>
      </c>
      <c r="AC31">
        <v>1.7403999999999999</v>
      </c>
      <c r="AE31">
        <v>-23.43</v>
      </c>
      <c r="AF31">
        <v>-23.507000000000001</v>
      </c>
      <c r="AG31">
        <v>2.4813999999999998</v>
      </c>
      <c r="AH31">
        <v>2.2717999999999998</v>
      </c>
      <c r="AJ31">
        <v>-22.286999999999999</v>
      </c>
      <c r="AK31">
        <v>-22.286999999999999</v>
      </c>
      <c r="AL31">
        <v>1.8692</v>
      </c>
      <c r="AM31">
        <v>1.7403999999999999</v>
      </c>
      <c r="AO31">
        <v>-47.072000000000003</v>
      </c>
      <c r="AP31">
        <v>-47.587000000000003</v>
      </c>
      <c r="AQ31">
        <v>2.4813999999999998</v>
      </c>
      <c r="AR31">
        <v>2.2717999999999998</v>
      </c>
      <c r="AT31">
        <v>-48.127000000000002</v>
      </c>
      <c r="AU31">
        <v>-48.127000000000002</v>
      </c>
      <c r="AV31">
        <v>1.8692</v>
      </c>
      <c r="AW31">
        <v>1.7403999999999999</v>
      </c>
    </row>
    <row r="32" spans="1:49" x14ac:dyDescent="0.3">
      <c r="A32">
        <v>403.1</v>
      </c>
      <c r="B32">
        <v>625.03</v>
      </c>
      <c r="C32">
        <v>3.4327999999999999</v>
      </c>
      <c r="D32">
        <v>0.90308999999999995</v>
      </c>
      <c r="F32">
        <v>656.6</v>
      </c>
      <c r="G32">
        <v>656.6</v>
      </c>
      <c r="H32">
        <v>0.84509999999999996</v>
      </c>
      <c r="I32">
        <v>0.84509999999999996</v>
      </c>
      <c r="K32">
        <v>2.4070999999999998</v>
      </c>
      <c r="L32">
        <v>2.4561999999999999</v>
      </c>
      <c r="M32">
        <v>3.0430000000000001</v>
      </c>
      <c r="N32">
        <v>1.9085000000000001</v>
      </c>
      <c r="P32">
        <v>2.5144000000000002</v>
      </c>
      <c r="Q32">
        <v>2.5144000000000002</v>
      </c>
      <c r="R32">
        <v>0</v>
      </c>
      <c r="S32">
        <v>0</v>
      </c>
      <c r="U32">
        <v>5.2945000000000002</v>
      </c>
      <c r="V32">
        <v>3.7496999999999998</v>
      </c>
      <c r="W32">
        <v>3.4327999999999999</v>
      </c>
      <c r="X32">
        <v>0.90308999999999995</v>
      </c>
      <c r="Z32">
        <v>4.2984</v>
      </c>
      <c r="AA32">
        <v>4.2984</v>
      </c>
      <c r="AB32">
        <v>0.47711999999999999</v>
      </c>
      <c r="AC32">
        <v>0.47711999999999999</v>
      </c>
      <c r="AE32">
        <v>-21.204999999999998</v>
      </c>
      <c r="AF32">
        <v>-20.09</v>
      </c>
      <c r="AG32">
        <v>3.4327999999999999</v>
      </c>
      <c r="AH32">
        <v>0.90308999999999995</v>
      </c>
      <c r="AJ32">
        <v>-23.798999999999999</v>
      </c>
      <c r="AK32">
        <v>-23.798999999999999</v>
      </c>
      <c r="AL32">
        <v>0.47711999999999999</v>
      </c>
      <c r="AM32">
        <v>0.47711999999999999</v>
      </c>
      <c r="AO32">
        <v>-50.439</v>
      </c>
      <c r="AP32">
        <v>-49.051000000000002</v>
      </c>
      <c r="AQ32">
        <v>3.4327999999999999</v>
      </c>
      <c r="AR32">
        <v>1.9085000000000001</v>
      </c>
      <c r="AT32">
        <v>-48.597000000000001</v>
      </c>
      <c r="AU32">
        <v>-48.597000000000001</v>
      </c>
      <c r="AV32">
        <v>0.47711999999999999</v>
      </c>
      <c r="AW32">
        <v>0.47711999999999999</v>
      </c>
    </row>
    <row r="33" spans="1:49" x14ac:dyDescent="0.3">
      <c r="A33">
        <v>625.46</v>
      </c>
      <c r="B33">
        <v>633.05999999999995</v>
      </c>
      <c r="C33">
        <v>3.0430000000000001</v>
      </c>
      <c r="D33">
        <v>1.9085000000000001</v>
      </c>
      <c r="F33">
        <v>441.68</v>
      </c>
      <c r="G33">
        <v>441.68</v>
      </c>
      <c r="H33">
        <v>1.2303999999999999</v>
      </c>
      <c r="I33">
        <v>1.2040999999999999</v>
      </c>
      <c r="K33">
        <v>2.3071000000000002</v>
      </c>
      <c r="L33">
        <v>2.1956000000000002</v>
      </c>
      <c r="M33">
        <v>0.95423999999999998</v>
      </c>
      <c r="N33">
        <v>1.9541999999999999</v>
      </c>
      <c r="P33">
        <v>2.4154</v>
      </c>
      <c r="Q33">
        <v>2.4154</v>
      </c>
      <c r="R33">
        <v>0.84509999999999996</v>
      </c>
      <c r="S33">
        <v>0.84509999999999996</v>
      </c>
      <c r="U33">
        <v>4.5332999999999997</v>
      </c>
      <c r="V33">
        <v>3.8033000000000001</v>
      </c>
      <c r="W33">
        <v>3.0430000000000001</v>
      </c>
      <c r="X33">
        <v>1.9085000000000001</v>
      </c>
      <c r="Z33">
        <v>4.2340999999999998</v>
      </c>
      <c r="AA33">
        <v>4.2340999999999998</v>
      </c>
      <c r="AB33">
        <v>0</v>
      </c>
      <c r="AC33">
        <v>0</v>
      </c>
      <c r="AE33">
        <v>-23.507000000000001</v>
      </c>
      <c r="AF33">
        <v>-23.132999999999999</v>
      </c>
      <c r="AG33">
        <v>3.0430000000000001</v>
      </c>
      <c r="AH33">
        <v>1.9085000000000001</v>
      </c>
      <c r="AJ33">
        <v>-21.067</v>
      </c>
      <c r="AK33">
        <v>-21.067</v>
      </c>
      <c r="AL33">
        <v>0</v>
      </c>
      <c r="AM33">
        <v>0</v>
      </c>
      <c r="AO33">
        <v>-47.587000000000003</v>
      </c>
      <c r="AP33">
        <v>-44.448</v>
      </c>
      <c r="AQ33">
        <v>3.0430000000000001</v>
      </c>
      <c r="AR33">
        <v>1.9541999999999999</v>
      </c>
      <c r="AT33">
        <v>-50.149000000000001</v>
      </c>
      <c r="AU33">
        <v>-50.149000000000001</v>
      </c>
      <c r="AV33">
        <v>0</v>
      </c>
      <c r="AW33">
        <v>0</v>
      </c>
    </row>
    <row r="34" spans="1:49" x14ac:dyDescent="0.3">
      <c r="A34">
        <v>625.03</v>
      </c>
      <c r="B34">
        <v>518.54999999999995</v>
      </c>
      <c r="C34">
        <v>0.95423999999999998</v>
      </c>
      <c r="D34">
        <v>1.9541999999999999</v>
      </c>
      <c r="F34">
        <v>688.99</v>
      </c>
      <c r="G34">
        <v>688.99</v>
      </c>
      <c r="H34">
        <v>3.0899000000000001</v>
      </c>
      <c r="I34">
        <v>2.3908999999999998</v>
      </c>
      <c r="K34">
        <v>2.4561999999999999</v>
      </c>
      <c r="L34">
        <v>3.0015999999999998</v>
      </c>
      <c r="M34">
        <v>2.2122000000000002</v>
      </c>
      <c r="N34">
        <v>2.4653999999999998</v>
      </c>
      <c r="P34">
        <v>2.9639000000000002</v>
      </c>
      <c r="Q34">
        <v>2.9639000000000002</v>
      </c>
      <c r="R34">
        <v>1.2303999999999999</v>
      </c>
      <c r="S34">
        <v>1.2040999999999999</v>
      </c>
      <c r="U34">
        <v>3.7496999999999998</v>
      </c>
      <c r="V34">
        <v>3.3925000000000001</v>
      </c>
      <c r="W34">
        <v>0.95423999999999998</v>
      </c>
      <c r="X34">
        <v>1.9541999999999999</v>
      </c>
      <c r="Z34">
        <v>4.6963999999999997</v>
      </c>
      <c r="AA34">
        <v>4.6963999999999997</v>
      </c>
      <c r="AB34">
        <v>0.84509999999999996</v>
      </c>
      <c r="AC34">
        <v>0.84509999999999996</v>
      </c>
      <c r="AE34">
        <v>-20.09</v>
      </c>
      <c r="AF34">
        <v>-22.675000000000001</v>
      </c>
      <c r="AG34">
        <v>0.95423999999999998</v>
      </c>
      <c r="AH34">
        <v>1.9541999999999999</v>
      </c>
      <c r="AJ34">
        <v>-23.312999999999999</v>
      </c>
      <c r="AK34">
        <v>-23.312999999999999</v>
      </c>
      <c r="AL34">
        <v>0.84509999999999996</v>
      </c>
      <c r="AM34">
        <v>0.84509999999999996</v>
      </c>
      <c r="AO34">
        <v>-47.786000000000001</v>
      </c>
      <c r="AP34">
        <v>-48.173999999999999</v>
      </c>
      <c r="AQ34">
        <v>0.95423999999999998</v>
      </c>
      <c r="AR34">
        <v>2.4653999999999998</v>
      </c>
      <c r="AT34">
        <v>-47.134</v>
      </c>
      <c r="AU34">
        <v>-47.134</v>
      </c>
      <c r="AV34">
        <v>0.84509999999999996</v>
      </c>
      <c r="AW34">
        <v>0.84509999999999996</v>
      </c>
    </row>
    <row r="35" spans="1:49" x14ac:dyDescent="0.3">
      <c r="A35">
        <v>633.05999999999995</v>
      </c>
      <c r="B35">
        <v>673.07</v>
      </c>
      <c r="C35">
        <v>2.2122000000000002</v>
      </c>
      <c r="D35">
        <v>2.4653999999999998</v>
      </c>
      <c r="F35">
        <v>705.79</v>
      </c>
      <c r="G35">
        <v>705.79</v>
      </c>
      <c r="H35">
        <v>2.0754999999999999</v>
      </c>
      <c r="I35">
        <v>1.8692</v>
      </c>
      <c r="K35">
        <v>2.1956000000000002</v>
      </c>
      <c r="L35">
        <v>2.8094000000000001</v>
      </c>
      <c r="M35">
        <v>2.3443999999999998</v>
      </c>
      <c r="N35">
        <v>2.5263</v>
      </c>
      <c r="P35">
        <v>2.6575000000000002</v>
      </c>
      <c r="Q35">
        <v>2.6575000000000002</v>
      </c>
      <c r="R35">
        <v>2.1139000000000001</v>
      </c>
      <c r="S35">
        <v>1.2303999999999999</v>
      </c>
      <c r="U35">
        <v>3.8033000000000001</v>
      </c>
      <c r="V35">
        <v>5.3730000000000002</v>
      </c>
      <c r="W35">
        <v>2.2122000000000002</v>
      </c>
      <c r="X35">
        <v>2.4653999999999998</v>
      </c>
      <c r="Z35">
        <v>4.2496</v>
      </c>
      <c r="AA35">
        <v>4.2496</v>
      </c>
      <c r="AB35">
        <v>1.2303999999999999</v>
      </c>
      <c r="AC35">
        <v>1.2040999999999999</v>
      </c>
      <c r="AE35">
        <v>-23.132999999999999</v>
      </c>
      <c r="AF35">
        <v>-21.79</v>
      </c>
      <c r="AG35">
        <v>2.2122000000000002</v>
      </c>
      <c r="AH35">
        <v>2.4653999999999998</v>
      </c>
      <c r="AJ35">
        <v>-21.81</v>
      </c>
      <c r="AK35">
        <v>-21.81</v>
      </c>
      <c r="AL35">
        <v>1.2303999999999999</v>
      </c>
      <c r="AM35">
        <v>1.2040999999999999</v>
      </c>
      <c r="AO35">
        <v>-49.051000000000002</v>
      </c>
      <c r="AP35">
        <v>-47.386000000000003</v>
      </c>
      <c r="AQ35">
        <v>2.2122000000000002</v>
      </c>
      <c r="AR35">
        <v>2.5263</v>
      </c>
      <c r="AT35">
        <v>-49.6</v>
      </c>
      <c r="AU35">
        <v>-49.6</v>
      </c>
      <c r="AV35">
        <v>1.2303999999999999</v>
      </c>
      <c r="AW35">
        <v>1.2040999999999999</v>
      </c>
    </row>
    <row r="36" spans="1:49" x14ac:dyDescent="0.3">
      <c r="A36">
        <v>518.54999999999995</v>
      </c>
      <c r="B36">
        <v>635.5</v>
      </c>
      <c r="C36">
        <v>2.3443999999999998</v>
      </c>
      <c r="D36">
        <v>2.5263</v>
      </c>
      <c r="F36">
        <v>378.46</v>
      </c>
      <c r="G36">
        <v>378.46</v>
      </c>
      <c r="H36">
        <v>0</v>
      </c>
      <c r="I36">
        <v>0</v>
      </c>
      <c r="K36">
        <v>3.0015999999999998</v>
      </c>
      <c r="L36">
        <v>2.4230999999999998</v>
      </c>
      <c r="M36">
        <v>3.6934</v>
      </c>
      <c r="N36">
        <v>1.5051000000000001</v>
      </c>
      <c r="P36">
        <v>2.9001000000000001</v>
      </c>
      <c r="Q36">
        <v>2.9001000000000001</v>
      </c>
      <c r="R36">
        <v>3.0899000000000001</v>
      </c>
      <c r="S36">
        <v>2.3908999999999998</v>
      </c>
      <c r="U36">
        <v>3.3925000000000001</v>
      </c>
      <c r="V36">
        <v>5.1279000000000003</v>
      </c>
      <c r="W36">
        <v>2.3443999999999998</v>
      </c>
      <c r="X36">
        <v>2.5263</v>
      </c>
      <c r="Z36">
        <v>4.4555999999999996</v>
      </c>
      <c r="AA36">
        <v>4.4555999999999996</v>
      </c>
      <c r="AB36">
        <v>2.1139000000000001</v>
      </c>
      <c r="AC36">
        <v>1.2303999999999999</v>
      </c>
      <c r="AE36">
        <v>-22.675000000000001</v>
      </c>
      <c r="AF36">
        <v>-22.356999999999999</v>
      </c>
      <c r="AG36">
        <v>2.3443999999999998</v>
      </c>
      <c r="AH36">
        <v>2.5263</v>
      </c>
      <c r="AJ36">
        <v>-24.725999999999999</v>
      </c>
      <c r="AK36">
        <v>-24.725999999999999</v>
      </c>
      <c r="AL36">
        <v>2.1139000000000001</v>
      </c>
      <c r="AM36">
        <v>1.2303999999999999</v>
      </c>
      <c r="AO36">
        <v>-44.448</v>
      </c>
      <c r="AP36">
        <v>-50.465000000000003</v>
      </c>
      <c r="AQ36">
        <v>2.3443999999999998</v>
      </c>
      <c r="AR36">
        <v>1.5051000000000001</v>
      </c>
      <c r="AT36">
        <v>-48.104999999999997</v>
      </c>
      <c r="AU36">
        <v>-48.104999999999997</v>
      </c>
      <c r="AV36">
        <v>2.1139000000000001</v>
      </c>
      <c r="AW36">
        <v>1.2303999999999999</v>
      </c>
    </row>
    <row r="37" spans="1:49" x14ac:dyDescent="0.3">
      <c r="A37">
        <v>673.07</v>
      </c>
      <c r="B37">
        <v>440.99</v>
      </c>
      <c r="C37">
        <v>3.6934</v>
      </c>
      <c r="D37">
        <v>1.5051000000000001</v>
      </c>
      <c r="F37">
        <v>574.78</v>
      </c>
      <c r="G37">
        <v>574.78</v>
      </c>
      <c r="H37">
        <v>0.30103000000000002</v>
      </c>
      <c r="I37">
        <v>0.30103000000000002</v>
      </c>
      <c r="K37">
        <v>2.8094000000000001</v>
      </c>
      <c r="L37">
        <v>2.7033</v>
      </c>
      <c r="M37">
        <v>3.7984</v>
      </c>
      <c r="N37">
        <v>1.9494</v>
      </c>
      <c r="P37">
        <v>2.4632000000000001</v>
      </c>
      <c r="Q37">
        <v>2.4632000000000001</v>
      </c>
      <c r="R37">
        <v>2.5366</v>
      </c>
      <c r="S37">
        <v>1.9494</v>
      </c>
      <c r="U37">
        <v>5.3730000000000002</v>
      </c>
      <c r="V37">
        <v>3.2530999999999999</v>
      </c>
      <c r="W37">
        <v>3.6934</v>
      </c>
      <c r="X37">
        <v>1.5051000000000001</v>
      </c>
      <c r="Z37">
        <v>6.0807000000000002</v>
      </c>
      <c r="AA37">
        <v>6.0807000000000002</v>
      </c>
      <c r="AB37">
        <v>3.0899000000000001</v>
      </c>
      <c r="AC37">
        <v>2.3908999999999998</v>
      </c>
      <c r="AE37">
        <v>-21.79</v>
      </c>
      <c r="AF37">
        <v>-21.774000000000001</v>
      </c>
      <c r="AG37">
        <v>3.6934</v>
      </c>
      <c r="AH37">
        <v>1.5051000000000001</v>
      </c>
      <c r="AJ37">
        <v>-22.907</v>
      </c>
      <c r="AK37">
        <v>-22.907</v>
      </c>
      <c r="AL37">
        <v>3.0899000000000001</v>
      </c>
      <c r="AM37">
        <v>2.3908999999999998</v>
      </c>
      <c r="AO37">
        <v>-48.173999999999999</v>
      </c>
      <c r="AP37">
        <v>-48.92</v>
      </c>
      <c r="AQ37">
        <v>3.6934</v>
      </c>
      <c r="AR37">
        <v>1.9494</v>
      </c>
      <c r="AT37">
        <v>-47.06</v>
      </c>
      <c r="AU37">
        <v>-47.06</v>
      </c>
      <c r="AV37">
        <v>3.0899000000000001</v>
      </c>
      <c r="AW37">
        <v>2.3908999999999998</v>
      </c>
    </row>
    <row r="38" spans="1:49" x14ac:dyDescent="0.3">
      <c r="A38">
        <v>635.5</v>
      </c>
      <c r="B38">
        <v>447.98</v>
      </c>
      <c r="C38">
        <v>3.7984</v>
      </c>
      <c r="D38">
        <v>1.9494</v>
      </c>
      <c r="F38">
        <v>598.42999999999995</v>
      </c>
      <c r="G38">
        <v>598.42999999999995</v>
      </c>
      <c r="H38">
        <v>0</v>
      </c>
      <c r="I38">
        <v>0</v>
      </c>
      <c r="K38">
        <v>2.4230999999999998</v>
      </c>
      <c r="L38">
        <v>2.4845999999999999</v>
      </c>
      <c r="M38">
        <v>1.5441</v>
      </c>
      <c r="N38">
        <v>2.2404999999999999</v>
      </c>
      <c r="P38">
        <v>3.0924999999999998</v>
      </c>
      <c r="Q38">
        <v>3.0924999999999998</v>
      </c>
      <c r="R38">
        <v>3.0445000000000002</v>
      </c>
      <c r="S38">
        <v>2.0933999999999999</v>
      </c>
      <c r="U38">
        <v>5.1279000000000003</v>
      </c>
      <c r="V38">
        <v>3.9325000000000001</v>
      </c>
      <c r="W38">
        <v>3.7984</v>
      </c>
      <c r="X38">
        <v>1.9494</v>
      </c>
      <c r="Z38">
        <v>4.7167000000000003</v>
      </c>
      <c r="AA38">
        <v>4.7167000000000003</v>
      </c>
      <c r="AB38">
        <v>2.5366</v>
      </c>
      <c r="AC38">
        <v>1.9494</v>
      </c>
      <c r="AE38">
        <v>-22.356999999999999</v>
      </c>
      <c r="AF38">
        <v>-22.024999999999999</v>
      </c>
      <c r="AG38">
        <v>3.7984</v>
      </c>
      <c r="AH38">
        <v>1.9494</v>
      </c>
      <c r="AJ38">
        <v>-22.74</v>
      </c>
      <c r="AK38">
        <v>-22.74</v>
      </c>
      <c r="AL38">
        <v>2.5366</v>
      </c>
      <c r="AM38">
        <v>1.9494</v>
      </c>
      <c r="AO38">
        <v>-47.386000000000003</v>
      </c>
      <c r="AP38">
        <v>-44.698999999999998</v>
      </c>
      <c r="AQ38">
        <v>3.7984</v>
      </c>
      <c r="AR38">
        <v>2.2404999999999999</v>
      </c>
      <c r="AT38">
        <v>-45.588999999999999</v>
      </c>
      <c r="AU38">
        <v>-45.588999999999999</v>
      </c>
      <c r="AV38">
        <v>2.5366</v>
      </c>
      <c r="AW38">
        <v>1.9494</v>
      </c>
    </row>
    <row r="39" spans="1:49" x14ac:dyDescent="0.3">
      <c r="A39">
        <v>440.99</v>
      </c>
      <c r="B39">
        <v>534.09</v>
      </c>
      <c r="C39">
        <v>1.5441</v>
      </c>
      <c r="D39">
        <v>2.2404999999999999</v>
      </c>
      <c r="F39">
        <v>591.02</v>
      </c>
      <c r="G39">
        <v>591.02</v>
      </c>
      <c r="H39">
        <v>0.30103000000000002</v>
      </c>
      <c r="I39">
        <v>0.30103000000000002</v>
      </c>
      <c r="K39">
        <v>2.7033</v>
      </c>
      <c r="L39">
        <v>1.9339999999999999</v>
      </c>
      <c r="M39">
        <v>2.1818</v>
      </c>
      <c r="N39">
        <v>0.90308999999999995</v>
      </c>
      <c r="P39">
        <v>3.2149000000000001</v>
      </c>
      <c r="Q39">
        <v>3.2149000000000001</v>
      </c>
      <c r="R39">
        <v>2.0754999999999999</v>
      </c>
      <c r="S39">
        <v>1.8692</v>
      </c>
      <c r="U39">
        <v>3.2530999999999999</v>
      </c>
      <c r="V39">
        <v>3.5895000000000001</v>
      </c>
      <c r="W39">
        <v>1.5441</v>
      </c>
      <c r="X39">
        <v>2.2404999999999999</v>
      </c>
      <c r="Z39">
        <v>4.0983000000000001</v>
      </c>
      <c r="AA39">
        <v>4.0983000000000001</v>
      </c>
      <c r="AB39">
        <v>3.0445000000000002</v>
      </c>
      <c r="AC39">
        <v>2.0933999999999999</v>
      </c>
      <c r="AE39">
        <v>-21.774000000000001</v>
      </c>
      <c r="AF39">
        <v>-22.582000000000001</v>
      </c>
      <c r="AG39">
        <v>1.5441</v>
      </c>
      <c r="AH39">
        <v>2.2404999999999999</v>
      </c>
      <c r="AJ39">
        <v>-25.016999999999999</v>
      </c>
      <c r="AK39">
        <v>-25.016999999999999</v>
      </c>
      <c r="AL39">
        <v>3.0445000000000002</v>
      </c>
      <c r="AM39">
        <v>2.0933999999999999</v>
      </c>
      <c r="AO39">
        <v>-50.465000000000003</v>
      </c>
      <c r="AP39">
        <v>-48.665999999999997</v>
      </c>
      <c r="AQ39">
        <v>1.5441</v>
      </c>
      <c r="AR39">
        <v>0.90308999999999995</v>
      </c>
      <c r="AT39">
        <v>-47.927999999999997</v>
      </c>
      <c r="AU39">
        <v>-47.927999999999997</v>
      </c>
      <c r="AV39">
        <v>3.0445000000000002</v>
      </c>
      <c r="AW39">
        <v>2.0933999999999999</v>
      </c>
    </row>
    <row r="40" spans="1:49" x14ac:dyDescent="0.3">
      <c r="A40">
        <v>447.98</v>
      </c>
      <c r="B40">
        <v>649.23</v>
      </c>
      <c r="C40">
        <v>2.1818</v>
      </c>
      <c r="D40">
        <v>0.90308999999999995</v>
      </c>
      <c r="F40">
        <v>581.64</v>
      </c>
      <c r="G40">
        <v>581.64</v>
      </c>
      <c r="H40">
        <v>0.30103000000000002</v>
      </c>
      <c r="I40">
        <v>0.30103000000000002</v>
      </c>
      <c r="K40">
        <v>2.4845999999999999</v>
      </c>
      <c r="L40">
        <v>2.1225999999999998</v>
      </c>
      <c r="M40">
        <v>2.5575000000000001</v>
      </c>
      <c r="N40">
        <v>1</v>
      </c>
      <c r="P40">
        <v>2.6857000000000002</v>
      </c>
      <c r="Q40">
        <v>2.6857000000000002</v>
      </c>
      <c r="R40">
        <v>2.9504000000000001</v>
      </c>
      <c r="S40">
        <v>1.9137999999999999</v>
      </c>
      <c r="U40">
        <v>3.9325000000000001</v>
      </c>
      <c r="V40">
        <v>4.0465</v>
      </c>
      <c r="W40">
        <v>2.1818</v>
      </c>
      <c r="X40">
        <v>0.90308999999999995</v>
      </c>
      <c r="Z40">
        <v>4.6734</v>
      </c>
      <c r="AA40">
        <v>4.6734</v>
      </c>
      <c r="AB40">
        <v>2.0754999999999999</v>
      </c>
      <c r="AC40">
        <v>1.8692</v>
      </c>
      <c r="AE40">
        <v>-22.024999999999999</v>
      </c>
      <c r="AF40">
        <v>-22.673999999999999</v>
      </c>
      <c r="AG40">
        <v>2.1818</v>
      </c>
      <c r="AH40">
        <v>0.90308999999999995</v>
      </c>
      <c r="AJ40">
        <v>-24.007000000000001</v>
      </c>
      <c r="AK40">
        <v>-24.007000000000001</v>
      </c>
      <c r="AL40">
        <v>2.0754999999999999</v>
      </c>
      <c r="AM40">
        <v>1.8692</v>
      </c>
      <c r="AO40">
        <v>-48.92</v>
      </c>
      <c r="AP40">
        <v>-48.787999999999997</v>
      </c>
      <c r="AQ40">
        <v>2.1818</v>
      </c>
      <c r="AR40">
        <v>1</v>
      </c>
      <c r="AT40">
        <v>-48.350999999999999</v>
      </c>
      <c r="AU40">
        <v>-48.350999999999999</v>
      </c>
      <c r="AV40">
        <v>2.0754999999999999</v>
      </c>
      <c r="AW40">
        <v>1.8692</v>
      </c>
    </row>
    <row r="41" spans="1:49" x14ac:dyDescent="0.3">
      <c r="A41">
        <v>534.09</v>
      </c>
      <c r="B41">
        <v>590.62</v>
      </c>
      <c r="C41">
        <v>2.5575000000000001</v>
      </c>
      <c r="D41">
        <v>1</v>
      </c>
      <c r="F41">
        <v>850.25</v>
      </c>
      <c r="G41">
        <v>850.25</v>
      </c>
      <c r="H41">
        <v>2.7364000000000002</v>
      </c>
      <c r="I41">
        <v>2.0682</v>
      </c>
      <c r="K41">
        <v>1.9339999999999999</v>
      </c>
      <c r="L41">
        <v>2.2505000000000002</v>
      </c>
      <c r="M41">
        <v>0.90308999999999995</v>
      </c>
      <c r="N41">
        <v>2.1366999999999998</v>
      </c>
      <c r="P41">
        <v>3.0274999999999999</v>
      </c>
      <c r="Q41">
        <v>3.0274999999999999</v>
      </c>
      <c r="R41">
        <v>0</v>
      </c>
      <c r="S41">
        <v>0</v>
      </c>
      <c r="U41">
        <v>3.5895000000000001</v>
      </c>
      <c r="V41">
        <v>3.9853000000000001</v>
      </c>
      <c r="W41">
        <v>2.5575000000000001</v>
      </c>
      <c r="X41">
        <v>1</v>
      </c>
      <c r="Z41">
        <v>5.0846999999999998</v>
      </c>
      <c r="AA41">
        <v>5.0846999999999998</v>
      </c>
      <c r="AB41">
        <v>2.9504000000000001</v>
      </c>
      <c r="AC41">
        <v>1.9137999999999999</v>
      </c>
      <c r="AE41">
        <v>-22.582000000000001</v>
      </c>
      <c r="AF41">
        <v>-21.186</v>
      </c>
      <c r="AG41">
        <v>2.5575000000000001</v>
      </c>
      <c r="AH41">
        <v>1</v>
      </c>
      <c r="AJ41">
        <v>-23.622</v>
      </c>
      <c r="AK41">
        <v>-23.622</v>
      </c>
      <c r="AL41">
        <v>2.9504000000000001</v>
      </c>
      <c r="AM41">
        <v>1.9137999999999999</v>
      </c>
      <c r="AO41">
        <v>-44.698999999999998</v>
      </c>
      <c r="AP41">
        <v>-47.164000000000001</v>
      </c>
      <c r="AQ41">
        <v>2.5575000000000001</v>
      </c>
      <c r="AR41">
        <v>2.1366999999999998</v>
      </c>
      <c r="AT41">
        <v>-45.411000000000001</v>
      </c>
      <c r="AU41">
        <v>-45.411000000000001</v>
      </c>
      <c r="AV41">
        <v>2.9504000000000001</v>
      </c>
      <c r="AW41">
        <v>1.9137999999999999</v>
      </c>
    </row>
    <row r="42" spans="1:49" x14ac:dyDescent="0.3">
      <c r="A42">
        <v>649.23</v>
      </c>
      <c r="B42">
        <v>650.22</v>
      </c>
      <c r="C42">
        <v>0.90308999999999995</v>
      </c>
      <c r="D42">
        <v>2.1366999999999998</v>
      </c>
      <c r="F42">
        <v>939.59</v>
      </c>
      <c r="G42">
        <v>939.59</v>
      </c>
      <c r="H42">
        <v>1.8194999999999999</v>
      </c>
      <c r="I42">
        <v>1.6628000000000001</v>
      </c>
      <c r="K42">
        <v>2.1225999999999998</v>
      </c>
      <c r="L42">
        <v>1.9830000000000001</v>
      </c>
      <c r="M42">
        <v>1</v>
      </c>
      <c r="N42">
        <v>2.1004</v>
      </c>
      <c r="P42">
        <v>2.1065</v>
      </c>
      <c r="Q42">
        <v>2.1065</v>
      </c>
      <c r="R42">
        <v>0.30103000000000002</v>
      </c>
      <c r="S42">
        <v>0.30103000000000002</v>
      </c>
      <c r="U42">
        <v>4.0465</v>
      </c>
      <c r="V42">
        <v>4.7356999999999996</v>
      </c>
      <c r="W42">
        <v>0.90308999999999995</v>
      </c>
      <c r="X42">
        <v>2.1366999999999998</v>
      </c>
      <c r="Z42">
        <v>4.3223000000000003</v>
      </c>
      <c r="AA42">
        <v>4.3223000000000003</v>
      </c>
      <c r="AB42">
        <v>0</v>
      </c>
      <c r="AC42">
        <v>0</v>
      </c>
      <c r="AE42">
        <v>-22.673999999999999</v>
      </c>
      <c r="AF42">
        <v>-22.571000000000002</v>
      </c>
      <c r="AG42">
        <v>0.90308999999999995</v>
      </c>
      <c r="AH42">
        <v>2.1366999999999998</v>
      </c>
      <c r="AJ42">
        <v>-20.872</v>
      </c>
      <c r="AK42">
        <v>-20.872</v>
      </c>
      <c r="AL42">
        <v>0</v>
      </c>
      <c r="AM42">
        <v>0</v>
      </c>
      <c r="AO42">
        <v>-48.665999999999997</v>
      </c>
      <c r="AP42">
        <v>-46.32</v>
      </c>
      <c r="AQ42">
        <v>0.90308999999999995</v>
      </c>
      <c r="AR42">
        <v>2.1004</v>
      </c>
      <c r="AT42">
        <v>-51.488999999999997</v>
      </c>
      <c r="AU42">
        <v>-51.488999999999997</v>
      </c>
      <c r="AV42">
        <v>0</v>
      </c>
      <c r="AW42">
        <v>0</v>
      </c>
    </row>
    <row r="43" spans="1:49" x14ac:dyDescent="0.3">
      <c r="A43">
        <v>590.62</v>
      </c>
      <c r="B43">
        <v>788.83</v>
      </c>
      <c r="C43">
        <v>1</v>
      </c>
      <c r="D43">
        <v>2.1004</v>
      </c>
      <c r="F43">
        <v>1055.5</v>
      </c>
      <c r="G43">
        <v>1055.5</v>
      </c>
      <c r="H43">
        <v>0.77815000000000001</v>
      </c>
      <c r="I43">
        <v>0.77815000000000001</v>
      </c>
      <c r="K43">
        <v>2.2505000000000002</v>
      </c>
      <c r="L43">
        <v>1.8411999999999999</v>
      </c>
      <c r="M43">
        <v>2.5550999999999999</v>
      </c>
      <c r="N43">
        <v>1.1760999999999999</v>
      </c>
      <c r="P43">
        <v>2.2450999999999999</v>
      </c>
      <c r="Q43">
        <v>2.2450999999999999</v>
      </c>
      <c r="R43">
        <v>0</v>
      </c>
      <c r="S43">
        <v>0</v>
      </c>
      <c r="U43">
        <v>3.9853000000000001</v>
      </c>
      <c r="V43">
        <v>4.9534000000000002</v>
      </c>
      <c r="W43">
        <v>1</v>
      </c>
      <c r="X43">
        <v>2.1004</v>
      </c>
      <c r="Z43">
        <v>4.6897000000000002</v>
      </c>
      <c r="AA43">
        <v>4.6897000000000002</v>
      </c>
      <c r="AB43">
        <v>0.30103000000000002</v>
      </c>
      <c r="AC43">
        <v>0.30103000000000002</v>
      </c>
      <c r="AE43">
        <v>-21.186</v>
      </c>
      <c r="AF43">
        <v>-23.396000000000001</v>
      </c>
      <c r="AG43">
        <v>1</v>
      </c>
      <c r="AH43">
        <v>2.1004</v>
      </c>
      <c r="AJ43">
        <v>-23.169</v>
      </c>
      <c r="AK43">
        <v>-23.169</v>
      </c>
      <c r="AL43">
        <v>0.30103000000000002</v>
      </c>
      <c r="AM43">
        <v>0.30103000000000002</v>
      </c>
      <c r="AO43">
        <v>-48.787999999999997</v>
      </c>
      <c r="AP43">
        <v>-50.726999999999997</v>
      </c>
      <c r="AQ43">
        <v>1</v>
      </c>
      <c r="AR43">
        <v>1.1760999999999999</v>
      </c>
      <c r="AT43">
        <v>-47.738</v>
      </c>
      <c r="AU43">
        <v>-47.738</v>
      </c>
      <c r="AV43">
        <v>0.30103000000000002</v>
      </c>
      <c r="AW43">
        <v>0.30103000000000002</v>
      </c>
    </row>
    <row r="44" spans="1:49" x14ac:dyDescent="0.3">
      <c r="A44">
        <v>650.22</v>
      </c>
      <c r="B44">
        <v>403.52</v>
      </c>
      <c r="C44">
        <v>2.5550999999999999</v>
      </c>
      <c r="D44">
        <v>1.1760999999999999</v>
      </c>
      <c r="F44">
        <v>707.06</v>
      </c>
      <c r="G44">
        <v>707.06</v>
      </c>
      <c r="H44">
        <v>1.3978999999999999</v>
      </c>
      <c r="I44">
        <v>1.2553000000000001</v>
      </c>
      <c r="K44">
        <v>1.9830000000000001</v>
      </c>
      <c r="L44">
        <v>2.6633</v>
      </c>
      <c r="M44">
        <v>2.5118999999999998</v>
      </c>
      <c r="N44">
        <v>2.1461000000000001</v>
      </c>
      <c r="P44">
        <v>2.262</v>
      </c>
      <c r="Q44">
        <v>2.262</v>
      </c>
      <c r="R44">
        <v>0.30103000000000002</v>
      </c>
      <c r="S44">
        <v>0.30103000000000002</v>
      </c>
      <c r="U44">
        <v>4.7356999999999996</v>
      </c>
      <c r="V44">
        <v>3.2605</v>
      </c>
      <c r="W44">
        <v>2.5550999999999999</v>
      </c>
      <c r="X44">
        <v>1.1760999999999999</v>
      </c>
      <c r="Z44">
        <v>4.2352999999999996</v>
      </c>
      <c r="AA44">
        <v>4.2352999999999996</v>
      </c>
      <c r="AB44">
        <v>0</v>
      </c>
      <c r="AC44">
        <v>0</v>
      </c>
      <c r="AE44">
        <v>-22.571000000000002</v>
      </c>
      <c r="AF44">
        <v>-20.158000000000001</v>
      </c>
      <c r="AG44">
        <v>2.5550999999999999</v>
      </c>
      <c r="AH44">
        <v>1.1760999999999999</v>
      </c>
      <c r="AJ44">
        <v>-22.509</v>
      </c>
      <c r="AK44">
        <v>-22.509</v>
      </c>
      <c r="AL44">
        <v>0</v>
      </c>
      <c r="AM44">
        <v>0</v>
      </c>
      <c r="AO44">
        <v>-47.164000000000001</v>
      </c>
      <c r="AP44">
        <v>-50.417999999999999</v>
      </c>
      <c r="AQ44">
        <v>2.5550999999999999</v>
      </c>
      <c r="AR44">
        <v>2.1461000000000001</v>
      </c>
      <c r="AT44">
        <v>-47.776000000000003</v>
      </c>
      <c r="AU44">
        <v>-47.776000000000003</v>
      </c>
      <c r="AV44">
        <v>0</v>
      </c>
      <c r="AW44">
        <v>0</v>
      </c>
    </row>
    <row r="45" spans="1:49" x14ac:dyDescent="0.3">
      <c r="A45">
        <v>788.83</v>
      </c>
      <c r="B45">
        <v>562.42999999999995</v>
      </c>
      <c r="C45">
        <v>2.5118999999999998</v>
      </c>
      <c r="D45">
        <v>2.1461000000000001</v>
      </c>
      <c r="F45">
        <v>765.89</v>
      </c>
      <c r="G45">
        <v>765.89</v>
      </c>
      <c r="H45">
        <v>0.84509999999999996</v>
      </c>
      <c r="I45">
        <v>0.69896999999999998</v>
      </c>
      <c r="K45">
        <v>1.8411999999999999</v>
      </c>
      <c r="L45">
        <v>2.6798999999999999</v>
      </c>
      <c r="M45">
        <v>1.2040999999999999</v>
      </c>
      <c r="N45">
        <v>2.48</v>
      </c>
      <c r="P45">
        <v>2.1894</v>
      </c>
      <c r="Q45">
        <v>2.1894</v>
      </c>
      <c r="R45">
        <v>0.30103000000000002</v>
      </c>
      <c r="S45">
        <v>0.30103000000000002</v>
      </c>
      <c r="U45">
        <v>4.9534000000000002</v>
      </c>
      <c r="V45">
        <v>5.0186000000000002</v>
      </c>
      <c r="W45">
        <v>2.5118999999999998</v>
      </c>
      <c r="X45">
        <v>2.1461000000000001</v>
      </c>
      <c r="Z45">
        <v>4.4478999999999997</v>
      </c>
      <c r="AA45">
        <v>4.4478999999999997</v>
      </c>
      <c r="AB45">
        <v>0.30103000000000002</v>
      </c>
      <c r="AC45">
        <v>0.30103000000000002</v>
      </c>
      <c r="AE45">
        <v>-23.396000000000001</v>
      </c>
      <c r="AF45">
        <v>-22.663</v>
      </c>
      <c r="AG45">
        <v>2.5118999999999998</v>
      </c>
      <c r="AH45">
        <v>2.1461000000000001</v>
      </c>
      <c r="AJ45">
        <v>-22.33</v>
      </c>
      <c r="AK45">
        <v>-22.33</v>
      </c>
      <c r="AL45">
        <v>0.30103000000000002</v>
      </c>
      <c r="AM45">
        <v>0.30103000000000002</v>
      </c>
      <c r="AO45">
        <v>-46.32</v>
      </c>
      <c r="AP45">
        <v>-46.555</v>
      </c>
      <c r="AQ45">
        <v>2.5118999999999998</v>
      </c>
      <c r="AR45">
        <v>2.48</v>
      </c>
      <c r="AT45">
        <v>-47.173999999999999</v>
      </c>
      <c r="AU45">
        <v>-47.173999999999999</v>
      </c>
      <c r="AV45">
        <v>0.30103000000000002</v>
      </c>
      <c r="AW45">
        <v>0.30103000000000002</v>
      </c>
    </row>
    <row r="46" spans="1:49" x14ac:dyDescent="0.3">
      <c r="A46">
        <v>403.52</v>
      </c>
      <c r="B46">
        <v>807.99</v>
      </c>
      <c r="C46">
        <v>1.2040999999999999</v>
      </c>
      <c r="D46">
        <v>2.48</v>
      </c>
      <c r="F46">
        <v>305.85000000000002</v>
      </c>
      <c r="G46">
        <v>305.85000000000002</v>
      </c>
      <c r="H46">
        <v>0.30103000000000002</v>
      </c>
      <c r="I46">
        <v>0</v>
      </c>
      <c r="K46">
        <v>2.6633</v>
      </c>
      <c r="L46">
        <v>2.6379999999999999</v>
      </c>
      <c r="M46">
        <v>2.7450999999999999</v>
      </c>
      <c r="N46">
        <v>2.1173000000000002</v>
      </c>
      <c r="P46">
        <v>2.5105</v>
      </c>
      <c r="Q46">
        <v>2.5105</v>
      </c>
      <c r="R46">
        <v>2.7364000000000002</v>
      </c>
      <c r="S46">
        <v>2.0682</v>
      </c>
      <c r="U46">
        <v>3.2605</v>
      </c>
      <c r="V46">
        <v>5.1546000000000003</v>
      </c>
      <c r="W46">
        <v>1.2040999999999999</v>
      </c>
      <c r="X46">
        <v>2.48</v>
      </c>
      <c r="Z46">
        <v>4.8587999999999996</v>
      </c>
      <c r="AA46">
        <v>4.8587999999999996</v>
      </c>
      <c r="AB46">
        <v>0.30103000000000002</v>
      </c>
      <c r="AC46">
        <v>0.30103000000000002</v>
      </c>
      <c r="AE46">
        <v>-20.158000000000001</v>
      </c>
      <c r="AF46">
        <v>-23.116</v>
      </c>
      <c r="AG46">
        <v>1.2040999999999999</v>
      </c>
      <c r="AH46">
        <v>2.48</v>
      </c>
      <c r="AJ46">
        <v>-22.646000000000001</v>
      </c>
      <c r="AK46">
        <v>-22.646000000000001</v>
      </c>
      <c r="AL46">
        <v>0.30103000000000002</v>
      </c>
      <c r="AM46">
        <v>0.30103000000000002</v>
      </c>
      <c r="AO46">
        <v>-50.726999999999997</v>
      </c>
      <c r="AP46">
        <v>-50.554000000000002</v>
      </c>
      <c r="AQ46">
        <v>1.2040999999999999</v>
      </c>
      <c r="AR46">
        <v>2.1173000000000002</v>
      </c>
      <c r="AT46">
        <v>-47.197000000000003</v>
      </c>
      <c r="AU46">
        <v>-47.197000000000003</v>
      </c>
      <c r="AV46">
        <v>0.30103000000000002</v>
      </c>
      <c r="AW46">
        <v>0.30103000000000002</v>
      </c>
    </row>
    <row r="47" spans="1:49" x14ac:dyDescent="0.3">
      <c r="A47">
        <v>562.42999999999995</v>
      </c>
      <c r="B47">
        <v>480.85</v>
      </c>
      <c r="C47">
        <v>2.7450999999999999</v>
      </c>
      <c r="D47">
        <v>2.1173000000000002</v>
      </c>
      <c r="F47">
        <v>996.07</v>
      </c>
      <c r="G47">
        <v>996.07</v>
      </c>
      <c r="H47">
        <v>0</v>
      </c>
      <c r="I47">
        <v>0</v>
      </c>
      <c r="K47">
        <v>2.6798999999999999</v>
      </c>
      <c r="L47">
        <v>2.7328999999999999</v>
      </c>
      <c r="M47">
        <v>3.4563999999999999</v>
      </c>
      <c r="N47">
        <v>1.2303999999999999</v>
      </c>
      <c r="P47">
        <v>2.1549999999999998</v>
      </c>
      <c r="Q47">
        <v>2.1549999999999998</v>
      </c>
      <c r="R47">
        <v>0.95423999999999998</v>
      </c>
      <c r="S47">
        <v>0.77815000000000001</v>
      </c>
      <c r="U47">
        <v>5.0186000000000002</v>
      </c>
      <c r="V47">
        <v>4.1814999999999998</v>
      </c>
      <c r="W47">
        <v>2.7450999999999999</v>
      </c>
      <c r="X47">
        <v>2.1173000000000002</v>
      </c>
      <c r="Z47">
        <v>5.3966000000000003</v>
      </c>
      <c r="AA47">
        <v>5.3966000000000003</v>
      </c>
      <c r="AB47">
        <v>2.7364000000000002</v>
      </c>
      <c r="AC47">
        <v>2.0682</v>
      </c>
      <c r="AE47">
        <v>-22.663</v>
      </c>
      <c r="AF47">
        <v>-20.687000000000001</v>
      </c>
      <c r="AG47">
        <v>2.7450999999999999</v>
      </c>
      <c r="AH47">
        <v>2.1173000000000002</v>
      </c>
      <c r="AJ47">
        <v>-23.603999999999999</v>
      </c>
      <c r="AK47">
        <v>-23.603999999999999</v>
      </c>
      <c r="AL47">
        <v>2.7364000000000002</v>
      </c>
      <c r="AM47">
        <v>2.0682</v>
      </c>
      <c r="AO47">
        <v>-50.417999999999999</v>
      </c>
      <c r="AP47">
        <v>-49.337000000000003</v>
      </c>
      <c r="AQ47">
        <v>2.7450999999999999</v>
      </c>
      <c r="AR47">
        <v>1.2303999999999999</v>
      </c>
      <c r="AT47">
        <v>-46.932000000000002</v>
      </c>
      <c r="AU47">
        <v>-46.932000000000002</v>
      </c>
      <c r="AV47">
        <v>2.7364000000000002</v>
      </c>
      <c r="AW47">
        <v>2.0682</v>
      </c>
    </row>
    <row r="48" spans="1:49" x14ac:dyDescent="0.3">
      <c r="A48">
        <v>807.99</v>
      </c>
      <c r="B48">
        <v>489.5</v>
      </c>
      <c r="C48">
        <v>3.4563999999999999</v>
      </c>
      <c r="D48">
        <v>1.2303999999999999</v>
      </c>
      <c r="F48">
        <v>561.17999999999995</v>
      </c>
      <c r="G48">
        <v>561.17999999999995</v>
      </c>
      <c r="H48">
        <v>0.77815000000000001</v>
      </c>
      <c r="I48">
        <v>0.77815000000000001</v>
      </c>
      <c r="K48">
        <v>2.6379999999999999</v>
      </c>
      <c r="L48">
        <v>2.5293999999999999</v>
      </c>
      <c r="M48">
        <v>2.5440999999999998</v>
      </c>
      <c r="N48">
        <v>1.2040999999999999</v>
      </c>
      <c r="P48">
        <v>3.1484000000000001</v>
      </c>
      <c r="Q48">
        <v>3.1484000000000001</v>
      </c>
      <c r="R48">
        <v>1.8194999999999999</v>
      </c>
      <c r="S48">
        <v>1.6628000000000001</v>
      </c>
      <c r="U48">
        <v>5.1546000000000003</v>
      </c>
      <c r="V48">
        <v>3.7326000000000001</v>
      </c>
      <c r="W48">
        <v>3.4563999999999999</v>
      </c>
      <c r="X48">
        <v>1.2303999999999999</v>
      </c>
      <c r="Z48">
        <v>5.1162999999999998</v>
      </c>
      <c r="AA48">
        <v>5.1162999999999998</v>
      </c>
      <c r="AB48">
        <v>0.95423999999999998</v>
      </c>
      <c r="AC48">
        <v>0.77815000000000001</v>
      </c>
      <c r="AE48">
        <v>-23.116</v>
      </c>
      <c r="AF48">
        <v>-22.157</v>
      </c>
      <c r="AG48">
        <v>3.4563999999999999</v>
      </c>
      <c r="AH48">
        <v>1.2303999999999999</v>
      </c>
      <c r="AJ48">
        <v>-23.884</v>
      </c>
      <c r="AK48">
        <v>-23.884</v>
      </c>
      <c r="AL48">
        <v>0.95423999999999998</v>
      </c>
      <c r="AM48">
        <v>0.77815000000000001</v>
      </c>
      <c r="AO48">
        <v>-46.555</v>
      </c>
      <c r="AP48">
        <v>-49.942999999999998</v>
      </c>
      <c r="AQ48">
        <v>3.4563999999999999</v>
      </c>
      <c r="AR48">
        <v>1.2040999999999999</v>
      </c>
      <c r="AT48">
        <v>-46.42</v>
      </c>
      <c r="AU48">
        <v>-46.42</v>
      </c>
      <c r="AV48">
        <v>0.95423999999999998</v>
      </c>
      <c r="AW48">
        <v>0.77815000000000001</v>
      </c>
    </row>
    <row r="49" spans="1:49" x14ac:dyDescent="0.3">
      <c r="A49">
        <v>480.85</v>
      </c>
      <c r="B49">
        <v>429.5</v>
      </c>
      <c r="C49">
        <v>2.5440999999999998</v>
      </c>
      <c r="D49">
        <v>1.2040999999999999</v>
      </c>
      <c r="F49">
        <v>679.96</v>
      </c>
      <c r="G49">
        <v>679.96</v>
      </c>
      <c r="H49">
        <v>1.6990000000000001</v>
      </c>
      <c r="I49">
        <v>1.5315000000000001</v>
      </c>
      <c r="K49">
        <v>2.7328999999999999</v>
      </c>
      <c r="L49">
        <v>3.0838999999999999</v>
      </c>
      <c r="M49">
        <v>1.2303999999999999</v>
      </c>
      <c r="N49">
        <v>2.3283999999999998</v>
      </c>
      <c r="P49">
        <v>2.3498000000000001</v>
      </c>
      <c r="Q49">
        <v>2.3498000000000001</v>
      </c>
      <c r="R49">
        <v>0.77815000000000001</v>
      </c>
      <c r="S49">
        <v>0.77815000000000001</v>
      </c>
      <c r="U49">
        <v>4.1814999999999998</v>
      </c>
      <c r="V49">
        <v>4.1351000000000004</v>
      </c>
      <c r="W49">
        <v>2.5440999999999998</v>
      </c>
      <c r="X49">
        <v>1.2040999999999999</v>
      </c>
      <c r="Z49">
        <v>4.3334000000000001</v>
      </c>
      <c r="AA49">
        <v>4.3334000000000001</v>
      </c>
      <c r="AB49">
        <v>1.8194999999999999</v>
      </c>
      <c r="AC49">
        <v>1.6628000000000001</v>
      </c>
      <c r="AE49">
        <v>-20.687000000000001</v>
      </c>
      <c r="AF49">
        <v>-21.460999999999999</v>
      </c>
      <c r="AG49">
        <v>2.5440999999999998</v>
      </c>
      <c r="AH49">
        <v>1.2040999999999999</v>
      </c>
      <c r="AJ49">
        <v>-23.074999999999999</v>
      </c>
      <c r="AK49">
        <v>-23.074999999999999</v>
      </c>
      <c r="AL49">
        <v>1.8194999999999999</v>
      </c>
      <c r="AM49">
        <v>1.6628000000000001</v>
      </c>
      <c r="AO49">
        <v>-50.554000000000002</v>
      </c>
      <c r="AP49">
        <v>-48.923000000000002</v>
      </c>
      <c r="AQ49">
        <v>2.5440999999999998</v>
      </c>
      <c r="AR49">
        <v>2.3283999999999998</v>
      </c>
      <c r="AT49">
        <v>-44.957999999999998</v>
      </c>
      <c r="AU49">
        <v>-44.957999999999998</v>
      </c>
      <c r="AV49">
        <v>1.8194999999999999</v>
      </c>
      <c r="AW49">
        <v>1.6628000000000001</v>
      </c>
    </row>
    <row r="50" spans="1:49" x14ac:dyDescent="0.3">
      <c r="A50">
        <v>489.5</v>
      </c>
      <c r="B50">
        <v>769.66</v>
      </c>
      <c r="C50">
        <v>1.2303999999999999</v>
      </c>
      <c r="D50">
        <v>2.3283999999999998</v>
      </c>
      <c r="F50">
        <v>766.4</v>
      </c>
      <c r="G50">
        <v>766.4</v>
      </c>
      <c r="H50">
        <v>0.60206000000000004</v>
      </c>
      <c r="I50">
        <v>0.47711999999999999</v>
      </c>
      <c r="K50">
        <v>2.5293999999999999</v>
      </c>
      <c r="L50">
        <v>2.0428999999999999</v>
      </c>
      <c r="M50">
        <v>1.2040999999999999</v>
      </c>
      <c r="N50">
        <v>1.8062</v>
      </c>
      <c r="P50">
        <v>2.3136000000000001</v>
      </c>
      <c r="Q50">
        <v>2.3136000000000001</v>
      </c>
      <c r="R50">
        <v>1.3978999999999999</v>
      </c>
      <c r="S50">
        <v>1.2553000000000001</v>
      </c>
      <c r="U50">
        <v>3.7326000000000001</v>
      </c>
      <c r="V50">
        <v>4.9573999999999998</v>
      </c>
      <c r="W50">
        <v>1.2303999999999999</v>
      </c>
      <c r="X50">
        <v>2.3283999999999998</v>
      </c>
      <c r="Z50">
        <v>4.0471000000000004</v>
      </c>
      <c r="AA50">
        <v>4.0471000000000004</v>
      </c>
      <c r="AB50">
        <v>0.77815000000000001</v>
      </c>
      <c r="AC50">
        <v>0.77815000000000001</v>
      </c>
      <c r="AE50">
        <v>-22.157</v>
      </c>
      <c r="AF50">
        <v>-23.103000000000002</v>
      </c>
      <c r="AG50">
        <v>1.2303999999999999</v>
      </c>
      <c r="AH50">
        <v>2.3283999999999998</v>
      </c>
      <c r="AJ50">
        <v>-21.661999999999999</v>
      </c>
      <c r="AK50">
        <v>-21.661999999999999</v>
      </c>
      <c r="AL50">
        <v>0.77815000000000001</v>
      </c>
      <c r="AM50">
        <v>0.77815000000000001</v>
      </c>
      <c r="AO50">
        <v>-49.337000000000003</v>
      </c>
      <c r="AP50">
        <v>-49.448999999999998</v>
      </c>
      <c r="AQ50">
        <v>1.2303999999999999</v>
      </c>
      <c r="AR50">
        <v>1.8062</v>
      </c>
      <c r="AT50">
        <v>-46.737000000000002</v>
      </c>
      <c r="AU50">
        <v>-46.737000000000002</v>
      </c>
      <c r="AV50">
        <v>0.77815000000000001</v>
      </c>
      <c r="AW50">
        <v>0.77815000000000001</v>
      </c>
    </row>
    <row r="51" spans="1:49" x14ac:dyDescent="0.3">
      <c r="A51">
        <v>429.5</v>
      </c>
      <c r="B51">
        <v>529.20000000000005</v>
      </c>
      <c r="C51">
        <v>1.2040999999999999</v>
      </c>
      <c r="D51">
        <v>1.8062</v>
      </c>
      <c r="F51">
        <v>413.25</v>
      </c>
      <c r="G51">
        <v>413.25</v>
      </c>
      <c r="H51">
        <v>0</v>
      </c>
      <c r="I51">
        <v>0</v>
      </c>
      <c r="K51">
        <v>3.0838999999999999</v>
      </c>
      <c r="L51">
        <v>1.9621</v>
      </c>
      <c r="M51">
        <v>3.0350000000000001</v>
      </c>
      <c r="N51">
        <v>1.0791999999999999</v>
      </c>
      <c r="P51">
        <v>3.2185999999999999</v>
      </c>
      <c r="Q51">
        <v>3.2185999999999999</v>
      </c>
      <c r="R51">
        <v>1.8976</v>
      </c>
      <c r="S51">
        <v>1.2553000000000001</v>
      </c>
      <c r="U51">
        <v>4.1351000000000004</v>
      </c>
      <c r="V51">
        <v>4.2431000000000001</v>
      </c>
      <c r="W51">
        <v>1.2040999999999999</v>
      </c>
      <c r="X51">
        <v>1.8062</v>
      </c>
      <c r="Z51">
        <v>3.9481000000000002</v>
      </c>
      <c r="AA51">
        <v>3.9481000000000002</v>
      </c>
      <c r="AB51">
        <v>1.3978999999999999</v>
      </c>
      <c r="AC51">
        <v>1.2553000000000001</v>
      </c>
      <c r="AE51">
        <v>-21.460999999999999</v>
      </c>
      <c r="AF51">
        <v>-20.919</v>
      </c>
      <c r="AG51">
        <v>1.2040999999999999</v>
      </c>
      <c r="AH51">
        <v>1.8062</v>
      </c>
      <c r="AJ51">
        <v>-22.113</v>
      </c>
      <c r="AK51">
        <v>-22.113</v>
      </c>
      <c r="AL51">
        <v>1.3978999999999999</v>
      </c>
      <c r="AM51">
        <v>1.2553000000000001</v>
      </c>
      <c r="AO51">
        <v>-49.942999999999998</v>
      </c>
      <c r="AP51">
        <v>-49.356000000000002</v>
      </c>
      <c r="AQ51">
        <v>1.2040999999999999</v>
      </c>
      <c r="AR51">
        <v>1.0791999999999999</v>
      </c>
      <c r="AT51">
        <v>-48.316000000000003</v>
      </c>
      <c r="AU51">
        <v>-48.316000000000003</v>
      </c>
      <c r="AV51">
        <v>1.3978999999999999</v>
      </c>
      <c r="AW51">
        <v>1.2553000000000001</v>
      </c>
    </row>
    <row r="52" spans="1:49" x14ac:dyDescent="0.3">
      <c r="A52">
        <v>769.66</v>
      </c>
      <c r="B52">
        <v>469.66</v>
      </c>
      <c r="C52">
        <v>3.0350000000000001</v>
      </c>
      <c r="D52">
        <v>1.0791999999999999</v>
      </c>
      <c r="F52">
        <v>776.36</v>
      </c>
      <c r="G52">
        <v>776.36</v>
      </c>
      <c r="H52">
        <v>0.95423999999999998</v>
      </c>
      <c r="I52">
        <v>0.84509999999999996</v>
      </c>
      <c r="K52">
        <v>2.0428999999999999</v>
      </c>
      <c r="L52">
        <v>2.1757</v>
      </c>
      <c r="M52">
        <v>2.2147999999999999</v>
      </c>
      <c r="N52">
        <v>1.3424</v>
      </c>
      <c r="P52">
        <v>2.1920999999999999</v>
      </c>
      <c r="Q52">
        <v>2.1920999999999999</v>
      </c>
      <c r="R52">
        <v>0.84509999999999996</v>
      </c>
      <c r="S52">
        <v>0.69896999999999998</v>
      </c>
      <c r="U52">
        <v>4.9573999999999998</v>
      </c>
      <c r="V52">
        <v>3.7585000000000002</v>
      </c>
      <c r="W52">
        <v>3.0350000000000001</v>
      </c>
      <c r="X52">
        <v>1.0791999999999999</v>
      </c>
      <c r="Z52">
        <v>4.1901999999999999</v>
      </c>
      <c r="AA52">
        <v>4.1901999999999999</v>
      </c>
      <c r="AB52">
        <v>1.8976</v>
      </c>
      <c r="AC52">
        <v>1.2553000000000001</v>
      </c>
      <c r="AE52">
        <v>-23.103000000000002</v>
      </c>
      <c r="AF52">
        <v>-21.902000000000001</v>
      </c>
      <c r="AG52">
        <v>3.0350000000000001</v>
      </c>
      <c r="AH52">
        <v>1.0791999999999999</v>
      </c>
      <c r="AJ52">
        <v>-24.524999999999999</v>
      </c>
      <c r="AK52">
        <v>-24.524999999999999</v>
      </c>
      <c r="AL52">
        <v>1.8976</v>
      </c>
      <c r="AM52">
        <v>1.2553000000000001</v>
      </c>
      <c r="AO52">
        <v>-48.923000000000002</v>
      </c>
      <c r="AP52">
        <v>-49.579000000000001</v>
      </c>
      <c r="AQ52">
        <v>3.0350000000000001</v>
      </c>
      <c r="AR52">
        <v>1.3424</v>
      </c>
      <c r="AT52">
        <v>-48.103000000000002</v>
      </c>
      <c r="AU52">
        <v>-48.103000000000002</v>
      </c>
      <c r="AV52">
        <v>1.8976</v>
      </c>
      <c r="AW52">
        <v>1.2553000000000001</v>
      </c>
    </row>
    <row r="53" spans="1:49" x14ac:dyDescent="0.3">
      <c r="A53">
        <v>529.20000000000005</v>
      </c>
      <c r="B53">
        <v>545.22</v>
      </c>
      <c r="C53">
        <v>2.2147999999999999</v>
      </c>
      <c r="D53">
        <v>1.3424</v>
      </c>
      <c r="F53">
        <v>584.89</v>
      </c>
      <c r="G53">
        <v>584.89</v>
      </c>
      <c r="H53">
        <v>0.47711999999999999</v>
      </c>
      <c r="I53">
        <v>0.30103000000000002</v>
      </c>
      <c r="K53">
        <v>1.9621</v>
      </c>
      <c r="L53">
        <v>2.7898999999999998</v>
      </c>
      <c r="M53">
        <v>1.1760999999999999</v>
      </c>
      <c r="N53">
        <v>2.4378000000000002</v>
      </c>
      <c r="P53">
        <v>2.7587999999999999</v>
      </c>
      <c r="Q53">
        <v>2.7587999999999999</v>
      </c>
      <c r="R53">
        <v>0.30103000000000002</v>
      </c>
      <c r="S53">
        <v>0</v>
      </c>
      <c r="U53">
        <v>4.2431000000000001</v>
      </c>
      <c r="V53">
        <v>3.9575</v>
      </c>
      <c r="W53">
        <v>2.2147999999999999</v>
      </c>
      <c r="X53">
        <v>1.3424</v>
      </c>
      <c r="Z53">
        <v>4.8413000000000004</v>
      </c>
      <c r="AA53">
        <v>4.8413000000000004</v>
      </c>
      <c r="AB53">
        <v>0.84509999999999996</v>
      </c>
      <c r="AC53">
        <v>0.69896999999999998</v>
      </c>
      <c r="AE53">
        <v>-20.919</v>
      </c>
      <c r="AF53">
        <v>-20.738</v>
      </c>
      <c r="AG53">
        <v>2.2147999999999999</v>
      </c>
      <c r="AH53">
        <v>1.3424</v>
      </c>
      <c r="AJ53">
        <v>-23.832000000000001</v>
      </c>
      <c r="AK53">
        <v>-23.832000000000001</v>
      </c>
      <c r="AL53">
        <v>0.84509999999999996</v>
      </c>
      <c r="AM53">
        <v>0.69896999999999998</v>
      </c>
      <c r="AO53">
        <v>-49.448999999999998</v>
      </c>
      <c r="AP53">
        <v>-44.323</v>
      </c>
      <c r="AQ53">
        <v>2.2147999999999999</v>
      </c>
      <c r="AR53">
        <v>2.4378000000000002</v>
      </c>
      <c r="AT53">
        <v>-46.817</v>
      </c>
      <c r="AU53">
        <v>-46.817</v>
      </c>
      <c r="AV53">
        <v>0.84509999999999996</v>
      </c>
      <c r="AW53">
        <v>0.69896999999999998</v>
      </c>
    </row>
    <row r="54" spans="1:49" x14ac:dyDescent="0.3">
      <c r="A54">
        <v>469.66</v>
      </c>
      <c r="B54">
        <v>449.85</v>
      </c>
      <c r="C54">
        <v>1.1760999999999999</v>
      </c>
      <c r="D54">
        <v>2.4378000000000002</v>
      </c>
      <c r="F54">
        <v>497.34</v>
      </c>
      <c r="G54">
        <v>497.34</v>
      </c>
      <c r="H54">
        <v>0.69896999999999998</v>
      </c>
      <c r="I54">
        <v>0.69896999999999998</v>
      </c>
      <c r="K54">
        <v>2.1757</v>
      </c>
      <c r="L54">
        <v>2.1850999999999998</v>
      </c>
      <c r="M54">
        <v>1.4771000000000001</v>
      </c>
      <c r="N54">
        <v>1.8129</v>
      </c>
      <c r="P54">
        <v>2.7822</v>
      </c>
      <c r="Q54">
        <v>2.7822</v>
      </c>
      <c r="R54">
        <v>0</v>
      </c>
      <c r="S54">
        <v>0</v>
      </c>
      <c r="U54">
        <v>3.7585000000000002</v>
      </c>
      <c r="V54">
        <v>4.0392000000000001</v>
      </c>
      <c r="W54">
        <v>1.1760999999999999</v>
      </c>
      <c r="X54">
        <v>2.4378000000000002</v>
      </c>
      <c r="Z54">
        <v>3.9718</v>
      </c>
      <c r="AA54">
        <v>3.9718</v>
      </c>
      <c r="AB54">
        <v>0.30103000000000002</v>
      </c>
      <c r="AC54">
        <v>0</v>
      </c>
      <c r="AE54">
        <v>-21.902000000000001</v>
      </c>
      <c r="AF54">
        <v>-22.683</v>
      </c>
      <c r="AG54">
        <v>1.1760999999999999</v>
      </c>
      <c r="AH54">
        <v>2.4378000000000002</v>
      </c>
      <c r="AJ54">
        <v>-22.555</v>
      </c>
      <c r="AK54">
        <v>-22.555</v>
      </c>
      <c r="AL54">
        <v>0.30103000000000002</v>
      </c>
      <c r="AM54">
        <v>0</v>
      </c>
      <c r="AO54">
        <v>-49.356000000000002</v>
      </c>
      <c r="AP54">
        <v>-49.566000000000003</v>
      </c>
      <c r="AQ54">
        <v>1.1760999999999999</v>
      </c>
      <c r="AR54">
        <v>1.8129</v>
      </c>
      <c r="AT54">
        <v>-52.591000000000001</v>
      </c>
      <c r="AU54">
        <v>-52.591000000000001</v>
      </c>
      <c r="AV54">
        <v>0.30103000000000002</v>
      </c>
      <c r="AW54">
        <v>0</v>
      </c>
    </row>
    <row r="55" spans="1:49" x14ac:dyDescent="0.3">
      <c r="A55">
        <v>545.22</v>
      </c>
      <c r="B55">
        <v>570.64</v>
      </c>
      <c r="C55">
        <v>1.4771000000000001</v>
      </c>
      <c r="D55">
        <v>1.8129</v>
      </c>
      <c r="F55">
        <v>871.58</v>
      </c>
      <c r="G55">
        <v>871.58</v>
      </c>
      <c r="H55">
        <v>2.9165000000000001</v>
      </c>
      <c r="I55">
        <v>1.8976</v>
      </c>
      <c r="K55">
        <v>2.7898999999999998</v>
      </c>
      <c r="L55">
        <v>2.3121999999999998</v>
      </c>
      <c r="M55">
        <v>3.0318000000000001</v>
      </c>
      <c r="N55">
        <v>1.6335</v>
      </c>
      <c r="P55">
        <v>2.5512999999999999</v>
      </c>
      <c r="Q55">
        <v>2.5512999999999999</v>
      </c>
      <c r="R55">
        <v>0.77815000000000001</v>
      </c>
      <c r="S55">
        <v>0.77815000000000001</v>
      </c>
      <c r="U55">
        <v>3.9575</v>
      </c>
      <c r="V55">
        <v>3.5402</v>
      </c>
      <c r="W55">
        <v>1.4771000000000001</v>
      </c>
      <c r="X55">
        <v>1.8129</v>
      </c>
      <c r="Z55">
        <v>5.548</v>
      </c>
      <c r="AA55">
        <v>5.548</v>
      </c>
      <c r="AB55">
        <v>0</v>
      </c>
      <c r="AC55">
        <v>0</v>
      </c>
      <c r="AE55">
        <v>-20.738</v>
      </c>
      <c r="AF55">
        <v>-23.626999999999999</v>
      </c>
      <c r="AG55">
        <v>1.4771000000000001</v>
      </c>
      <c r="AH55">
        <v>1.8129</v>
      </c>
      <c r="AJ55">
        <v>-20.536000000000001</v>
      </c>
      <c r="AK55">
        <v>-20.536000000000001</v>
      </c>
      <c r="AL55">
        <v>0</v>
      </c>
      <c r="AM55">
        <v>0</v>
      </c>
      <c r="AO55">
        <v>-49.579000000000001</v>
      </c>
      <c r="AP55">
        <v>-49.954000000000001</v>
      </c>
      <c r="AQ55">
        <v>1.4771000000000001</v>
      </c>
      <c r="AR55">
        <v>1.6335</v>
      </c>
      <c r="AT55">
        <v>-47.402000000000001</v>
      </c>
      <c r="AU55">
        <v>-47.402000000000001</v>
      </c>
      <c r="AV55">
        <v>0</v>
      </c>
      <c r="AW55">
        <v>0</v>
      </c>
    </row>
    <row r="56" spans="1:49" x14ac:dyDescent="0.3">
      <c r="A56">
        <v>449.85</v>
      </c>
      <c r="B56">
        <v>395.81</v>
      </c>
      <c r="C56">
        <v>3.0318000000000001</v>
      </c>
      <c r="D56">
        <v>1.6335</v>
      </c>
      <c r="F56">
        <v>741.81</v>
      </c>
      <c r="G56">
        <v>741.81</v>
      </c>
      <c r="H56">
        <v>0.77815000000000001</v>
      </c>
      <c r="I56">
        <v>0.77815000000000001</v>
      </c>
      <c r="K56">
        <v>2.1850999999999998</v>
      </c>
      <c r="L56">
        <v>2.6478000000000002</v>
      </c>
      <c r="M56">
        <v>2.0253000000000001</v>
      </c>
      <c r="N56">
        <v>2.3746999999999998</v>
      </c>
      <c r="P56">
        <v>2.7448999999999999</v>
      </c>
      <c r="Q56">
        <v>2.7448999999999999</v>
      </c>
      <c r="R56">
        <v>1.6990000000000001</v>
      </c>
      <c r="S56">
        <v>1.5315000000000001</v>
      </c>
      <c r="U56">
        <v>4.0392000000000001</v>
      </c>
      <c r="V56">
        <v>3.8693</v>
      </c>
      <c r="W56">
        <v>3.0318000000000001</v>
      </c>
      <c r="X56">
        <v>1.6335</v>
      </c>
      <c r="Z56">
        <v>3.8161</v>
      </c>
      <c r="AA56">
        <v>3.8161</v>
      </c>
      <c r="AB56">
        <v>0.77815000000000001</v>
      </c>
      <c r="AC56">
        <v>0.77815000000000001</v>
      </c>
      <c r="AE56">
        <v>-22.683</v>
      </c>
      <c r="AF56">
        <v>-21.259</v>
      </c>
      <c r="AG56">
        <v>3.0318000000000001</v>
      </c>
      <c r="AH56">
        <v>1.6335</v>
      </c>
      <c r="AJ56">
        <v>-22.294</v>
      </c>
      <c r="AK56">
        <v>-22.294</v>
      </c>
      <c r="AL56">
        <v>0.77815000000000001</v>
      </c>
      <c r="AM56">
        <v>0.77815000000000001</v>
      </c>
      <c r="AO56">
        <v>-44.323</v>
      </c>
      <c r="AP56">
        <v>-48.741999999999997</v>
      </c>
      <c r="AQ56">
        <v>3.0318000000000001</v>
      </c>
      <c r="AR56">
        <v>2.3746999999999998</v>
      </c>
      <c r="AT56">
        <v>-49.552</v>
      </c>
      <c r="AU56">
        <v>-49.552</v>
      </c>
      <c r="AV56">
        <v>0.77815000000000001</v>
      </c>
      <c r="AW56">
        <v>0.77815000000000001</v>
      </c>
    </row>
    <row r="57" spans="1:49" x14ac:dyDescent="0.3">
      <c r="A57">
        <v>570.64</v>
      </c>
      <c r="B57">
        <v>435.45</v>
      </c>
      <c r="C57">
        <v>2.0253000000000001</v>
      </c>
      <c r="D57">
        <v>2.3746999999999998</v>
      </c>
      <c r="F57">
        <v>631.63</v>
      </c>
      <c r="G57">
        <v>631.63</v>
      </c>
      <c r="H57">
        <v>0.90308999999999995</v>
      </c>
      <c r="I57">
        <v>0.60206000000000004</v>
      </c>
      <c r="K57">
        <v>2.3121999999999998</v>
      </c>
      <c r="L57">
        <v>2.1764000000000001</v>
      </c>
      <c r="M57">
        <v>1.8633</v>
      </c>
      <c r="N57">
        <v>2.1335000000000002</v>
      </c>
      <c r="P57">
        <v>2.6110000000000002</v>
      </c>
      <c r="Q57">
        <v>2.6110000000000002</v>
      </c>
      <c r="R57">
        <v>0.60206000000000004</v>
      </c>
      <c r="S57">
        <v>0.47711999999999999</v>
      </c>
      <c r="U57">
        <v>3.5402</v>
      </c>
      <c r="V57">
        <v>4.5472999999999999</v>
      </c>
      <c r="W57">
        <v>2.0253000000000001</v>
      </c>
      <c r="X57">
        <v>2.3746999999999998</v>
      </c>
      <c r="Z57">
        <v>4.6473000000000004</v>
      </c>
      <c r="AA57">
        <v>4.6473000000000004</v>
      </c>
      <c r="AB57">
        <v>1.6990000000000001</v>
      </c>
      <c r="AC57">
        <v>1.5315000000000001</v>
      </c>
      <c r="AE57">
        <v>-23.626999999999999</v>
      </c>
      <c r="AF57">
        <v>-22.071999999999999</v>
      </c>
      <c r="AG57">
        <v>2.0253000000000001</v>
      </c>
      <c r="AH57">
        <v>2.3746999999999998</v>
      </c>
      <c r="AJ57">
        <v>-22.210999999999999</v>
      </c>
      <c r="AK57">
        <v>-22.210999999999999</v>
      </c>
      <c r="AL57">
        <v>1.6990000000000001</v>
      </c>
      <c r="AM57">
        <v>1.5315000000000001</v>
      </c>
      <c r="AO57">
        <v>-49.566000000000003</v>
      </c>
      <c r="AP57">
        <v>-48.563000000000002</v>
      </c>
      <c r="AQ57">
        <v>2.0253000000000001</v>
      </c>
      <c r="AR57">
        <v>2.1335000000000002</v>
      </c>
      <c r="AT57">
        <v>-49.656999999999996</v>
      </c>
      <c r="AU57">
        <v>-49.656999999999996</v>
      </c>
      <c r="AV57">
        <v>1.6990000000000001</v>
      </c>
      <c r="AW57">
        <v>1.5315000000000001</v>
      </c>
    </row>
    <row r="58" spans="1:49" x14ac:dyDescent="0.3">
      <c r="A58">
        <v>395.81</v>
      </c>
      <c r="B58">
        <v>472.06</v>
      </c>
      <c r="C58">
        <v>1.8633</v>
      </c>
      <c r="D58">
        <v>2.1335000000000002</v>
      </c>
      <c r="F58">
        <v>582.03</v>
      </c>
      <c r="G58">
        <v>582.03</v>
      </c>
      <c r="H58">
        <v>1.6901999999999999</v>
      </c>
      <c r="I58">
        <v>1.5563</v>
      </c>
      <c r="K58">
        <v>2.6478000000000002</v>
      </c>
      <c r="L58">
        <v>2.6082000000000001</v>
      </c>
      <c r="M58">
        <v>3.3113000000000001</v>
      </c>
      <c r="N58">
        <v>1.5682</v>
      </c>
      <c r="P58">
        <v>2.9803000000000002</v>
      </c>
      <c r="Q58">
        <v>2.9803000000000002</v>
      </c>
      <c r="R58">
        <v>0</v>
      </c>
      <c r="S58">
        <v>0</v>
      </c>
      <c r="U58">
        <v>3.8693</v>
      </c>
      <c r="V58">
        <v>4.5578000000000003</v>
      </c>
      <c r="W58">
        <v>1.8633</v>
      </c>
      <c r="X58">
        <v>2.1335000000000002</v>
      </c>
      <c r="Z58">
        <v>4.2343999999999999</v>
      </c>
      <c r="AA58">
        <v>4.2343999999999999</v>
      </c>
      <c r="AB58">
        <v>0.60206000000000004</v>
      </c>
      <c r="AC58">
        <v>0.47711999999999999</v>
      </c>
      <c r="AE58">
        <v>-21.259</v>
      </c>
      <c r="AF58">
        <v>-22.491</v>
      </c>
      <c r="AG58">
        <v>1.8633</v>
      </c>
      <c r="AH58">
        <v>2.1335000000000002</v>
      </c>
      <c r="AJ58">
        <v>-24.183</v>
      </c>
      <c r="AK58">
        <v>-24.183</v>
      </c>
      <c r="AL58">
        <v>0.60206000000000004</v>
      </c>
      <c r="AM58">
        <v>0.47711999999999999</v>
      </c>
      <c r="AO58">
        <v>-49.954000000000001</v>
      </c>
      <c r="AP58">
        <v>-49.027000000000001</v>
      </c>
      <c r="AQ58">
        <v>1.8633</v>
      </c>
      <c r="AR58">
        <v>1.5682</v>
      </c>
      <c r="AT58">
        <v>-48.527999999999999</v>
      </c>
      <c r="AU58">
        <v>-48.527999999999999</v>
      </c>
      <c r="AV58">
        <v>0.60206000000000004</v>
      </c>
      <c r="AW58">
        <v>0.47711999999999999</v>
      </c>
    </row>
    <row r="59" spans="1:49" x14ac:dyDescent="0.3">
      <c r="A59">
        <v>435.45</v>
      </c>
      <c r="B59">
        <v>773.93</v>
      </c>
      <c r="C59">
        <v>3.3113000000000001</v>
      </c>
      <c r="D59">
        <v>1.5682</v>
      </c>
      <c r="F59">
        <v>690.32</v>
      </c>
      <c r="G59">
        <v>668.68</v>
      </c>
      <c r="H59">
        <v>0</v>
      </c>
      <c r="I59">
        <v>2.2877999999999998</v>
      </c>
      <c r="K59">
        <v>2.1764000000000001</v>
      </c>
      <c r="L59">
        <v>3.0032999999999999</v>
      </c>
      <c r="M59">
        <v>2.7225999999999999</v>
      </c>
      <c r="N59">
        <v>2.0373999999999999</v>
      </c>
      <c r="P59">
        <v>2.1608000000000001</v>
      </c>
      <c r="Q59">
        <v>2.1608000000000001</v>
      </c>
      <c r="R59">
        <v>2.6928000000000001</v>
      </c>
      <c r="S59">
        <v>1.5185</v>
      </c>
      <c r="U59">
        <v>4.5472999999999999</v>
      </c>
      <c r="V59">
        <v>3.7576999999999998</v>
      </c>
      <c r="W59">
        <v>3.3113000000000001</v>
      </c>
      <c r="X59">
        <v>1.5682</v>
      </c>
      <c r="Z59">
        <v>4.5176999999999996</v>
      </c>
      <c r="AA59">
        <v>4.5176999999999996</v>
      </c>
      <c r="AB59">
        <v>0</v>
      </c>
      <c r="AC59">
        <v>0</v>
      </c>
      <c r="AE59">
        <v>-22.071999999999999</v>
      </c>
      <c r="AF59">
        <v>-24.471</v>
      </c>
      <c r="AG59">
        <v>3.3113000000000001</v>
      </c>
      <c r="AH59">
        <v>1.5682</v>
      </c>
      <c r="AJ59">
        <v>-21.253</v>
      </c>
      <c r="AK59">
        <v>-21.253</v>
      </c>
      <c r="AL59">
        <v>0</v>
      </c>
      <c r="AM59">
        <v>0</v>
      </c>
      <c r="AO59">
        <v>-48.741999999999997</v>
      </c>
      <c r="AP59">
        <v>-48.502000000000002</v>
      </c>
      <c r="AQ59">
        <v>3.3113000000000001</v>
      </c>
      <c r="AR59">
        <v>2.0373999999999999</v>
      </c>
      <c r="AT59">
        <v>-50.643000000000001</v>
      </c>
      <c r="AU59">
        <v>-50.643000000000001</v>
      </c>
      <c r="AV59">
        <v>0</v>
      </c>
      <c r="AW59">
        <v>0</v>
      </c>
    </row>
    <row r="60" spans="1:49" x14ac:dyDescent="0.3">
      <c r="A60">
        <v>472.06</v>
      </c>
      <c r="B60">
        <v>537.66</v>
      </c>
      <c r="C60">
        <v>2.7225999999999999</v>
      </c>
      <c r="D60">
        <v>2.4563999999999999</v>
      </c>
      <c r="F60">
        <v>743.05</v>
      </c>
      <c r="G60">
        <v>690.32</v>
      </c>
      <c r="H60">
        <v>0.69896999999999998</v>
      </c>
      <c r="I60">
        <v>0</v>
      </c>
      <c r="K60">
        <v>2.6082000000000001</v>
      </c>
      <c r="L60">
        <v>3.1947999999999999</v>
      </c>
      <c r="M60">
        <v>1.6628000000000001</v>
      </c>
      <c r="N60">
        <v>2.4563999999999999</v>
      </c>
      <c r="P60">
        <v>2.5032999999999999</v>
      </c>
      <c r="Q60">
        <v>2.5032999999999999</v>
      </c>
      <c r="R60">
        <v>0.95423999999999998</v>
      </c>
      <c r="S60">
        <v>0.84509999999999996</v>
      </c>
      <c r="U60">
        <v>4.5578000000000003</v>
      </c>
      <c r="V60">
        <v>3.8841999999999999</v>
      </c>
      <c r="W60">
        <v>2.7225999999999999</v>
      </c>
      <c r="X60">
        <v>2.0373999999999999</v>
      </c>
      <c r="Z60">
        <v>5.5057999999999998</v>
      </c>
      <c r="AA60">
        <v>5.5057999999999998</v>
      </c>
      <c r="AB60">
        <v>2.6928000000000001</v>
      </c>
      <c r="AC60">
        <v>1.5185</v>
      </c>
      <c r="AE60">
        <v>-22.491</v>
      </c>
      <c r="AF60">
        <v>-24.759</v>
      </c>
      <c r="AG60">
        <v>2.7225999999999999</v>
      </c>
      <c r="AH60">
        <v>2.0373999999999999</v>
      </c>
      <c r="AJ60">
        <v>-23.995000000000001</v>
      </c>
      <c r="AK60">
        <v>-23.995000000000001</v>
      </c>
      <c r="AL60">
        <v>2.6928000000000001</v>
      </c>
      <c r="AM60">
        <v>1.5185</v>
      </c>
      <c r="AO60">
        <v>-48.563000000000002</v>
      </c>
      <c r="AP60">
        <v>-48.567</v>
      </c>
      <c r="AQ60">
        <v>2.7225999999999999</v>
      </c>
      <c r="AR60">
        <v>2.4563999999999999</v>
      </c>
      <c r="AT60">
        <v>-46.249000000000002</v>
      </c>
      <c r="AU60">
        <v>-46.249000000000002</v>
      </c>
      <c r="AV60">
        <v>2.6928000000000001</v>
      </c>
      <c r="AW60">
        <v>1.5185</v>
      </c>
    </row>
    <row r="61" spans="1:49" x14ac:dyDescent="0.3">
      <c r="A61">
        <v>773.93</v>
      </c>
      <c r="B61">
        <v>512.97</v>
      </c>
      <c r="C61">
        <v>1.6628000000000001</v>
      </c>
      <c r="D61">
        <v>2.1846999999999999</v>
      </c>
      <c r="F61">
        <v>648.92999999999995</v>
      </c>
      <c r="G61">
        <v>743.05</v>
      </c>
      <c r="H61">
        <v>0</v>
      </c>
      <c r="I61">
        <v>0.60206000000000004</v>
      </c>
      <c r="K61">
        <v>3.0032999999999999</v>
      </c>
      <c r="L61">
        <v>2.1644000000000001</v>
      </c>
      <c r="M61">
        <v>2.4346000000000001</v>
      </c>
      <c r="N61">
        <v>2.1846999999999999</v>
      </c>
      <c r="P61">
        <v>1.7952999999999999</v>
      </c>
      <c r="Q61">
        <v>1.7952999999999999</v>
      </c>
      <c r="R61">
        <v>0.47711999999999999</v>
      </c>
      <c r="S61">
        <v>0.30103000000000002</v>
      </c>
      <c r="U61">
        <v>3.7576999999999998</v>
      </c>
      <c r="V61">
        <v>5.0867000000000004</v>
      </c>
      <c r="W61">
        <v>1.6628000000000001</v>
      </c>
      <c r="X61">
        <v>2.4563999999999999</v>
      </c>
      <c r="Z61">
        <v>6.1395999999999997</v>
      </c>
      <c r="AA61">
        <v>6.1395999999999997</v>
      </c>
      <c r="AB61">
        <v>0.95423999999999998</v>
      </c>
      <c r="AC61">
        <v>0.84509999999999996</v>
      </c>
      <c r="AE61">
        <v>-24.471</v>
      </c>
      <c r="AF61">
        <v>-20.558</v>
      </c>
      <c r="AG61">
        <v>1.6628000000000001</v>
      </c>
      <c r="AH61">
        <v>2.4563999999999999</v>
      </c>
      <c r="AJ61">
        <v>-23.469000000000001</v>
      </c>
      <c r="AK61">
        <v>-23.469000000000001</v>
      </c>
      <c r="AL61">
        <v>0.95423999999999998</v>
      </c>
      <c r="AM61">
        <v>0.84509999999999996</v>
      </c>
      <c r="AO61">
        <v>-49.027000000000001</v>
      </c>
      <c r="AP61">
        <v>-48.162999999999997</v>
      </c>
      <c r="AQ61">
        <v>1.6628000000000001</v>
      </c>
      <c r="AR61">
        <v>2.1846999999999999</v>
      </c>
      <c r="AT61">
        <v>-46.530999999999999</v>
      </c>
      <c r="AU61">
        <v>-46.530999999999999</v>
      </c>
      <c r="AV61">
        <v>0.95423999999999998</v>
      </c>
      <c r="AW61">
        <v>0.84509999999999996</v>
      </c>
    </row>
    <row r="62" spans="1:49" x14ac:dyDescent="0.3">
      <c r="A62">
        <v>537.66</v>
      </c>
      <c r="B62">
        <v>741.57</v>
      </c>
      <c r="C62">
        <v>3.4161000000000001</v>
      </c>
      <c r="D62">
        <v>2.2429999999999999</v>
      </c>
      <c r="F62">
        <v>762.25</v>
      </c>
      <c r="G62">
        <v>648.92999999999995</v>
      </c>
      <c r="H62">
        <v>0</v>
      </c>
      <c r="I62">
        <v>0</v>
      </c>
      <c r="K62">
        <v>3.1947999999999999</v>
      </c>
      <c r="L62">
        <v>1.8176000000000001</v>
      </c>
      <c r="M62">
        <v>3.4161000000000001</v>
      </c>
      <c r="N62">
        <v>2.2429999999999999</v>
      </c>
      <c r="P62">
        <v>2.5078</v>
      </c>
      <c r="Q62">
        <v>2.5078</v>
      </c>
      <c r="R62">
        <v>0.69896999999999998</v>
      </c>
      <c r="S62">
        <v>0.69896999999999998</v>
      </c>
      <c r="U62">
        <v>3.8841999999999999</v>
      </c>
      <c r="V62">
        <v>4.516</v>
      </c>
      <c r="W62">
        <v>2.4346000000000001</v>
      </c>
      <c r="X62">
        <v>2.1846999999999999</v>
      </c>
      <c r="Z62">
        <v>5.3632999999999997</v>
      </c>
      <c r="AA62">
        <v>5.3632999999999997</v>
      </c>
      <c r="AB62">
        <v>0.47711999999999999</v>
      </c>
      <c r="AC62">
        <v>0.30103000000000002</v>
      </c>
      <c r="AE62">
        <v>-24.759</v>
      </c>
      <c r="AF62">
        <v>-21.192</v>
      </c>
      <c r="AG62">
        <v>2.4346000000000001</v>
      </c>
      <c r="AH62">
        <v>2.1846999999999999</v>
      </c>
      <c r="AJ62">
        <v>-22.858000000000001</v>
      </c>
      <c r="AK62">
        <v>-22.858000000000001</v>
      </c>
      <c r="AL62">
        <v>0.47711999999999999</v>
      </c>
      <c r="AM62">
        <v>0.30103000000000002</v>
      </c>
      <c r="AO62">
        <v>-48.502000000000002</v>
      </c>
      <c r="AP62">
        <v>-46.875</v>
      </c>
      <c r="AQ62">
        <v>2.4346000000000001</v>
      </c>
      <c r="AR62">
        <v>2.2429999999999999</v>
      </c>
      <c r="AT62">
        <v>-47.220999999999997</v>
      </c>
      <c r="AU62">
        <v>-47.220999999999997</v>
      </c>
      <c r="AV62">
        <v>0.47711999999999999</v>
      </c>
      <c r="AW62">
        <v>0.30103000000000002</v>
      </c>
    </row>
    <row r="63" spans="1:49" x14ac:dyDescent="0.3">
      <c r="A63">
        <v>512.97</v>
      </c>
      <c r="B63">
        <v>453.6</v>
      </c>
      <c r="C63">
        <v>2.4392999999999998</v>
      </c>
      <c r="D63">
        <v>0.77815000000000001</v>
      </c>
      <c r="F63">
        <v>734.13</v>
      </c>
      <c r="G63">
        <v>762.25</v>
      </c>
      <c r="H63">
        <v>1.6990000000000001</v>
      </c>
      <c r="I63">
        <v>0</v>
      </c>
      <c r="K63">
        <v>2.1644000000000001</v>
      </c>
      <c r="L63">
        <v>2.2328000000000001</v>
      </c>
      <c r="M63">
        <v>2.4392999999999998</v>
      </c>
      <c r="N63">
        <v>0.77815000000000001</v>
      </c>
      <c r="P63">
        <v>3.0245000000000002</v>
      </c>
      <c r="Q63">
        <v>3.0245000000000002</v>
      </c>
      <c r="R63">
        <v>2.9165000000000001</v>
      </c>
      <c r="S63">
        <v>1.8976</v>
      </c>
      <c r="U63">
        <v>5.0867000000000004</v>
      </c>
      <c r="V63">
        <v>5.4379999999999997</v>
      </c>
      <c r="W63">
        <v>3.4161000000000001</v>
      </c>
      <c r="X63">
        <v>2.2429999999999999</v>
      </c>
      <c r="Z63">
        <v>3.8008000000000002</v>
      </c>
      <c r="AA63">
        <v>3.8008000000000002</v>
      </c>
      <c r="AB63">
        <v>0.69896999999999998</v>
      </c>
      <c r="AC63">
        <v>0.69896999999999998</v>
      </c>
      <c r="AE63">
        <v>-20.558</v>
      </c>
      <c r="AF63">
        <v>-23.509</v>
      </c>
      <c r="AG63">
        <v>3.4161000000000001</v>
      </c>
      <c r="AH63">
        <v>2.2429999999999999</v>
      </c>
      <c r="AJ63">
        <v>-21.855</v>
      </c>
      <c r="AK63">
        <v>-21.855</v>
      </c>
      <c r="AL63">
        <v>0.69896999999999998</v>
      </c>
      <c r="AM63">
        <v>0.69896999999999998</v>
      </c>
      <c r="AO63">
        <v>-48.567</v>
      </c>
      <c r="AP63">
        <v>-50.734999999999999</v>
      </c>
      <c r="AQ63">
        <v>3.4161000000000001</v>
      </c>
      <c r="AR63">
        <v>0.77815000000000001</v>
      </c>
      <c r="AT63">
        <v>-50.689</v>
      </c>
      <c r="AU63">
        <v>-50.689</v>
      </c>
      <c r="AV63">
        <v>0.69896999999999998</v>
      </c>
      <c r="AW63">
        <v>0.69896999999999998</v>
      </c>
    </row>
    <row r="64" spans="1:49" x14ac:dyDescent="0.3">
      <c r="A64">
        <v>741.57</v>
      </c>
      <c r="B64">
        <v>865.74</v>
      </c>
      <c r="C64">
        <v>3.0318000000000001</v>
      </c>
      <c r="D64">
        <v>2.3944999999999999</v>
      </c>
      <c r="F64">
        <v>766.77</v>
      </c>
      <c r="G64">
        <v>734.13</v>
      </c>
      <c r="H64">
        <v>2.2742</v>
      </c>
      <c r="I64">
        <v>1.4914000000000001</v>
      </c>
      <c r="K64">
        <v>1.8176000000000001</v>
      </c>
      <c r="L64">
        <v>2.9291999999999998</v>
      </c>
      <c r="M64">
        <v>3.0318000000000001</v>
      </c>
      <c r="N64">
        <v>2.3944999999999999</v>
      </c>
      <c r="P64">
        <v>2.4668000000000001</v>
      </c>
      <c r="Q64">
        <v>2.4668000000000001</v>
      </c>
      <c r="R64">
        <v>0.77815000000000001</v>
      </c>
      <c r="S64">
        <v>0.77815000000000001</v>
      </c>
      <c r="U64">
        <v>4.516</v>
      </c>
      <c r="V64">
        <v>4.7958999999999996</v>
      </c>
      <c r="W64">
        <v>2.4392999999999998</v>
      </c>
      <c r="X64">
        <v>2.3944999999999999</v>
      </c>
      <c r="Z64">
        <v>4.8970000000000002</v>
      </c>
      <c r="AA64">
        <v>4.8970000000000002</v>
      </c>
      <c r="AB64">
        <v>2.9165000000000001</v>
      </c>
      <c r="AC64">
        <v>1.8976</v>
      </c>
      <c r="AE64">
        <v>-21.192</v>
      </c>
      <c r="AF64">
        <v>-21.920999999999999</v>
      </c>
      <c r="AG64">
        <v>2.4392999999999998</v>
      </c>
      <c r="AH64">
        <v>0.77815000000000001</v>
      </c>
      <c r="AJ64">
        <v>-23.652999999999999</v>
      </c>
      <c r="AK64">
        <v>-23.652999999999999</v>
      </c>
      <c r="AL64">
        <v>2.9165000000000001</v>
      </c>
      <c r="AM64">
        <v>1.8976</v>
      </c>
      <c r="AO64">
        <v>-48.162999999999997</v>
      </c>
      <c r="AP64">
        <v>-47.585999999999999</v>
      </c>
      <c r="AQ64">
        <v>2.4392999999999998</v>
      </c>
      <c r="AR64">
        <v>2.3944999999999999</v>
      </c>
      <c r="AT64">
        <v>-47.22</v>
      </c>
      <c r="AU64">
        <v>-47.22</v>
      </c>
      <c r="AV64">
        <v>2.9165000000000001</v>
      </c>
      <c r="AW64">
        <v>1.8976</v>
      </c>
    </row>
    <row r="65" spans="1:49" x14ac:dyDescent="0.3">
      <c r="A65">
        <v>453.6</v>
      </c>
      <c r="B65">
        <v>510.09</v>
      </c>
      <c r="C65">
        <v>0.90308999999999995</v>
      </c>
      <c r="D65">
        <v>2.4361999999999999</v>
      </c>
      <c r="F65">
        <v>762.11</v>
      </c>
      <c r="G65">
        <v>766.77</v>
      </c>
      <c r="H65">
        <v>1.7634000000000001</v>
      </c>
      <c r="I65">
        <v>1.8261000000000001</v>
      </c>
      <c r="K65">
        <v>2.2328000000000001</v>
      </c>
      <c r="L65">
        <v>2.8246000000000002</v>
      </c>
      <c r="M65">
        <v>0.90308999999999995</v>
      </c>
      <c r="N65">
        <v>2.4361999999999999</v>
      </c>
      <c r="P65">
        <v>3.2964000000000002</v>
      </c>
      <c r="Q65">
        <v>3.2964000000000002</v>
      </c>
      <c r="R65">
        <v>3.4237000000000002</v>
      </c>
      <c r="S65">
        <v>2.1614</v>
      </c>
      <c r="U65">
        <v>5.4379999999999997</v>
      </c>
      <c r="V65">
        <v>5.5761000000000003</v>
      </c>
      <c r="W65">
        <v>3.0318000000000001</v>
      </c>
      <c r="X65">
        <v>2.4361999999999999</v>
      </c>
      <c r="Z65">
        <v>3.9792999999999998</v>
      </c>
      <c r="AA65">
        <v>3.9792999999999998</v>
      </c>
      <c r="AB65">
        <v>0.77815000000000001</v>
      </c>
      <c r="AC65">
        <v>0.77815000000000001</v>
      </c>
      <c r="AE65">
        <v>-23.509</v>
      </c>
      <c r="AF65">
        <v>-20.891999999999999</v>
      </c>
      <c r="AG65">
        <v>3.0318000000000001</v>
      </c>
      <c r="AH65">
        <v>2.3944999999999999</v>
      </c>
      <c r="AJ65">
        <v>-23.204999999999998</v>
      </c>
      <c r="AK65">
        <v>-23.204999999999998</v>
      </c>
      <c r="AL65">
        <v>0.77815000000000001</v>
      </c>
      <c r="AM65">
        <v>0.77815000000000001</v>
      </c>
      <c r="AO65">
        <v>-46.875</v>
      </c>
      <c r="AP65">
        <v>-49.082999999999998</v>
      </c>
      <c r="AQ65">
        <v>3.0318000000000001</v>
      </c>
      <c r="AR65">
        <v>2.4361999999999999</v>
      </c>
      <c r="AT65">
        <v>-46.155999999999999</v>
      </c>
      <c r="AU65">
        <v>-46.155999999999999</v>
      </c>
      <c r="AV65">
        <v>0.77815000000000001</v>
      </c>
      <c r="AW65">
        <v>0.77815000000000001</v>
      </c>
    </row>
    <row r="66" spans="1:49" x14ac:dyDescent="0.3">
      <c r="A66">
        <v>865.74</v>
      </c>
      <c r="B66">
        <v>564.74</v>
      </c>
      <c r="C66">
        <v>3.3978000000000002</v>
      </c>
      <c r="D66">
        <v>2.3784000000000001</v>
      </c>
      <c r="F66">
        <v>672.33</v>
      </c>
      <c r="G66">
        <v>762.11</v>
      </c>
      <c r="H66">
        <v>0.77815000000000001</v>
      </c>
      <c r="I66">
        <v>1.3802000000000001</v>
      </c>
      <c r="K66">
        <v>2.9291999999999998</v>
      </c>
      <c r="L66">
        <v>2.8344999999999998</v>
      </c>
      <c r="M66">
        <v>3.3978000000000002</v>
      </c>
      <c r="N66">
        <v>2.3784000000000001</v>
      </c>
      <c r="P66">
        <v>2.2934999999999999</v>
      </c>
      <c r="Q66">
        <v>2.2934999999999999</v>
      </c>
      <c r="R66">
        <v>2.2648000000000001</v>
      </c>
      <c r="S66">
        <v>0.69896999999999998</v>
      </c>
      <c r="U66">
        <v>4.3212000000000002</v>
      </c>
      <c r="V66">
        <v>4.8893000000000004</v>
      </c>
      <c r="W66">
        <v>0.90308999999999995</v>
      </c>
      <c r="X66">
        <v>2.3784000000000001</v>
      </c>
      <c r="Z66">
        <v>4.4893999999999998</v>
      </c>
      <c r="AA66">
        <v>4.4893999999999998</v>
      </c>
      <c r="AB66">
        <v>3.4237000000000002</v>
      </c>
      <c r="AC66">
        <v>2.1614</v>
      </c>
      <c r="AE66">
        <v>-21.920999999999999</v>
      </c>
      <c r="AF66">
        <v>-22.324999999999999</v>
      </c>
      <c r="AG66">
        <v>0.90308999999999995</v>
      </c>
      <c r="AH66">
        <v>2.4361999999999999</v>
      </c>
      <c r="AJ66">
        <v>-24.707000000000001</v>
      </c>
      <c r="AK66">
        <v>-24.707000000000001</v>
      </c>
      <c r="AL66">
        <v>3.4237000000000002</v>
      </c>
      <c r="AM66">
        <v>2.1614</v>
      </c>
      <c r="AO66">
        <v>-50.734999999999999</v>
      </c>
      <c r="AP66">
        <v>-48.476999999999997</v>
      </c>
      <c r="AQ66">
        <v>0.90308999999999995</v>
      </c>
      <c r="AR66">
        <v>2.3784000000000001</v>
      </c>
      <c r="AT66">
        <v>-47.552999999999997</v>
      </c>
      <c r="AU66">
        <v>-47.552999999999997</v>
      </c>
      <c r="AV66">
        <v>3.4237000000000002</v>
      </c>
      <c r="AW66">
        <v>2.1614</v>
      </c>
    </row>
    <row r="67" spans="1:49" x14ac:dyDescent="0.3">
      <c r="A67">
        <v>510.09</v>
      </c>
      <c r="B67">
        <v>432.32</v>
      </c>
      <c r="C67">
        <v>3.4597000000000002</v>
      </c>
      <c r="D67">
        <v>0.47711999999999999</v>
      </c>
      <c r="F67">
        <v>571.14</v>
      </c>
      <c r="G67">
        <v>672.33</v>
      </c>
      <c r="H67">
        <v>0.47711999999999999</v>
      </c>
      <c r="I67">
        <v>0.69896999999999998</v>
      </c>
      <c r="K67">
        <v>2.8246000000000002</v>
      </c>
      <c r="L67">
        <v>2.3877000000000002</v>
      </c>
      <c r="M67">
        <v>3.4597000000000002</v>
      </c>
      <c r="N67">
        <v>1.8062</v>
      </c>
      <c r="P67">
        <v>2.5396000000000001</v>
      </c>
      <c r="Q67">
        <v>2.5396000000000001</v>
      </c>
      <c r="R67">
        <v>0.77815000000000001</v>
      </c>
      <c r="S67">
        <v>0.77815000000000001</v>
      </c>
      <c r="U67">
        <v>4.7958999999999996</v>
      </c>
      <c r="V67">
        <v>3.4742000000000002</v>
      </c>
      <c r="W67">
        <v>3.3978000000000002</v>
      </c>
      <c r="X67">
        <v>0.47711999999999999</v>
      </c>
      <c r="Z67">
        <v>4.0479000000000003</v>
      </c>
      <c r="AA67">
        <v>4.0479000000000003</v>
      </c>
      <c r="AB67">
        <v>2.2648000000000001</v>
      </c>
      <c r="AC67">
        <v>0.69896999999999998</v>
      </c>
      <c r="AE67">
        <v>-20.891999999999999</v>
      </c>
      <c r="AF67">
        <v>-20.95</v>
      </c>
      <c r="AG67">
        <v>3.3978000000000002</v>
      </c>
      <c r="AH67">
        <v>2.3784000000000001</v>
      </c>
      <c r="AJ67">
        <v>-24.739000000000001</v>
      </c>
      <c r="AK67">
        <v>-24.739000000000001</v>
      </c>
      <c r="AL67">
        <v>2.2648000000000001</v>
      </c>
      <c r="AM67">
        <v>0.69896999999999998</v>
      </c>
      <c r="AO67">
        <v>-47.585999999999999</v>
      </c>
      <c r="AP67">
        <v>-50.811999999999998</v>
      </c>
      <c r="AQ67">
        <v>3.3978000000000002</v>
      </c>
      <c r="AR67">
        <v>0.47711999999999999</v>
      </c>
      <c r="AT67">
        <v>-47.554000000000002</v>
      </c>
      <c r="AU67">
        <v>-47.554000000000002</v>
      </c>
      <c r="AV67">
        <v>2.2648000000000001</v>
      </c>
      <c r="AW67">
        <v>0.69896999999999998</v>
      </c>
    </row>
    <row r="68" spans="1:49" x14ac:dyDescent="0.3">
      <c r="A68">
        <v>564.74</v>
      </c>
      <c r="B68">
        <v>698.08</v>
      </c>
      <c r="C68">
        <v>2.9903</v>
      </c>
      <c r="D68">
        <v>1.8062</v>
      </c>
      <c r="F68">
        <v>526.29</v>
      </c>
      <c r="G68">
        <v>571.14</v>
      </c>
      <c r="H68">
        <v>0</v>
      </c>
      <c r="I68">
        <v>0.47711999999999999</v>
      </c>
      <c r="K68">
        <v>2.8344999999999998</v>
      </c>
      <c r="L68">
        <v>2.6916000000000002</v>
      </c>
      <c r="M68">
        <v>2.9903</v>
      </c>
      <c r="N68">
        <v>2.5065</v>
      </c>
      <c r="P68">
        <v>2.4935</v>
      </c>
      <c r="Q68">
        <v>2.4935</v>
      </c>
      <c r="R68">
        <v>0.90308999999999995</v>
      </c>
      <c r="S68">
        <v>0.60206000000000004</v>
      </c>
      <c r="U68">
        <v>5.5761000000000003</v>
      </c>
      <c r="V68">
        <v>4.0472000000000001</v>
      </c>
      <c r="W68">
        <v>3.4597000000000002</v>
      </c>
      <c r="X68">
        <v>1.8062</v>
      </c>
      <c r="Z68">
        <v>4.5437000000000003</v>
      </c>
      <c r="AA68">
        <v>4.5437000000000003</v>
      </c>
      <c r="AB68">
        <v>0.77815000000000001</v>
      </c>
      <c r="AC68">
        <v>0.77815000000000001</v>
      </c>
      <c r="AE68">
        <v>-22.324999999999999</v>
      </c>
      <c r="AF68">
        <v>-21.268999999999998</v>
      </c>
      <c r="AG68">
        <v>3.4597000000000002</v>
      </c>
      <c r="AH68">
        <v>0.47711999999999999</v>
      </c>
      <c r="AJ68">
        <v>-23.789000000000001</v>
      </c>
      <c r="AK68">
        <v>-23.789000000000001</v>
      </c>
      <c r="AL68">
        <v>0.77815000000000001</v>
      </c>
      <c r="AM68">
        <v>0.77815000000000001</v>
      </c>
      <c r="AO68">
        <v>-49.082999999999998</v>
      </c>
      <c r="AP68">
        <v>-49.473999999999997</v>
      </c>
      <c r="AQ68">
        <v>3.4597000000000002</v>
      </c>
      <c r="AR68">
        <v>1.8062</v>
      </c>
      <c r="AT68">
        <v>-45.353999999999999</v>
      </c>
      <c r="AU68">
        <v>-45.353999999999999</v>
      </c>
      <c r="AV68">
        <v>0.77815000000000001</v>
      </c>
      <c r="AW68">
        <v>0.77815000000000001</v>
      </c>
    </row>
    <row r="69" spans="1:49" x14ac:dyDescent="0.3">
      <c r="A69">
        <v>432.32</v>
      </c>
      <c r="B69">
        <v>439.43</v>
      </c>
      <c r="C69">
        <v>0.47711999999999999</v>
      </c>
      <c r="D69">
        <v>1.2787999999999999</v>
      </c>
      <c r="F69">
        <v>444.06</v>
      </c>
      <c r="G69">
        <v>526.29</v>
      </c>
      <c r="H69">
        <v>1.6128</v>
      </c>
      <c r="I69">
        <v>0</v>
      </c>
      <c r="K69">
        <v>2.4796</v>
      </c>
      <c r="L69">
        <v>2.1987000000000001</v>
      </c>
      <c r="M69">
        <v>0.47711999999999999</v>
      </c>
      <c r="N69">
        <v>1.2787999999999999</v>
      </c>
      <c r="P69">
        <v>2.2311999999999999</v>
      </c>
      <c r="Q69">
        <v>2.2311999999999999</v>
      </c>
      <c r="R69">
        <v>1.6901999999999999</v>
      </c>
      <c r="S69">
        <v>1.5563</v>
      </c>
      <c r="U69">
        <v>4.8893000000000004</v>
      </c>
      <c r="V69">
        <v>4.8010999999999999</v>
      </c>
      <c r="W69">
        <v>2.9903</v>
      </c>
      <c r="X69">
        <v>2.5065</v>
      </c>
      <c r="Z69">
        <v>5.4008000000000003</v>
      </c>
      <c r="AA69">
        <v>5.4008000000000003</v>
      </c>
      <c r="AB69">
        <v>0.90308999999999995</v>
      </c>
      <c r="AC69">
        <v>0.60206000000000004</v>
      </c>
      <c r="AE69">
        <v>-20.95</v>
      </c>
      <c r="AF69">
        <v>-23.013999999999999</v>
      </c>
      <c r="AG69">
        <v>2.9903</v>
      </c>
      <c r="AH69">
        <v>1.8062</v>
      </c>
      <c r="AJ69">
        <v>-23.082000000000001</v>
      </c>
      <c r="AK69">
        <v>-23.082000000000001</v>
      </c>
      <c r="AL69">
        <v>0.90308999999999995</v>
      </c>
      <c r="AM69">
        <v>0.60206000000000004</v>
      </c>
      <c r="AO69">
        <v>-48.476999999999997</v>
      </c>
      <c r="AP69">
        <v>-46.137</v>
      </c>
      <c r="AQ69">
        <v>2.9903</v>
      </c>
      <c r="AR69">
        <v>2.5065</v>
      </c>
      <c r="AT69">
        <v>-47.212000000000003</v>
      </c>
      <c r="AU69">
        <v>-47.212000000000003</v>
      </c>
      <c r="AV69">
        <v>0.90308999999999995</v>
      </c>
      <c r="AW69">
        <v>0.60206000000000004</v>
      </c>
    </row>
    <row r="70" spans="1:49" x14ac:dyDescent="0.3">
      <c r="A70">
        <v>698.08</v>
      </c>
      <c r="B70">
        <v>414.4</v>
      </c>
      <c r="C70">
        <v>1.9444999999999999</v>
      </c>
      <c r="D70">
        <v>2.0607000000000002</v>
      </c>
      <c r="F70">
        <v>760.16</v>
      </c>
      <c r="G70">
        <v>444.06</v>
      </c>
      <c r="H70">
        <v>2.1732</v>
      </c>
      <c r="I70">
        <v>1.4314</v>
      </c>
      <c r="K70">
        <v>2.3877000000000002</v>
      </c>
      <c r="L70">
        <v>2.7242999999999999</v>
      </c>
      <c r="M70">
        <v>1.9444999999999999</v>
      </c>
      <c r="N70">
        <v>2.0607000000000002</v>
      </c>
      <c r="P70">
        <v>3.0615000000000001</v>
      </c>
      <c r="Q70">
        <v>3.0615000000000001</v>
      </c>
      <c r="R70">
        <v>0</v>
      </c>
      <c r="S70">
        <v>0</v>
      </c>
      <c r="U70">
        <v>3.4742000000000002</v>
      </c>
      <c r="V70">
        <v>3.9049</v>
      </c>
      <c r="W70">
        <v>0.47711999999999999</v>
      </c>
      <c r="X70">
        <v>1.2787999999999999</v>
      </c>
      <c r="Z70">
        <v>4.5697999999999999</v>
      </c>
      <c r="AA70">
        <v>4.5697999999999999</v>
      </c>
      <c r="AB70">
        <v>1.6901999999999999</v>
      </c>
      <c r="AC70">
        <v>1.5563</v>
      </c>
      <c r="AE70">
        <v>-21.268999999999998</v>
      </c>
      <c r="AF70">
        <v>-23.853999999999999</v>
      </c>
      <c r="AG70">
        <v>0.47711999999999999</v>
      </c>
      <c r="AH70">
        <v>2.5065</v>
      </c>
      <c r="AJ70">
        <v>-23.35</v>
      </c>
      <c r="AK70">
        <v>-23.35</v>
      </c>
      <c r="AL70">
        <v>1.6901999999999999</v>
      </c>
      <c r="AM70">
        <v>1.5563</v>
      </c>
      <c r="AO70">
        <v>-50.811999999999998</v>
      </c>
      <c r="AP70">
        <v>-50.481000000000002</v>
      </c>
      <c r="AQ70">
        <v>0.47711999999999999</v>
      </c>
      <c r="AR70">
        <v>1.2787999999999999</v>
      </c>
      <c r="AT70">
        <v>-47.69</v>
      </c>
      <c r="AU70">
        <v>-47.69</v>
      </c>
      <c r="AV70">
        <v>1.6901999999999999</v>
      </c>
      <c r="AW70">
        <v>1.5563</v>
      </c>
    </row>
    <row r="71" spans="1:49" x14ac:dyDescent="0.3">
      <c r="A71">
        <v>439.43</v>
      </c>
      <c r="B71">
        <v>778.68</v>
      </c>
      <c r="C71">
        <v>1.3222</v>
      </c>
      <c r="D71">
        <v>2.2040999999999999</v>
      </c>
      <c r="F71">
        <v>717.42</v>
      </c>
      <c r="G71">
        <v>760.16</v>
      </c>
      <c r="H71">
        <v>2.3365</v>
      </c>
      <c r="I71">
        <v>1.8920999999999999</v>
      </c>
      <c r="K71">
        <v>2.6916000000000002</v>
      </c>
      <c r="L71">
        <v>2.5015999999999998</v>
      </c>
      <c r="M71">
        <v>3.7172999999999998</v>
      </c>
      <c r="N71">
        <v>2.2040999999999999</v>
      </c>
      <c r="P71">
        <v>2.7793999999999999</v>
      </c>
      <c r="Q71">
        <v>2.7793999999999999</v>
      </c>
      <c r="R71">
        <v>3.1892</v>
      </c>
      <c r="S71">
        <v>1.5682</v>
      </c>
      <c r="U71">
        <v>4.0472000000000001</v>
      </c>
      <c r="V71">
        <v>5.0922000000000001</v>
      </c>
      <c r="W71">
        <v>1.9444999999999999</v>
      </c>
      <c r="X71">
        <v>2.0607000000000002</v>
      </c>
      <c r="Z71">
        <v>3.6251000000000002</v>
      </c>
      <c r="AA71">
        <v>3.6251000000000002</v>
      </c>
      <c r="AB71">
        <v>0</v>
      </c>
      <c r="AC71">
        <v>0</v>
      </c>
      <c r="AE71">
        <v>-23.013999999999999</v>
      </c>
      <c r="AF71">
        <v>-21.402999999999999</v>
      </c>
      <c r="AG71">
        <v>1.9444999999999999</v>
      </c>
      <c r="AH71">
        <v>1.2787999999999999</v>
      </c>
      <c r="AJ71">
        <v>-24.584</v>
      </c>
      <c r="AK71">
        <v>-24.584</v>
      </c>
      <c r="AL71">
        <v>0</v>
      </c>
      <c r="AM71">
        <v>0</v>
      </c>
      <c r="AO71">
        <v>-49.473999999999997</v>
      </c>
      <c r="AP71">
        <v>-50.338999999999999</v>
      </c>
      <c r="AQ71">
        <v>1.9444999999999999</v>
      </c>
      <c r="AR71">
        <v>2.0607000000000002</v>
      </c>
      <c r="AT71">
        <v>-48.59</v>
      </c>
      <c r="AU71">
        <v>-48.59</v>
      </c>
      <c r="AV71">
        <v>0</v>
      </c>
      <c r="AW71">
        <v>0</v>
      </c>
    </row>
    <row r="72" spans="1:49" x14ac:dyDescent="0.3">
      <c r="A72">
        <v>414.4</v>
      </c>
      <c r="B72">
        <v>477.67</v>
      </c>
      <c r="C72">
        <v>2.2967</v>
      </c>
      <c r="D72">
        <v>2.2833000000000001</v>
      </c>
      <c r="F72">
        <v>548.88</v>
      </c>
      <c r="G72">
        <v>717.42</v>
      </c>
      <c r="H72">
        <v>2.7443</v>
      </c>
      <c r="I72">
        <v>2.1959</v>
      </c>
      <c r="K72">
        <v>2.1987000000000001</v>
      </c>
      <c r="L72">
        <v>2.8393000000000002</v>
      </c>
      <c r="M72">
        <v>1.3222</v>
      </c>
      <c r="N72">
        <v>2.2833000000000001</v>
      </c>
      <c r="P72">
        <v>3.2526999999999999</v>
      </c>
      <c r="Q72">
        <v>3.2526999999999999</v>
      </c>
      <c r="R72">
        <v>3.5234999999999999</v>
      </c>
      <c r="S72">
        <v>2.2877999999999998</v>
      </c>
      <c r="U72">
        <v>4.8010999999999999</v>
      </c>
      <c r="V72">
        <v>4.5132000000000003</v>
      </c>
      <c r="W72">
        <v>3.7172999999999998</v>
      </c>
      <c r="X72">
        <v>2.2040999999999999</v>
      </c>
      <c r="Z72">
        <v>5.0077999999999996</v>
      </c>
      <c r="AA72">
        <v>5.0077999999999996</v>
      </c>
      <c r="AB72">
        <v>3.1892</v>
      </c>
      <c r="AC72">
        <v>1.5682</v>
      </c>
      <c r="AE72">
        <v>-23.853999999999999</v>
      </c>
      <c r="AF72">
        <v>-21.292000000000002</v>
      </c>
      <c r="AG72">
        <v>3.7172999999999998</v>
      </c>
      <c r="AH72">
        <v>2.0607000000000002</v>
      </c>
      <c r="AJ72">
        <v>-24.186</v>
      </c>
      <c r="AK72">
        <v>-24.186</v>
      </c>
      <c r="AL72">
        <v>3.1892</v>
      </c>
      <c r="AM72">
        <v>1.5682</v>
      </c>
      <c r="AO72">
        <v>-46.137</v>
      </c>
      <c r="AP72">
        <v>-46.040999999999997</v>
      </c>
      <c r="AQ72">
        <v>3.7172999999999998</v>
      </c>
      <c r="AR72">
        <v>2.2040999999999999</v>
      </c>
      <c r="AT72">
        <v>-46.790999999999997</v>
      </c>
      <c r="AU72">
        <v>-46.790999999999997</v>
      </c>
      <c r="AV72">
        <v>3.1892</v>
      </c>
      <c r="AW72">
        <v>1.5682</v>
      </c>
    </row>
    <row r="73" spans="1:49" x14ac:dyDescent="0.3">
      <c r="A73">
        <v>778.68</v>
      </c>
      <c r="B73">
        <v>572</v>
      </c>
      <c r="C73">
        <v>2.6656</v>
      </c>
      <c r="D73">
        <v>2.1703000000000001</v>
      </c>
      <c r="F73">
        <v>645.79999999999995</v>
      </c>
      <c r="G73">
        <v>548.88</v>
      </c>
      <c r="H73">
        <v>0</v>
      </c>
      <c r="I73">
        <v>2.2094999999999998</v>
      </c>
      <c r="K73">
        <v>2.7242999999999999</v>
      </c>
      <c r="L73">
        <v>2.5609999999999999</v>
      </c>
      <c r="M73">
        <v>2.2967</v>
      </c>
      <c r="N73">
        <v>2.1703000000000001</v>
      </c>
      <c r="P73">
        <v>3.2616000000000001</v>
      </c>
      <c r="Q73">
        <v>3.2616000000000001</v>
      </c>
      <c r="R73">
        <v>0</v>
      </c>
      <c r="S73">
        <v>0</v>
      </c>
      <c r="U73">
        <v>3.9049</v>
      </c>
      <c r="V73">
        <v>4.1738999999999997</v>
      </c>
      <c r="W73">
        <v>1.3222</v>
      </c>
      <c r="X73">
        <v>2.2833000000000001</v>
      </c>
      <c r="Z73">
        <v>5.2145999999999999</v>
      </c>
      <c r="AA73">
        <v>5.2145999999999999</v>
      </c>
      <c r="AB73">
        <v>3.5234999999999999</v>
      </c>
      <c r="AC73">
        <v>2.2877999999999998</v>
      </c>
      <c r="AE73">
        <v>-21.402999999999999</v>
      </c>
      <c r="AF73">
        <v>-23.571000000000002</v>
      </c>
      <c r="AG73">
        <v>1.3222</v>
      </c>
      <c r="AH73">
        <v>2.2040999999999999</v>
      </c>
      <c r="AJ73">
        <v>-23.588000000000001</v>
      </c>
      <c r="AK73">
        <v>-23.588000000000001</v>
      </c>
      <c r="AL73">
        <v>3.5234999999999999</v>
      </c>
      <c r="AM73">
        <v>2.2877999999999998</v>
      </c>
      <c r="AO73">
        <v>-50.481000000000002</v>
      </c>
      <c r="AP73">
        <v>-48.390999999999998</v>
      </c>
      <c r="AQ73">
        <v>1.3222</v>
      </c>
      <c r="AR73">
        <v>2.2833000000000001</v>
      </c>
      <c r="AT73">
        <v>-48.045999999999999</v>
      </c>
      <c r="AU73">
        <v>-48.045999999999999</v>
      </c>
      <c r="AV73">
        <v>3.5234999999999999</v>
      </c>
      <c r="AW73">
        <v>2.2877999999999998</v>
      </c>
    </row>
    <row r="74" spans="1:49" x14ac:dyDescent="0.3">
      <c r="A74">
        <v>477.67</v>
      </c>
      <c r="B74">
        <v>568.30999999999995</v>
      </c>
      <c r="C74">
        <v>3.0518999999999998</v>
      </c>
      <c r="D74">
        <v>2.4409000000000001</v>
      </c>
      <c r="F74">
        <v>542.27</v>
      </c>
      <c r="G74">
        <v>645.79999999999995</v>
      </c>
      <c r="H74">
        <v>0.30103000000000002</v>
      </c>
      <c r="I74">
        <v>0</v>
      </c>
      <c r="K74">
        <v>2.5015999999999998</v>
      </c>
      <c r="L74">
        <v>2.8153000000000001</v>
      </c>
      <c r="M74">
        <v>2.6656</v>
      </c>
      <c r="N74">
        <v>2.4409000000000001</v>
      </c>
      <c r="P74">
        <v>1.9173</v>
      </c>
      <c r="Q74">
        <v>1.9173</v>
      </c>
      <c r="R74">
        <v>0.69896999999999998</v>
      </c>
      <c r="S74">
        <v>0.60206000000000004</v>
      </c>
      <c r="U74">
        <v>5.0922000000000001</v>
      </c>
      <c r="V74">
        <v>4.0909000000000004</v>
      </c>
      <c r="W74">
        <v>2.2967</v>
      </c>
      <c r="X74">
        <v>2.1703000000000001</v>
      </c>
      <c r="Z74">
        <v>4.9748000000000001</v>
      </c>
      <c r="AA74">
        <v>4.9748000000000001</v>
      </c>
      <c r="AB74">
        <v>0</v>
      </c>
      <c r="AC74">
        <v>0</v>
      </c>
      <c r="AE74">
        <v>-21.292000000000002</v>
      </c>
      <c r="AF74">
        <v>-21.992000000000001</v>
      </c>
      <c r="AG74">
        <v>2.2967</v>
      </c>
      <c r="AH74">
        <v>2.2833000000000001</v>
      </c>
      <c r="AJ74">
        <v>-23.983000000000001</v>
      </c>
      <c r="AK74">
        <v>-23.983000000000001</v>
      </c>
      <c r="AL74">
        <v>0</v>
      </c>
      <c r="AM74">
        <v>0</v>
      </c>
      <c r="AO74">
        <v>-50.338999999999999</v>
      </c>
      <c r="AP74">
        <v>-48.52</v>
      </c>
      <c r="AQ74">
        <v>2.2967</v>
      </c>
      <c r="AR74">
        <v>2.1703000000000001</v>
      </c>
      <c r="AT74">
        <v>-48.877000000000002</v>
      </c>
      <c r="AU74">
        <v>-48.877000000000002</v>
      </c>
      <c r="AV74">
        <v>0</v>
      </c>
      <c r="AW74">
        <v>0</v>
      </c>
    </row>
    <row r="75" spans="1:49" x14ac:dyDescent="0.3">
      <c r="A75">
        <v>572</v>
      </c>
      <c r="B75">
        <v>643.46</v>
      </c>
      <c r="C75">
        <v>2.6084999999999998</v>
      </c>
      <c r="D75">
        <v>2.2504</v>
      </c>
      <c r="F75">
        <v>793.15</v>
      </c>
      <c r="G75">
        <v>542.27</v>
      </c>
      <c r="H75">
        <v>1.1460999999999999</v>
      </c>
      <c r="I75">
        <v>0.30103000000000002</v>
      </c>
      <c r="K75">
        <v>2.8393000000000002</v>
      </c>
      <c r="L75">
        <v>2.3961000000000001</v>
      </c>
      <c r="M75">
        <v>3.0518999999999998</v>
      </c>
      <c r="N75">
        <v>2.2504</v>
      </c>
      <c r="P75">
        <v>2.7147000000000001</v>
      </c>
      <c r="Q75">
        <v>2.7147000000000001</v>
      </c>
      <c r="R75">
        <v>0</v>
      </c>
      <c r="S75">
        <v>0</v>
      </c>
      <c r="U75">
        <v>4.5132000000000003</v>
      </c>
      <c r="V75">
        <v>4.0693000000000001</v>
      </c>
      <c r="W75">
        <v>2.6656</v>
      </c>
      <c r="X75">
        <v>2.4409000000000001</v>
      </c>
      <c r="Z75">
        <v>5.3760000000000003</v>
      </c>
      <c r="AA75">
        <v>5.3760000000000003</v>
      </c>
      <c r="AB75">
        <v>0.69896999999999998</v>
      </c>
      <c r="AC75">
        <v>0.60206000000000004</v>
      </c>
      <c r="AE75">
        <v>-23.571000000000002</v>
      </c>
      <c r="AF75">
        <v>-22.134</v>
      </c>
      <c r="AG75">
        <v>2.6656</v>
      </c>
      <c r="AH75">
        <v>2.1703000000000001</v>
      </c>
      <c r="AJ75">
        <v>-23.547000000000001</v>
      </c>
      <c r="AK75">
        <v>-23.547000000000001</v>
      </c>
      <c r="AL75">
        <v>0.69896999999999998</v>
      </c>
      <c r="AM75">
        <v>0.60206000000000004</v>
      </c>
      <c r="AO75">
        <v>-46.040999999999997</v>
      </c>
      <c r="AP75">
        <v>-48.26</v>
      </c>
      <c r="AQ75">
        <v>2.6656</v>
      </c>
      <c r="AR75">
        <v>2.4409000000000001</v>
      </c>
      <c r="AT75">
        <v>-46.933</v>
      </c>
      <c r="AU75">
        <v>-46.933</v>
      </c>
      <c r="AV75">
        <v>0.69896999999999998</v>
      </c>
      <c r="AW75">
        <v>0.60206000000000004</v>
      </c>
    </row>
    <row r="76" spans="1:49" x14ac:dyDescent="0.3">
      <c r="A76">
        <v>568.30999999999995</v>
      </c>
      <c r="B76">
        <v>758.37</v>
      </c>
      <c r="C76">
        <v>3.0224000000000002</v>
      </c>
      <c r="D76">
        <v>1.9541999999999999</v>
      </c>
      <c r="F76">
        <v>681.34</v>
      </c>
      <c r="G76">
        <v>793.15</v>
      </c>
      <c r="H76">
        <v>0.30103000000000002</v>
      </c>
      <c r="I76">
        <v>1.1460999999999999</v>
      </c>
      <c r="K76">
        <v>2.5609999999999999</v>
      </c>
      <c r="L76">
        <v>2.0348999999999999</v>
      </c>
      <c r="M76">
        <v>2.6084999999999998</v>
      </c>
      <c r="N76">
        <v>1.9541999999999999</v>
      </c>
      <c r="P76">
        <v>1.9171</v>
      </c>
      <c r="Q76">
        <v>1.9171</v>
      </c>
      <c r="R76">
        <v>0</v>
      </c>
      <c r="S76">
        <v>0</v>
      </c>
      <c r="U76">
        <v>4.1738999999999997</v>
      </c>
      <c r="V76">
        <v>4.7853000000000003</v>
      </c>
      <c r="W76">
        <v>3.0518999999999998</v>
      </c>
      <c r="X76">
        <v>2.2504</v>
      </c>
      <c r="Z76">
        <v>4.8737000000000004</v>
      </c>
      <c r="AA76">
        <v>4.8737000000000004</v>
      </c>
      <c r="AB76">
        <v>0</v>
      </c>
      <c r="AC76">
        <v>0</v>
      </c>
      <c r="AE76">
        <v>-21.992000000000001</v>
      </c>
      <c r="AF76">
        <v>-23.103000000000002</v>
      </c>
      <c r="AG76">
        <v>3.0518999999999998</v>
      </c>
      <c r="AH76">
        <v>2.4409000000000001</v>
      </c>
      <c r="AJ76">
        <v>-22.436</v>
      </c>
      <c r="AK76">
        <v>-22.436</v>
      </c>
      <c r="AL76">
        <v>0</v>
      </c>
      <c r="AM76">
        <v>0</v>
      </c>
      <c r="AO76">
        <v>-48.390999999999998</v>
      </c>
      <c r="AP76">
        <v>-47.670999999999999</v>
      </c>
      <c r="AQ76">
        <v>3.0518999999999998</v>
      </c>
      <c r="AR76">
        <v>2.2504</v>
      </c>
      <c r="AT76">
        <v>-46.820999999999998</v>
      </c>
      <c r="AU76">
        <v>-46.820999999999998</v>
      </c>
      <c r="AV76">
        <v>0</v>
      </c>
      <c r="AW76">
        <v>0</v>
      </c>
    </row>
    <row r="77" spans="1:49" x14ac:dyDescent="0.3">
      <c r="A77">
        <v>643.46</v>
      </c>
      <c r="B77">
        <v>965.03</v>
      </c>
      <c r="C77">
        <v>2.8948999999999998</v>
      </c>
      <c r="D77">
        <v>1.7634000000000001</v>
      </c>
      <c r="F77">
        <v>412.22</v>
      </c>
      <c r="G77">
        <v>681.34</v>
      </c>
      <c r="H77">
        <v>0.47711999999999999</v>
      </c>
      <c r="I77">
        <v>0</v>
      </c>
      <c r="K77">
        <v>2.8153000000000001</v>
      </c>
      <c r="L77">
        <v>2.1257000000000001</v>
      </c>
      <c r="M77">
        <v>3.0224000000000002</v>
      </c>
      <c r="N77">
        <v>1.7634000000000001</v>
      </c>
      <c r="P77">
        <v>3.0017</v>
      </c>
      <c r="Q77">
        <v>3.0017</v>
      </c>
      <c r="R77">
        <v>1.6990000000000001</v>
      </c>
      <c r="S77">
        <v>1.4914000000000001</v>
      </c>
      <c r="U77">
        <v>4.0909000000000004</v>
      </c>
      <c r="V77">
        <v>4.4057000000000004</v>
      </c>
      <c r="W77">
        <v>2.6084999999999998</v>
      </c>
      <c r="X77">
        <v>1.9541999999999999</v>
      </c>
      <c r="Z77">
        <v>5.5692000000000004</v>
      </c>
      <c r="AA77">
        <v>5.5692000000000004</v>
      </c>
      <c r="AB77">
        <v>0</v>
      </c>
      <c r="AC77">
        <v>0</v>
      </c>
      <c r="AE77">
        <v>-22.134</v>
      </c>
      <c r="AF77">
        <v>-23.282</v>
      </c>
      <c r="AG77">
        <v>2.6084999999999998</v>
      </c>
      <c r="AH77">
        <v>2.2504</v>
      </c>
      <c r="AJ77">
        <v>-23.477</v>
      </c>
      <c r="AK77">
        <v>-23.477</v>
      </c>
      <c r="AL77">
        <v>0</v>
      </c>
      <c r="AM77">
        <v>0</v>
      </c>
      <c r="AO77">
        <v>-48.52</v>
      </c>
      <c r="AP77">
        <v>-46.466000000000001</v>
      </c>
      <c r="AQ77">
        <v>2.6084999999999998</v>
      </c>
      <c r="AR77">
        <v>1.9541999999999999</v>
      </c>
      <c r="AT77">
        <v>-46.351999999999997</v>
      </c>
      <c r="AU77">
        <v>-46.351999999999997</v>
      </c>
      <c r="AV77">
        <v>0</v>
      </c>
      <c r="AW77">
        <v>0</v>
      </c>
    </row>
    <row r="78" spans="1:49" x14ac:dyDescent="0.3">
      <c r="A78">
        <v>758.37</v>
      </c>
      <c r="B78">
        <v>464.73</v>
      </c>
      <c r="C78">
        <v>2.1429999999999998</v>
      </c>
      <c r="D78">
        <v>1.5441</v>
      </c>
      <c r="F78">
        <v>590.24</v>
      </c>
      <c r="G78">
        <v>412.22</v>
      </c>
      <c r="H78">
        <v>0.30103000000000002</v>
      </c>
      <c r="I78">
        <v>0.47711999999999999</v>
      </c>
      <c r="K78">
        <v>2.3961000000000001</v>
      </c>
      <c r="L78">
        <v>2.0754000000000001</v>
      </c>
      <c r="M78">
        <v>2.8948999999999998</v>
      </c>
      <c r="N78">
        <v>1.5441</v>
      </c>
      <c r="P78">
        <v>2.5082</v>
      </c>
      <c r="Q78">
        <v>2.5082</v>
      </c>
      <c r="R78">
        <v>2.2742</v>
      </c>
      <c r="S78">
        <v>1.8261000000000001</v>
      </c>
      <c r="U78">
        <v>4.0693000000000001</v>
      </c>
      <c r="V78">
        <v>3.597</v>
      </c>
      <c r="W78">
        <v>3.0224000000000002</v>
      </c>
      <c r="X78">
        <v>1.7634000000000001</v>
      </c>
      <c r="Z78">
        <v>4.7032999999999996</v>
      </c>
      <c r="AA78">
        <v>4.7032999999999996</v>
      </c>
      <c r="AB78">
        <v>1.6990000000000001</v>
      </c>
      <c r="AC78">
        <v>1.4914000000000001</v>
      </c>
      <c r="AE78">
        <v>-23.103000000000002</v>
      </c>
      <c r="AF78">
        <v>-23.131</v>
      </c>
      <c r="AG78">
        <v>3.0224000000000002</v>
      </c>
      <c r="AH78">
        <v>1.9541999999999999</v>
      </c>
      <c r="AJ78">
        <v>-24.111999999999998</v>
      </c>
      <c r="AK78">
        <v>-24.111999999999998</v>
      </c>
      <c r="AL78">
        <v>1.6990000000000001</v>
      </c>
      <c r="AM78">
        <v>1.4914000000000001</v>
      </c>
      <c r="AO78">
        <v>-48.26</v>
      </c>
      <c r="AP78">
        <v>-49.143999999999998</v>
      </c>
      <c r="AQ78">
        <v>3.0224000000000002</v>
      </c>
      <c r="AR78">
        <v>1.7634000000000001</v>
      </c>
      <c r="AT78">
        <v>-49.335999999999999</v>
      </c>
      <c r="AU78">
        <v>-49.335999999999999</v>
      </c>
      <c r="AV78">
        <v>1.6990000000000001</v>
      </c>
      <c r="AW78">
        <v>1.4914000000000001</v>
      </c>
    </row>
    <row r="79" spans="1:49" x14ac:dyDescent="0.3">
      <c r="A79">
        <v>965.03</v>
      </c>
      <c r="B79">
        <v>484.74</v>
      </c>
      <c r="C79">
        <v>1.8325</v>
      </c>
      <c r="D79">
        <v>2.1614</v>
      </c>
      <c r="F79">
        <v>633.52</v>
      </c>
      <c r="G79">
        <v>590.24</v>
      </c>
      <c r="H79">
        <v>1.3424</v>
      </c>
      <c r="I79">
        <v>0.30103000000000002</v>
      </c>
      <c r="K79">
        <v>2.0348999999999999</v>
      </c>
      <c r="L79">
        <v>2.0868000000000002</v>
      </c>
      <c r="M79">
        <v>2.1429999999999998</v>
      </c>
      <c r="N79">
        <v>2.1614</v>
      </c>
      <c r="P79">
        <v>2.7517</v>
      </c>
      <c r="Q79">
        <v>2.7517</v>
      </c>
      <c r="R79">
        <v>1.7634000000000001</v>
      </c>
      <c r="S79">
        <v>1.3802000000000001</v>
      </c>
      <c r="U79">
        <v>4.7853000000000003</v>
      </c>
      <c r="V79">
        <v>2.9226999999999999</v>
      </c>
      <c r="W79">
        <v>2.8948999999999998</v>
      </c>
      <c r="X79">
        <v>1.5441</v>
      </c>
      <c r="Z79">
        <v>5.0823</v>
      </c>
      <c r="AA79">
        <v>5.0823</v>
      </c>
      <c r="AB79">
        <v>2.2742</v>
      </c>
      <c r="AC79">
        <v>1.8261000000000001</v>
      </c>
      <c r="AE79">
        <v>-23.282</v>
      </c>
      <c r="AF79">
        <v>-24.318000000000001</v>
      </c>
      <c r="AG79">
        <v>2.8948999999999998</v>
      </c>
      <c r="AH79">
        <v>1.7634000000000001</v>
      </c>
      <c r="AJ79">
        <v>-23.004999999999999</v>
      </c>
      <c r="AK79">
        <v>-23.004999999999999</v>
      </c>
      <c r="AL79">
        <v>2.2742</v>
      </c>
      <c r="AM79">
        <v>1.8261000000000001</v>
      </c>
      <c r="AO79">
        <v>-47.670999999999999</v>
      </c>
      <c r="AP79">
        <v>-50.545000000000002</v>
      </c>
      <c r="AQ79">
        <v>2.8948999999999998</v>
      </c>
      <c r="AR79">
        <v>1.5441</v>
      </c>
      <c r="AT79">
        <v>-46.838000000000001</v>
      </c>
      <c r="AU79">
        <v>-46.838000000000001</v>
      </c>
      <c r="AV79">
        <v>2.2742</v>
      </c>
      <c r="AW79">
        <v>1.8261000000000001</v>
      </c>
    </row>
    <row r="80" spans="1:49" x14ac:dyDescent="0.3">
      <c r="A80">
        <v>464.73</v>
      </c>
      <c r="B80">
        <v>414.41</v>
      </c>
      <c r="C80">
        <v>1.716</v>
      </c>
      <c r="D80">
        <v>1.9590000000000001</v>
      </c>
      <c r="F80">
        <v>749.8</v>
      </c>
      <c r="G80">
        <v>633.52</v>
      </c>
      <c r="H80">
        <v>1.5798000000000001</v>
      </c>
      <c r="I80">
        <v>1.2787999999999999</v>
      </c>
      <c r="K80">
        <v>2.1257000000000001</v>
      </c>
      <c r="L80">
        <v>2.7421000000000002</v>
      </c>
      <c r="M80">
        <v>1.8325</v>
      </c>
      <c r="N80">
        <v>1.9590000000000001</v>
      </c>
      <c r="P80">
        <v>2.3028</v>
      </c>
      <c r="Q80">
        <v>2.3028</v>
      </c>
      <c r="R80">
        <v>0.77815000000000001</v>
      </c>
      <c r="S80">
        <v>0.69896999999999998</v>
      </c>
      <c r="U80">
        <v>4.4057000000000004</v>
      </c>
      <c r="V80">
        <v>3.6833</v>
      </c>
      <c r="W80">
        <v>2.1429999999999998</v>
      </c>
      <c r="X80">
        <v>2.1614</v>
      </c>
      <c r="Z80">
        <v>4.2590000000000003</v>
      </c>
      <c r="AA80">
        <v>4.2590000000000003</v>
      </c>
      <c r="AB80">
        <v>1.7634000000000001</v>
      </c>
      <c r="AC80">
        <v>1.3802000000000001</v>
      </c>
      <c r="AE80">
        <v>-23.131</v>
      </c>
      <c r="AF80">
        <v>-22.27</v>
      </c>
      <c r="AG80">
        <v>2.1429999999999998</v>
      </c>
      <c r="AH80">
        <v>1.5441</v>
      </c>
      <c r="AJ80">
        <v>-22.254000000000001</v>
      </c>
      <c r="AK80">
        <v>-22.254000000000001</v>
      </c>
      <c r="AL80">
        <v>1.7634000000000001</v>
      </c>
      <c r="AM80">
        <v>1.3802000000000001</v>
      </c>
      <c r="AO80">
        <v>-46.466000000000001</v>
      </c>
      <c r="AP80">
        <v>-48.779000000000003</v>
      </c>
      <c r="AQ80">
        <v>2.1429999999999998</v>
      </c>
      <c r="AR80">
        <v>2.1614</v>
      </c>
      <c r="AT80">
        <v>-47.82</v>
      </c>
      <c r="AU80">
        <v>-47.82</v>
      </c>
      <c r="AV80">
        <v>1.7634000000000001</v>
      </c>
      <c r="AW80">
        <v>1.3802000000000001</v>
      </c>
    </row>
    <row r="81" spans="1:49" x14ac:dyDescent="0.3">
      <c r="A81">
        <v>484.74</v>
      </c>
      <c r="B81">
        <v>602.88</v>
      </c>
      <c r="C81">
        <v>2.3483000000000001</v>
      </c>
      <c r="D81">
        <v>1.8194999999999999</v>
      </c>
      <c r="F81">
        <v>607.01</v>
      </c>
      <c r="G81">
        <v>749.8</v>
      </c>
      <c r="H81">
        <v>1.6335</v>
      </c>
      <c r="I81">
        <v>1.3009999999999999</v>
      </c>
      <c r="K81">
        <v>2.0754000000000001</v>
      </c>
      <c r="L81">
        <v>2.5415999999999999</v>
      </c>
      <c r="M81">
        <v>1.716</v>
      </c>
      <c r="N81">
        <v>1.8194999999999999</v>
      </c>
      <c r="P81">
        <v>2.8477000000000001</v>
      </c>
      <c r="Q81">
        <v>2.8477000000000001</v>
      </c>
      <c r="R81">
        <v>2.6884000000000001</v>
      </c>
      <c r="S81">
        <v>1.716</v>
      </c>
      <c r="U81">
        <v>3.597</v>
      </c>
      <c r="V81">
        <v>4.2054</v>
      </c>
      <c r="W81">
        <v>1.8325</v>
      </c>
      <c r="X81">
        <v>1.9590000000000001</v>
      </c>
      <c r="Z81">
        <v>4.7870999999999997</v>
      </c>
      <c r="AA81">
        <v>4.7870999999999997</v>
      </c>
      <c r="AB81">
        <v>0.77815000000000001</v>
      </c>
      <c r="AC81">
        <v>0.69896999999999998</v>
      </c>
      <c r="AE81">
        <v>-24.318000000000001</v>
      </c>
      <c r="AF81">
        <v>-22.193000000000001</v>
      </c>
      <c r="AG81">
        <v>1.8325</v>
      </c>
      <c r="AH81">
        <v>2.1614</v>
      </c>
      <c r="AJ81">
        <v>-23.152999999999999</v>
      </c>
      <c r="AK81">
        <v>-23.152999999999999</v>
      </c>
      <c r="AL81">
        <v>0.77815000000000001</v>
      </c>
      <c r="AM81">
        <v>0.69896999999999998</v>
      </c>
      <c r="AO81">
        <v>-49.143999999999998</v>
      </c>
      <c r="AP81">
        <v>-49.073</v>
      </c>
      <c r="AQ81">
        <v>1.8325</v>
      </c>
      <c r="AR81">
        <v>1.9590000000000001</v>
      </c>
      <c r="AT81">
        <v>-47.055999999999997</v>
      </c>
      <c r="AU81">
        <v>-47.055999999999997</v>
      </c>
      <c r="AV81">
        <v>0.77815000000000001</v>
      </c>
      <c r="AW81">
        <v>0.69896999999999998</v>
      </c>
    </row>
    <row r="82" spans="1:49" x14ac:dyDescent="0.3">
      <c r="A82">
        <v>414.41</v>
      </c>
      <c r="B82">
        <v>818.48</v>
      </c>
      <c r="C82">
        <v>2.3502000000000001</v>
      </c>
      <c r="D82">
        <v>2.5091999999999999</v>
      </c>
      <c r="F82">
        <v>607.01</v>
      </c>
      <c r="G82">
        <v>607.01</v>
      </c>
      <c r="H82">
        <v>0.60206000000000004</v>
      </c>
      <c r="I82">
        <v>1.5315000000000001</v>
      </c>
      <c r="K82">
        <v>2.0868000000000002</v>
      </c>
      <c r="L82">
        <v>3.1709999999999998</v>
      </c>
      <c r="M82">
        <v>2.3483000000000001</v>
      </c>
      <c r="N82">
        <v>2.5091999999999999</v>
      </c>
      <c r="P82">
        <v>2.1503999999999999</v>
      </c>
      <c r="Q82">
        <v>2.1503999999999999</v>
      </c>
      <c r="R82">
        <v>0.47711999999999999</v>
      </c>
      <c r="S82">
        <v>0.47711999999999999</v>
      </c>
      <c r="U82">
        <v>2.9226999999999999</v>
      </c>
      <c r="V82">
        <v>3.4237000000000002</v>
      </c>
      <c r="W82">
        <v>1.716</v>
      </c>
      <c r="X82">
        <v>1.8194999999999999</v>
      </c>
      <c r="Z82">
        <v>4.2519999999999998</v>
      </c>
      <c r="AA82">
        <v>4.2519999999999998</v>
      </c>
      <c r="AB82">
        <v>2.6884000000000001</v>
      </c>
      <c r="AC82">
        <v>1.716</v>
      </c>
      <c r="AE82">
        <v>-22.27</v>
      </c>
      <c r="AF82">
        <v>-21.622</v>
      </c>
      <c r="AG82">
        <v>1.716</v>
      </c>
      <c r="AH82">
        <v>1.9590000000000001</v>
      </c>
      <c r="AJ82">
        <v>-24.698</v>
      </c>
      <c r="AK82">
        <v>-24.698</v>
      </c>
      <c r="AL82">
        <v>2.6884000000000001</v>
      </c>
      <c r="AM82">
        <v>1.716</v>
      </c>
      <c r="AO82">
        <v>-50.545000000000002</v>
      </c>
      <c r="AP82">
        <v>-48.972000000000001</v>
      </c>
      <c r="AQ82">
        <v>1.716</v>
      </c>
      <c r="AR82">
        <v>1.8194999999999999</v>
      </c>
      <c r="AT82">
        <v>-48.005000000000003</v>
      </c>
      <c r="AU82">
        <v>-48.005000000000003</v>
      </c>
      <c r="AV82">
        <v>2.6884000000000001</v>
      </c>
      <c r="AW82">
        <v>1.716</v>
      </c>
    </row>
    <row r="83" spans="1:49" x14ac:dyDescent="0.3">
      <c r="A83">
        <v>602.88</v>
      </c>
      <c r="B83">
        <v>865.33</v>
      </c>
      <c r="C83">
        <v>1.9191</v>
      </c>
      <c r="D83">
        <v>2.4378000000000002</v>
      </c>
      <c r="F83">
        <v>762.75</v>
      </c>
      <c r="G83">
        <v>607.01</v>
      </c>
      <c r="H83">
        <v>0.30103000000000002</v>
      </c>
      <c r="I83">
        <v>0.30103000000000002</v>
      </c>
      <c r="K83">
        <v>2.7421000000000002</v>
      </c>
      <c r="L83">
        <v>2.7098</v>
      </c>
      <c r="M83">
        <v>2.3502000000000001</v>
      </c>
      <c r="N83">
        <v>2.4378000000000002</v>
      </c>
      <c r="P83">
        <v>2.8370000000000002</v>
      </c>
      <c r="Q83">
        <v>2.8370000000000002</v>
      </c>
      <c r="R83">
        <v>0</v>
      </c>
      <c r="S83">
        <v>0</v>
      </c>
      <c r="U83">
        <v>3.6833</v>
      </c>
      <c r="V83">
        <v>5.1657999999999999</v>
      </c>
      <c r="W83">
        <v>2.3483000000000001</v>
      </c>
      <c r="X83">
        <v>2.5091999999999999</v>
      </c>
      <c r="Z83">
        <v>4.7595999999999998</v>
      </c>
      <c r="AA83">
        <v>4.7595999999999998</v>
      </c>
      <c r="AB83">
        <v>0.47711999999999999</v>
      </c>
      <c r="AC83">
        <v>0.47711999999999999</v>
      </c>
      <c r="AE83">
        <v>-22.193000000000001</v>
      </c>
      <c r="AF83">
        <v>-22.568000000000001</v>
      </c>
      <c r="AG83">
        <v>2.3483000000000001</v>
      </c>
      <c r="AH83">
        <v>1.8194999999999999</v>
      </c>
      <c r="AJ83">
        <v>-22.707000000000001</v>
      </c>
      <c r="AK83">
        <v>-22.707000000000001</v>
      </c>
      <c r="AL83">
        <v>0.47711999999999999</v>
      </c>
      <c r="AM83">
        <v>0.47711999999999999</v>
      </c>
      <c r="AO83">
        <v>-48.779000000000003</v>
      </c>
      <c r="AP83">
        <v>-48.441000000000003</v>
      </c>
      <c r="AQ83">
        <v>2.3483000000000001</v>
      </c>
      <c r="AR83">
        <v>2.5091999999999999</v>
      </c>
      <c r="AT83">
        <v>-46.981999999999999</v>
      </c>
      <c r="AU83">
        <v>-46.981999999999999</v>
      </c>
      <c r="AV83">
        <v>0.47711999999999999</v>
      </c>
      <c r="AW83">
        <v>0.47711999999999999</v>
      </c>
    </row>
    <row r="84" spans="1:49" x14ac:dyDescent="0.3">
      <c r="A84">
        <v>818.48</v>
      </c>
      <c r="B84">
        <v>863.03</v>
      </c>
      <c r="C84">
        <v>3.5899000000000001</v>
      </c>
      <c r="D84">
        <v>2.2765</v>
      </c>
      <c r="F84">
        <v>548.16999999999996</v>
      </c>
      <c r="G84">
        <v>762.75</v>
      </c>
      <c r="H84">
        <v>0.95423999999999998</v>
      </c>
      <c r="I84">
        <v>0.30103000000000002</v>
      </c>
      <c r="K84">
        <v>2.5415999999999999</v>
      </c>
      <c r="L84">
        <v>2.4447999999999999</v>
      </c>
      <c r="M84">
        <v>1.9191</v>
      </c>
      <c r="N84">
        <v>2.2765</v>
      </c>
      <c r="P84">
        <v>2.9346000000000001</v>
      </c>
      <c r="Q84">
        <v>2.9346000000000001</v>
      </c>
      <c r="R84">
        <v>1.6128</v>
      </c>
      <c r="S84">
        <v>1.4314</v>
      </c>
      <c r="U84">
        <v>4.2054</v>
      </c>
      <c r="V84">
        <v>5.2270000000000003</v>
      </c>
      <c r="W84">
        <v>2.3502000000000001</v>
      </c>
      <c r="X84">
        <v>2.4378000000000002</v>
      </c>
      <c r="Z84">
        <v>5.1768000000000001</v>
      </c>
      <c r="AA84">
        <v>5.1768000000000001</v>
      </c>
      <c r="AB84">
        <v>0</v>
      </c>
      <c r="AC84">
        <v>0</v>
      </c>
      <c r="AE84">
        <v>-21.622</v>
      </c>
      <c r="AF84">
        <v>-22.888000000000002</v>
      </c>
      <c r="AG84">
        <v>2.3502000000000001</v>
      </c>
      <c r="AH84">
        <v>2.5091999999999999</v>
      </c>
      <c r="AJ84">
        <v>-22.295999999999999</v>
      </c>
      <c r="AK84">
        <v>-22.295999999999999</v>
      </c>
      <c r="AL84">
        <v>0</v>
      </c>
      <c r="AM84">
        <v>0</v>
      </c>
      <c r="AO84">
        <v>-49.073</v>
      </c>
      <c r="AP84">
        <v>-46.542000000000002</v>
      </c>
      <c r="AQ84">
        <v>2.3502000000000001</v>
      </c>
      <c r="AR84">
        <v>2.4378000000000002</v>
      </c>
      <c r="AT84">
        <v>-48.558</v>
      </c>
      <c r="AU84">
        <v>-48.558</v>
      </c>
      <c r="AV84">
        <v>0</v>
      </c>
      <c r="AW84">
        <v>0</v>
      </c>
    </row>
    <row r="85" spans="1:49" x14ac:dyDescent="0.3">
      <c r="A85">
        <v>865.33</v>
      </c>
      <c r="B85">
        <v>643.28</v>
      </c>
      <c r="C85">
        <v>3.4188000000000001</v>
      </c>
      <c r="D85">
        <v>2.4756999999999998</v>
      </c>
      <c r="F85">
        <v>555.1</v>
      </c>
      <c r="G85">
        <v>548.16999999999996</v>
      </c>
      <c r="H85">
        <v>0</v>
      </c>
      <c r="I85">
        <v>0.90308999999999995</v>
      </c>
      <c r="K85">
        <v>3.1709999999999998</v>
      </c>
      <c r="L85">
        <v>3.0419</v>
      </c>
      <c r="M85">
        <v>3.5899000000000001</v>
      </c>
      <c r="N85">
        <v>2.4756999999999998</v>
      </c>
      <c r="P85">
        <v>2.6347</v>
      </c>
      <c r="Q85">
        <v>2.6347</v>
      </c>
      <c r="R85">
        <v>2.1732</v>
      </c>
      <c r="S85">
        <v>1.8920999999999999</v>
      </c>
      <c r="U85">
        <v>3.4237000000000002</v>
      </c>
      <c r="V85">
        <v>4.3968999999999996</v>
      </c>
      <c r="W85">
        <v>1.9191</v>
      </c>
      <c r="X85">
        <v>2.2765</v>
      </c>
      <c r="Z85">
        <v>4.5683999999999996</v>
      </c>
      <c r="AA85">
        <v>4.5683999999999996</v>
      </c>
      <c r="AB85">
        <v>1.6128</v>
      </c>
      <c r="AC85">
        <v>1.4314</v>
      </c>
      <c r="AE85">
        <v>-22.568000000000001</v>
      </c>
      <c r="AF85">
        <v>-22.957000000000001</v>
      </c>
      <c r="AG85">
        <v>1.9191</v>
      </c>
      <c r="AH85">
        <v>2.4378000000000002</v>
      </c>
      <c r="AJ85">
        <v>-21.053999999999998</v>
      </c>
      <c r="AK85">
        <v>-21.053999999999998</v>
      </c>
      <c r="AL85">
        <v>1.6128</v>
      </c>
      <c r="AM85">
        <v>1.4314</v>
      </c>
      <c r="AO85">
        <v>-48.972000000000001</v>
      </c>
      <c r="AP85">
        <v>-47.655999999999999</v>
      </c>
      <c r="AQ85">
        <v>1.9191</v>
      </c>
      <c r="AR85">
        <v>2.2765</v>
      </c>
      <c r="AT85">
        <v>-49.686</v>
      </c>
      <c r="AU85">
        <v>-49.686</v>
      </c>
      <c r="AV85">
        <v>1.6128</v>
      </c>
      <c r="AW85">
        <v>1.4314</v>
      </c>
    </row>
    <row r="86" spans="1:49" x14ac:dyDescent="0.3">
      <c r="A86">
        <v>464.43</v>
      </c>
      <c r="B86">
        <v>602.69000000000005</v>
      </c>
      <c r="C86">
        <v>0.60206000000000004</v>
      </c>
      <c r="D86">
        <v>2.2067999999999999</v>
      </c>
      <c r="F86">
        <v>426.1</v>
      </c>
      <c r="G86">
        <v>555.1</v>
      </c>
      <c r="H86">
        <v>0.30103000000000002</v>
      </c>
      <c r="I86">
        <v>0</v>
      </c>
      <c r="K86">
        <v>2.7098</v>
      </c>
      <c r="L86">
        <v>3.0777000000000001</v>
      </c>
      <c r="M86">
        <v>3.4188000000000001</v>
      </c>
      <c r="N86">
        <v>2.2067999999999999</v>
      </c>
      <c r="P86">
        <v>2.91</v>
      </c>
      <c r="Q86">
        <v>2.91</v>
      </c>
      <c r="R86">
        <v>2.5527000000000002</v>
      </c>
      <c r="S86">
        <v>1.9684999999999999</v>
      </c>
      <c r="U86">
        <v>5.1657999999999999</v>
      </c>
      <c r="V86">
        <v>4.3874000000000004</v>
      </c>
      <c r="W86">
        <v>3.5899000000000001</v>
      </c>
      <c r="X86">
        <v>2.4756999999999998</v>
      </c>
      <c r="Z86">
        <v>5.6222000000000003</v>
      </c>
      <c r="AA86">
        <v>5.6222000000000003</v>
      </c>
      <c r="AB86">
        <v>2.1732</v>
      </c>
      <c r="AC86">
        <v>1.8920999999999999</v>
      </c>
      <c r="AE86">
        <v>-22.888000000000002</v>
      </c>
      <c r="AF86">
        <v>-20.99</v>
      </c>
      <c r="AG86">
        <v>3.5899000000000001</v>
      </c>
      <c r="AH86">
        <v>2.2765</v>
      </c>
      <c r="AJ86">
        <v>-23.187999999999999</v>
      </c>
      <c r="AK86">
        <v>-23.187999999999999</v>
      </c>
      <c r="AL86">
        <v>2.1732</v>
      </c>
      <c r="AM86">
        <v>1.8920999999999999</v>
      </c>
      <c r="AO86">
        <v>-48.441000000000003</v>
      </c>
      <c r="AP86">
        <v>-48.127000000000002</v>
      </c>
      <c r="AQ86">
        <v>3.5899000000000001</v>
      </c>
      <c r="AR86">
        <v>2.4756999999999998</v>
      </c>
      <c r="AT86">
        <v>-46.884999999999998</v>
      </c>
      <c r="AU86">
        <v>-46.884999999999998</v>
      </c>
      <c r="AV86">
        <v>2.1732</v>
      </c>
      <c r="AW86">
        <v>1.8920999999999999</v>
      </c>
    </row>
    <row r="87" spans="1:49" x14ac:dyDescent="0.3">
      <c r="A87">
        <v>398.35</v>
      </c>
      <c r="B87">
        <v>399.17</v>
      </c>
      <c r="C87">
        <v>0</v>
      </c>
      <c r="D87">
        <v>1.7482</v>
      </c>
      <c r="F87">
        <v>830.41</v>
      </c>
      <c r="G87">
        <v>426.1</v>
      </c>
      <c r="H87">
        <v>0.47711999999999999</v>
      </c>
      <c r="I87">
        <v>0.30103000000000002</v>
      </c>
      <c r="K87">
        <v>2.2904</v>
      </c>
      <c r="L87">
        <v>2.5144000000000002</v>
      </c>
      <c r="M87">
        <v>0.60206000000000004</v>
      </c>
      <c r="N87">
        <v>1.7482</v>
      </c>
      <c r="P87">
        <v>2.7178</v>
      </c>
      <c r="Q87">
        <v>2.7178</v>
      </c>
      <c r="R87">
        <v>2.3365</v>
      </c>
      <c r="S87">
        <v>2.1959</v>
      </c>
      <c r="U87">
        <v>5.2270000000000003</v>
      </c>
      <c r="V87">
        <v>4.2984</v>
      </c>
      <c r="W87">
        <v>3.4188000000000001</v>
      </c>
      <c r="X87">
        <v>2.2067999999999999</v>
      </c>
      <c r="Z87">
        <v>4.2744</v>
      </c>
      <c r="AA87">
        <v>4.2744</v>
      </c>
      <c r="AB87">
        <v>2.5527000000000002</v>
      </c>
      <c r="AC87">
        <v>1.9684999999999999</v>
      </c>
      <c r="AE87">
        <v>-22.957000000000001</v>
      </c>
      <c r="AF87">
        <v>-22.286999999999999</v>
      </c>
      <c r="AG87">
        <v>3.4188000000000001</v>
      </c>
      <c r="AH87">
        <v>2.4756999999999998</v>
      </c>
      <c r="AJ87">
        <v>-24.321000000000002</v>
      </c>
      <c r="AK87">
        <v>-24.321000000000002</v>
      </c>
      <c r="AL87">
        <v>2.5527000000000002</v>
      </c>
      <c r="AM87">
        <v>1.9684999999999999</v>
      </c>
      <c r="AO87">
        <v>-46.542000000000002</v>
      </c>
      <c r="AP87">
        <v>-48.597000000000001</v>
      </c>
      <c r="AQ87">
        <v>3.4188000000000001</v>
      </c>
      <c r="AR87">
        <v>2.2067999999999999</v>
      </c>
      <c r="AT87">
        <v>-47.634999999999998</v>
      </c>
      <c r="AU87">
        <v>-47.634999999999998</v>
      </c>
      <c r="AV87">
        <v>2.5527000000000002</v>
      </c>
      <c r="AW87">
        <v>1.9684999999999999</v>
      </c>
    </row>
    <row r="88" spans="1:49" x14ac:dyDescent="0.3">
      <c r="A88">
        <v>863.03</v>
      </c>
      <c r="B88">
        <v>861.39</v>
      </c>
      <c r="C88">
        <v>2.7818000000000001</v>
      </c>
      <c r="D88">
        <v>2.2404999999999999</v>
      </c>
      <c r="F88">
        <v>561.32000000000005</v>
      </c>
      <c r="G88">
        <v>830.41</v>
      </c>
      <c r="H88">
        <v>1.2553000000000001</v>
      </c>
      <c r="I88">
        <v>0.47711999999999999</v>
      </c>
      <c r="K88">
        <v>2.024</v>
      </c>
      <c r="L88">
        <v>2.4256000000000002</v>
      </c>
      <c r="M88">
        <v>0</v>
      </c>
      <c r="N88">
        <v>2.2404999999999999</v>
      </c>
      <c r="P88">
        <v>2.9081999999999999</v>
      </c>
      <c r="Q88">
        <v>2.9081999999999999</v>
      </c>
      <c r="R88">
        <v>2.7443</v>
      </c>
      <c r="S88">
        <v>2.2094999999999998</v>
      </c>
      <c r="U88">
        <v>3.7547999999999999</v>
      </c>
      <c r="V88">
        <v>4.2340999999999998</v>
      </c>
      <c r="W88">
        <v>0.60206000000000004</v>
      </c>
      <c r="X88">
        <v>1.7482</v>
      </c>
      <c r="Z88">
        <v>4.4974999999999996</v>
      </c>
      <c r="AA88">
        <v>4.4974999999999996</v>
      </c>
      <c r="AB88">
        <v>2.3365</v>
      </c>
      <c r="AC88">
        <v>2.1959</v>
      </c>
      <c r="AE88">
        <v>-21.501000000000001</v>
      </c>
      <c r="AF88">
        <v>-23.798999999999999</v>
      </c>
      <c r="AG88">
        <v>0.60206000000000004</v>
      </c>
      <c r="AH88">
        <v>2.2067999999999999</v>
      </c>
      <c r="AJ88">
        <v>-23.936</v>
      </c>
      <c r="AK88">
        <v>-23.936</v>
      </c>
      <c r="AL88">
        <v>2.3365</v>
      </c>
      <c r="AM88">
        <v>2.1959</v>
      </c>
      <c r="AO88">
        <v>-50.317999999999998</v>
      </c>
      <c r="AP88">
        <v>-50.149000000000001</v>
      </c>
      <c r="AQ88">
        <v>0.60206000000000004</v>
      </c>
      <c r="AR88">
        <v>1.7482</v>
      </c>
      <c r="AT88">
        <v>-47.082000000000001</v>
      </c>
      <c r="AU88">
        <v>-47.082000000000001</v>
      </c>
      <c r="AV88">
        <v>2.3365</v>
      </c>
      <c r="AW88">
        <v>2.1959</v>
      </c>
    </row>
    <row r="89" spans="1:49" x14ac:dyDescent="0.3">
      <c r="A89">
        <v>643.28</v>
      </c>
      <c r="B89">
        <v>533.08000000000004</v>
      </c>
      <c r="C89">
        <v>3.5718000000000001</v>
      </c>
      <c r="D89">
        <v>1.5051000000000001</v>
      </c>
      <c r="F89">
        <v>625.86</v>
      </c>
      <c r="G89">
        <v>561.32000000000005</v>
      </c>
      <c r="H89">
        <v>0</v>
      </c>
      <c r="I89">
        <v>1.2040999999999999</v>
      </c>
      <c r="K89">
        <v>2.4447999999999999</v>
      </c>
      <c r="L89">
        <v>2.3801999999999999</v>
      </c>
      <c r="M89">
        <v>2.7818000000000001</v>
      </c>
      <c r="N89">
        <v>1.5051000000000001</v>
      </c>
      <c r="P89">
        <v>2.7768999999999999</v>
      </c>
      <c r="Q89">
        <v>2.7768999999999999</v>
      </c>
      <c r="R89">
        <v>0</v>
      </c>
      <c r="S89">
        <v>0</v>
      </c>
      <c r="U89">
        <v>3.4571000000000001</v>
      </c>
      <c r="V89">
        <v>3.6514000000000002</v>
      </c>
      <c r="W89">
        <v>0</v>
      </c>
      <c r="X89">
        <v>2.2404999999999999</v>
      </c>
      <c r="Z89">
        <v>4.8353000000000002</v>
      </c>
      <c r="AA89">
        <v>4.8353000000000002</v>
      </c>
      <c r="AB89">
        <v>2.7443</v>
      </c>
      <c r="AC89">
        <v>2.2094999999999998</v>
      </c>
      <c r="AE89">
        <v>-21.166</v>
      </c>
      <c r="AF89">
        <v>-21.067</v>
      </c>
      <c r="AG89">
        <v>0</v>
      </c>
      <c r="AH89">
        <v>1.7482</v>
      </c>
      <c r="AJ89">
        <v>-22.597999999999999</v>
      </c>
      <c r="AK89">
        <v>-22.597999999999999</v>
      </c>
      <c r="AL89">
        <v>2.7443</v>
      </c>
      <c r="AM89">
        <v>2.2094999999999998</v>
      </c>
      <c r="AO89">
        <v>-50.186999999999998</v>
      </c>
      <c r="AP89">
        <v>-47.709000000000003</v>
      </c>
      <c r="AQ89">
        <v>0</v>
      </c>
      <c r="AR89">
        <v>2.2404999999999999</v>
      </c>
      <c r="AT89">
        <v>-48.798999999999999</v>
      </c>
      <c r="AU89">
        <v>-48.798999999999999</v>
      </c>
      <c r="AV89">
        <v>2.7443</v>
      </c>
      <c r="AW89">
        <v>2.2094999999999998</v>
      </c>
    </row>
    <row r="90" spans="1:49" x14ac:dyDescent="0.3">
      <c r="A90">
        <v>602.69000000000005</v>
      </c>
      <c r="B90">
        <v>656.6</v>
      </c>
      <c r="C90">
        <v>2.3874</v>
      </c>
      <c r="D90">
        <v>2.3673999999999999</v>
      </c>
      <c r="F90">
        <v>607.75</v>
      </c>
      <c r="G90">
        <v>625.86</v>
      </c>
      <c r="H90">
        <v>0</v>
      </c>
      <c r="I90">
        <v>0</v>
      </c>
      <c r="K90">
        <v>3.0419</v>
      </c>
      <c r="L90">
        <v>2.4154</v>
      </c>
      <c r="M90">
        <v>3.5718000000000001</v>
      </c>
      <c r="N90">
        <v>2.3673999999999999</v>
      </c>
      <c r="P90">
        <v>2.3512</v>
      </c>
      <c r="Q90">
        <v>2.3512</v>
      </c>
      <c r="R90">
        <v>0.30103000000000002</v>
      </c>
      <c r="S90">
        <v>0.30103000000000002</v>
      </c>
      <c r="U90">
        <v>4.3968999999999996</v>
      </c>
      <c r="V90">
        <v>3.6297999999999999</v>
      </c>
      <c r="W90">
        <v>2.7818000000000001</v>
      </c>
      <c r="X90">
        <v>1.5051000000000001</v>
      </c>
      <c r="Z90">
        <v>4.1745999999999999</v>
      </c>
      <c r="AA90">
        <v>4.1745999999999999</v>
      </c>
      <c r="AB90">
        <v>0</v>
      </c>
      <c r="AC90">
        <v>0</v>
      </c>
      <c r="AE90">
        <v>-20.99</v>
      </c>
      <c r="AF90">
        <v>-20.193000000000001</v>
      </c>
      <c r="AG90">
        <v>2.7818000000000001</v>
      </c>
      <c r="AH90">
        <v>2.2404999999999999</v>
      </c>
      <c r="AJ90">
        <v>-21.552</v>
      </c>
      <c r="AK90">
        <v>-21.552</v>
      </c>
      <c r="AL90">
        <v>0</v>
      </c>
      <c r="AM90">
        <v>0</v>
      </c>
      <c r="AO90">
        <v>-47.655999999999999</v>
      </c>
      <c r="AP90">
        <v>-49.332000000000001</v>
      </c>
      <c r="AQ90">
        <v>2.7818000000000001</v>
      </c>
      <c r="AR90">
        <v>1.5051000000000001</v>
      </c>
      <c r="AT90">
        <v>-47.7</v>
      </c>
      <c r="AU90">
        <v>-47.7</v>
      </c>
      <c r="AV90">
        <v>0</v>
      </c>
      <c r="AW90">
        <v>0</v>
      </c>
    </row>
    <row r="91" spans="1:49" x14ac:dyDescent="0.3">
      <c r="A91">
        <v>399.17</v>
      </c>
      <c r="B91">
        <v>562.24</v>
      </c>
      <c r="C91">
        <v>1.8692</v>
      </c>
      <c r="D91">
        <v>2.4116</v>
      </c>
      <c r="F91">
        <v>748.63</v>
      </c>
      <c r="G91">
        <v>607.75</v>
      </c>
      <c r="H91">
        <v>0.30103000000000002</v>
      </c>
      <c r="I91">
        <v>0</v>
      </c>
      <c r="K91">
        <v>3.0777000000000001</v>
      </c>
      <c r="L91">
        <v>2.5670000000000002</v>
      </c>
      <c r="M91">
        <v>2.3874</v>
      </c>
      <c r="N91">
        <v>2.4116</v>
      </c>
      <c r="P91">
        <v>2.5061</v>
      </c>
      <c r="Q91">
        <v>2.5061</v>
      </c>
      <c r="R91">
        <v>1.1460999999999999</v>
      </c>
      <c r="S91">
        <v>1.1460999999999999</v>
      </c>
      <c r="U91">
        <v>4.3874000000000004</v>
      </c>
      <c r="V91">
        <v>4.6963999999999997</v>
      </c>
      <c r="W91">
        <v>3.5718000000000001</v>
      </c>
      <c r="X91">
        <v>2.3673999999999999</v>
      </c>
      <c r="Z91">
        <v>4.2346000000000004</v>
      </c>
      <c r="AA91">
        <v>4.2346000000000004</v>
      </c>
      <c r="AB91">
        <v>0.30103000000000002</v>
      </c>
      <c r="AC91">
        <v>0.30103000000000002</v>
      </c>
      <c r="AE91">
        <v>-22.286999999999999</v>
      </c>
      <c r="AF91">
        <v>-22.454999999999998</v>
      </c>
      <c r="AG91">
        <v>3.5718000000000001</v>
      </c>
      <c r="AH91">
        <v>1.5051000000000001</v>
      </c>
      <c r="AJ91">
        <v>-22.506</v>
      </c>
      <c r="AK91">
        <v>-22.506</v>
      </c>
      <c r="AL91">
        <v>0.30103000000000002</v>
      </c>
      <c r="AM91">
        <v>0.30103000000000002</v>
      </c>
      <c r="AO91">
        <v>-48.127000000000002</v>
      </c>
      <c r="AP91">
        <v>-47.134</v>
      </c>
      <c r="AQ91">
        <v>3.5718000000000001</v>
      </c>
      <c r="AR91">
        <v>2.3673999999999999</v>
      </c>
      <c r="AT91">
        <v>-48.710999999999999</v>
      </c>
      <c r="AU91">
        <v>-48.710999999999999</v>
      </c>
      <c r="AV91">
        <v>0.30103000000000002</v>
      </c>
      <c r="AW91">
        <v>0.30103000000000002</v>
      </c>
    </row>
    <row r="92" spans="1:49" x14ac:dyDescent="0.3">
      <c r="A92">
        <v>861.39</v>
      </c>
      <c r="B92">
        <v>524.07000000000005</v>
      </c>
      <c r="C92">
        <v>2.6137999999999999</v>
      </c>
      <c r="D92">
        <v>2.2227000000000001</v>
      </c>
      <c r="F92">
        <v>590.4</v>
      </c>
      <c r="G92">
        <v>748.63</v>
      </c>
      <c r="H92">
        <v>0.47711999999999999</v>
      </c>
      <c r="I92">
        <v>0.30103000000000002</v>
      </c>
      <c r="K92">
        <v>2.5144000000000002</v>
      </c>
      <c r="L92">
        <v>2.4594</v>
      </c>
      <c r="M92">
        <v>1.8692</v>
      </c>
      <c r="N92">
        <v>2.2227000000000001</v>
      </c>
      <c r="P92">
        <v>2.3289</v>
      </c>
      <c r="Q92">
        <v>2.3289</v>
      </c>
      <c r="R92">
        <v>0.30103000000000002</v>
      </c>
      <c r="S92">
        <v>0</v>
      </c>
      <c r="U92">
        <v>4.2984</v>
      </c>
      <c r="V92">
        <v>4.9743000000000004</v>
      </c>
      <c r="W92">
        <v>2.3874</v>
      </c>
      <c r="X92">
        <v>2.4116</v>
      </c>
      <c r="Z92">
        <v>5.0007999999999999</v>
      </c>
      <c r="AA92">
        <v>5.0007999999999999</v>
      </c>
      <c r="AB92">
        <v>1.1460999999999999</v>
      </c>
      <c r="AC92">
        <v>1.1460999999999999</v>
      </c>
      <c r="AE92">
        <v>-23.798999999999999</v>
      </c>
      <c r="AF92">
        <v>-23.312999999999999</v>
      </c>
      <c r="AG92">
        <v>2.3874</v>
      </c>
      <c r="AH92">
        <v>2.3673999999999999</v>
      </c>
      <c r="AJ92">
        <v>-23.321999999999999</v>
      </c>
      <c r="AK92">
        <v>-23.321999999999999</v>
      </c>
      <c r="AL92">
        <v>1.1460999999999999</v>
      </c>
      <c r="AM92">
        <v>1.1460999999999999</v>
      </c>
      <c r="AO92">
        <v>-48.597000000000001</v>
      </c>
      <c r="AP92">
        <v>-45.707999999999998</v>
      </c>
      <c r="AQ92">
        <v>2.3874</v>
      </c>
      <c r="AR92">
        <v>2.4116</v>
      </c>
      <c r="AT92">
        <v>-46.59</v>
      </c>
      <c r="AU92">
        <v>-46.59</v>
      </c>
      <c r="AV92">
        <v>1.1460999999999999</v>
      </c>
      <c r="AW92">
        <v>1.1460999999999999</v>
      </c>
    </row>
    <row r="93" spans="1:49" x14ac:dyDescent="0.3">
      <c r="A93">
        <v>533.08000000000004</v>
      </c>
      <c r="B93">
        <v>804.72</v>
      </c>
      <c r="C93">
        <v>1.6532</v>
      </c>
      <c r="D93">
        <v>2.4843000000000002</v>
      </c>
      <c r="F93">
        <v>600.41</v>
      </c>
      <c r="G93">
        <v>590.4</v>
      </c>
      <c r="H93">
        <v>0</v>
      </c>
      <c r="I93">
        <v>0.47711999999999999</v>
      </c>
      <c r="K93">
        <v>2.4256000000000002</v>
      </c>
      <c r="L93">
        <v>2.6703999999999999</v>
      </c>
      <c r="M93">
        <v>2.6137999999999999</v>
      </c>
      <c r="N93">
        <v>2.4843000000000002</v>
      </c>
      <c r="P93">
        <v>3.0005999999999999</v>
      </c>
      <c r="Q93">
        <v>3.0005999999999999</v>
      </c>
      <c r="R93">
        <v>2.7372000000000001</v>
      </c>
      <c r="S93">
        <v>1.3802000000000001</v>
      </c>
      <c r="U93">
        <v>4.2340999999999998</v>
      </c>
      <c r="V93">
        <v>4.5228000000000002</v>
      </c>
      <c r="W93">
        <v>1.8692</v>
      </c>
      <c r="X93">
        <v>2.2227000000000001</v>
      </c>
      <c r="Z93">
        <v>4.1109</v>
      </c>
      <c r="AA93">
        <v>4.1109</v>
      </c>
      <c r="AB93">
        <v>0.30103000000000002</v>
      </c>
      <c r="AC93">
        <v>0</v>
      </c>
      <c r="AE93">
        <v>-21.067</v>
      </c>
      <c r="AF93">
        <v>-23.100999999999999</v>
      </c>
      <c r="AG93">
        <v>1.8692</v>
      </c>
      <c r="AH93">
        <v>2.4116</v>
      </c>
      <c r="AJ93">
        <v>-22.411999999999999</v>
      </c>
      <c r="AK93">
        <v>-22.411999999999999</v>
      </c>
      <c r="AL93">
        <v>0.30103000000000002</v>
      </c>
      <c r="AM93">
        <v>0</v>
      </c>
      <c r="AO93">
        <v>-50.149000000000001</v>
      </c>
      <c r="AP93">
        <v>-45.011000000000003</v>
      </c>
      <c r="AQ93">
        <v>1.8692</v>
      </c>
      <c r="AR93">
        <v>2.2227000000000001</v>
      </c>
      <c r="AT93">
        <v>-48.451999999999998</v>
      </c>
      <c r="AU93">
        <v>-48.451999999999998</v>
      </c>
      <c r="AV93">
        <v>0.30103000000000002</v>
      </c>
      <c r="AW93">
        <v>0</v>
      </c>
    </row>
    <row r="94" spans="1:49" x14ac:dyDescent="0.3">
      <c r="A94">
        <v>656.6</v>
      </c>
      <c r="B94">
        <v>441.68</v>
      </c>
      <c r="C94">
        <v>2.9983</v>
      </c>
      <c r="D94">
        <v>1.7634000000000001</v>
      </c>
      <c r="F94">
        <v>415.2</v>
      </c>
      <c r="G94">
        <v>600.41</v>
      </c>
      <c r="H94">
        <v>0.30103000000000002</v>
      </c>
      <c r="I94">
        <v>0</v>
      </c>
      <c r="K94">
        <v>2.3801999999999999</v>
      </c>
      <c r="L94">
        <v>2.9639000000000002</v>
      </c>
      <c r="M94">
        <v>1.6532</v>
      </c>
      <c r="N94">
        <v>1.7634000000000001</v>
      </c>
      <c r="P94">
        <v>2.9626999999999999</v>
      </c>
      <c r="Q94">
        <v>2.9626999999999999</v>
      </c>
      <c r="R94">
        <v>0.47711999999999999</v>
      </c>
      <c r="S94">
        <v>0.47711999999999999</v>
      </c>
      <c r="U94">
        <v>3.6514000000000002</v>
      </c>
      <c r="V94">
        <v>4.2784000000000004</v>
      </c>
      <c r="W94">
        <v>2.6137999999999999</v>
      </c>
      <c r="X94">
        <v>2.4843000000000002</v>
      </c>
      <c r="Z94">
        <v>4.2961999999999998</v>
      </c>
      <c r="AA94">
        <v>4.2961999999999998</v>
      </c>
      <c r="AB94">
        <v>2.7372000000000001</v>
      </c>
      <c r="AC94">
        <v>1.3802000000000001</v>
      </c>
      <c r="AE94">
        <v>-20.193000000000001</v>
      </c>
      <c r="AF94">
        <v>-22.664999999999999</v>
      </c>
      <c r="AG94">
        <v>2.6137999999999999</v>
      </c>
      <c r="AH94">
        <v>2.2227000000000001</v>
      </c>
      <c r="AJ94">
        <v>-24.283999999999999</v>
      </c>
      <c r="AK94">
        <v>-24.283999999999999</v>
      </c>
      <c r="AL94">
        <v>2.7372000000000001</v>
      </c>
      <c r="AM94">
        <v>1.3802000000000001</v>
      </c>
      <c r="AO94">
        <v>-47.709000000000003</v>
      </c>
      <c r="AP94">
        <v>-46.646999999999998</v>
      </c>
      <c r="AQ94">
        <v>2.6137999999999999</v>
      </c>
      <c r="AR94">
        <v>2.4843000000000002</v>
      </c>
      <c r="AT94">
        <v>-47.457000000000001</v>
      </c>
      <c r="AU94">
        <v>-47.457000000000001</v>
      </c>
      <c r="AV94">
        <v>2.7372000000000001</v>
      </c>
      <c r="AW94">
        <v>1.3802000000000001</v>
      </c>
    </row>
    <row r="95" spans="1:49" x14ac:dyDescent="0.3">
      <c r="A95">
        <v>562.24</v>
      </c>
      <c r="B95">
        <v>763.63</v>
      </c>
      <c r="C95">
        <v>3.0137</v>
      </c>
      <c r="D95">
        <v>2.1760999999999999</v>
      </c>
      <c r="F95">
        <v>363.99</v>
      </c>
      <c r="G95">
        <v>415.2</v>
      </c>
      <c r="H95">
        <v>0.84509999999999996</v>
      </c>
      <c r="I95">
        <v>0.30103000000000002</v>
      </c>
      <c r="K95">
        <v>2.4154</v>
      </c>
      <c r="L95">
        <v>1.9896</v>
      </c>
      <c r="M95">
        <v>2.9983</v>
      </c>
      <c r="N95">
        <v>2.1760999999999999</v>
      </c>
      <c r="P95">
        <v>2.3860000000000001</v>
      </c>
      <c r="Q95">
        <v>2.3860000000000001</v>
      </c>
      <c r="R95">
        <v>0.30103000000000002</v>
      </c>
      <c r="S95">
        <v>0.30103000000000002</v>
      </c>
      <c r="U95">
        <v>3.6297999999999999</v>
      </c>
      <c r="V95">
        <v>4.2496</v>
      </c>
      <c r="W95">
        <v>1.6532</v>
      </c>
      <c r="X95">
        <v>1.7634000000000001</v>
      </c>
      <c r="Z95">
        <v>4.4707999999999997</v>
      </c>
      <c r="AA95">
        <v>4.4707999999999997</v>
      </c>
      <c r="AB95">
        <v>0.47711999999999999</v>
      </c>
      <c r="AC95">
        <v>0.47711999999999999</v>
      </c>
      <c r="AE95">
        <v>-22.454999999999998</v>
      </c>
      <c r="AF95">
        <v>-21.529</v>
      </c>
      <c r="AG95">
        <v>1.6532</v>
      </c>
      <c r="AH95">
        <v>2.4843000000000002</v>
      </c>
      <c r="AJ95">
        <v>-21.132000000000001</v>
      </c>
      <c r="AK95">
        <v>-21.132000000000001</v>
      </c>
      <c r="AL95">
        <v>0.47711999999999999</v>
      </c>
      <c r="AM95">
        <v>0.47711999999999999</v>
      </c>
      <c r="AO95">
        <v>-49.332000000000001</v>
      </c>
      <c r="AP95">
        <v>-49.6</v>
      </c>
      <c r="AQ95">
        <v>1.6532</v>
      </c>
      <c r="AR95">
        <v>1.7634000000000001</v>
      </c>
      <c r="AT95">
        <v>-51.106000000000002</v>
      </c>
      <c r="AU95">
        <v>-51.106000000000002</v>
      </c>
      <c r="AV95">
        <v>0.47711999999999999</v>
      </c>
      <c r="AW95">
        <v>0.47711999999999999</v>
      </c>
    </row>
    <row r="96" spans="1:49" x14ac:dyDescent="0.3">
      <c r="A96">
        <v>524.07000000000005</v>
      </c>
      <c r="B96">
        <v>317.49</v>
      </c>
      <c r="C96">
        <v>3.0394000000000001</v>
      </c>
      <c r="D96">
        <v>1</v>
      </c>
      <c r="F96">
        <v>435.26</v>
      </c>
      <c r="G96">
        <v>363.99</v>
      </c>
      <c r="H96">
        <v>0</v>
      </c>
      <c r="I96">
        <v>0.60206000000000004</v>
      </c>
      <c r="K96">
        <v>2.5670000000000002</v>
      </c>
      <c r="L96">
        <v>2.7412999999999998</v>
      </c>
      <c r="M96">
        <v>3.0137</v>
      </c>
      <c r="N96">
        <v>1</v>
      </c>
      <c r="P96">
        <v>2.9319999999999999</v>
      </c>
      <c r="Q96">
        <v>2.9319999999999999</v>
      </c>
      <c r="R96">
        <v>1.3424</v>
      </c>
      <c r="S96">
        <v>1.2787999999999999</v>
      </c>
      <c r="U96">
        <v>4.6963999999999997</v>
      </c>
      <c r="V96">
        <v>5.0063000000000004</v>
      </c>
      <c r="W96">
        <v>2.9983</v>
      </c>
      <c r="X96">
        <v>2.1760999999999999</v>
      </c>
      <c r="Z96">
        <v>4.7769000000000004</v>
      </c>
      <c r="AA96">
        <v>4.7769000000000004</v>
      </c>
      <c r="AB96">
        <v>0.30103000000000002</v>
      </c>
      <c r="AC96">
        <v>0.30103000000000002</v>
      </c>
      <c r="AE96">
        <v>-23.312999999999999</v>
      </c>
      <c r="AF96">
        <v>-21.81</v>
      </c>
      <c r="AG96">
        <v>2.9983</v>
      </c>
      <c r="AH96">
        <v>1.7634000000000001</v>
      </c>
      <c r="AJ96">
        <v>-20.817</v>
      </c>
      <c r="AK96">
        <v>-20.817</v>
      </c>
      <c r="AL96">
        <v>0.30103000000000002</v>
      </c>
      <c r="AM96">
        <v>0.30103000000000002</v>
      </c>
      <c r="AO96">
        <v>-47.134</v>
      </c>
      <c r="AP96">
        <v>-46.744</v>
      </c>
      <c r="AQ96">
        <v>2.9983</v>
      </c>
      <c r="AR96">
        <v>2.1760999999999999</v>
      </c>
      <c r="AT96">
        <v>-49.512</v>
      </c>
      <c r="AU96">
        <v>-49.512</v>
      </c>
      <c r="AV96">
        <v>0.30103000000000002</v>
      </c>
      <c r="AW96">
        <v>0.30103000000000002</v>
      </c>
    </row>
    <row r="97" spans="1:49" x14ac:dyDescent="0.3">
      <c r="A97">
        <v>804.72</v>
      </c>
      <c r="B97">
        <v>867.05</v>
      </c>
      <c r="C97">
        <v>3.3721999999999999</v>
      </c>
      <c r="D97">
        <v>1.6532</v>
      </c>
      <c r="F97">
        <v>805.44</v>
      </c>
      <c r="G97">
        <v>435.26</v>
      </c>
      <c r="H97">
        <v>0.77815000000000001</v>
      </c>
      <c r="I97">
        <v>0</v>
      </c>
      <c r="K97">
        <v>2.4594</v>
      </c>
      <c r="L97">
        <v>2.1185</v>
      </c>
      <c r="M97">
        <v>3.0394000000000001</v>
      </c>
      <c r="N97">
        <v>1.6532</v>
      </c>
      <c r="P97">
        <v>2.8527999999999998</v>
      </c>
      <c r="Q97">
        <v>2.8527999999999998</v>
      </c>
      <c r="R97">
        <v>1.5798000000000001</v>
      </c>
      <c r="S97">
        <v>1.3009999999999999</v>
      </c>
      <c r="U97">
        <v>4.9743000000000004</v>
      </c>
      <c r="V97">
        <v>3.7688999999999999</v>
      </c>
      <c r="W97">
        <v>3.0137</v>
      </c>
      <c r="X97">
        <v>1</v>
      </c>
      <c r="Z97">
        <v>4.8380999999999998</v>
      </c>
      <c r="AA97">
        <v>4.8380999999999998</v>
      </c>
      <c r="AB97">
        <v>1.3424</v>
      </c>
      <c r="AC97">
        <v>1.2787999999999999</v>
      </c>
      <c r="AE97">
        <v>-23.100999999999999</v>
      </c>
      <c r="AF97">
        <v>-23.361999999999998</v>
      </c>
      <c r="AG97">
        <v>3.0137</v>
      </c>
      <c r="AH97">
        <v>2.1760999999999999</v>
      </c>
      <c r="AJ97">
        <v>-21.469000000000001</v>
      </c>
      <c r="AK97">
        <v>-21.469000000000001</v>
      </c>
      <c r="AL97">
        <v>1.3424</v>
      </c>
      <c r="AM97">
        <v>1.2787999999999999</v>
      </c>
      <c r="AO97">
        <v>-45.707999999999998</v>
      </c>
      <c r="AP97">
        <v>-51.987000000000002</v>
      </c>
      <c r="AQ97">
        <v>3.0137</v>
      </c>
      <c r="AR97">
        <v>1</v>
      </c>
      <c r="AT97">
        <v>-47.006999999999998</v>
      </c>
      <c r="AU97">
        <v>-47.006999999999998</v>
      </c>
      <c r="AV97">
        <v>1.3424</v>
      </c>
      <c r="AW97">
        <v>1.2787999999999999</v>
      </c>
    </row>
    <row r="98" spans="1:49" x14ac:dyDescent="0.3">
      <c r="A98">
        <v>441.68</v>
      </c>
      <c r="B98">
        <v>544.67999999999995</v>
      </c>
      <c r="C98">
        <v>1.9191</v>
      </c>
      <c r="D98">
        <v>1.8751</v>
      </c>
      <c r="F98">
        <v>559.01</v>
      </c>
      <c r="G98">
        <v>805.44</v>
      </c>
      <c r="H98">
        <v>0.95423999999999998</v>
      </c>
      <c r="I98">
        <v>0.77815000000000001</v>
      </c>
      <c r="K98">
        <v>2.6703999999999999</v>
      </c>
      <c r="L98">
        <v>2.6575000000000002</v>
      </c>
      <c r="M98">
        <v>3.3721999999999999</v>
      </c>
      <c r="N98">
        <v>2.1492</v>
      </c>
      <c r="P98">
        <v>2.91</v>
      </c>
      <c r="Q98">
        <v>2.91</v>
      </c>
      <c r="R98">
        <v>1.6335</v>
      </c>
      <c r="S98">
        <v>1.5315000000000001</v>
      </c>
      <c r="U98">
        <v>4.5228000000000002</v>
      </c>
      <c r="V98">
        <v>4.8853999999999997</v>
      </c>
      <c r="W98">
        <v>3.0394000000000001</v>
      </c>
      <c r="X98">
        <v>1.6532</v>
      </c>
      <c r="Z98">
        <v>5.6492000000000004</v>
      </c>
      <c r="AA98">
        <v>5.6492000000000004</v>
      </c>
      <c r="AB98">
        <v>1.5798000000000001</v>
      </c>
      <c r="AC98">
        <v>1.3009999999999999</v>
      </c>
      <c r="AE98">
        <v>-22.664999999999999</v>
      </c>
      <c r="AF98">
        <v>-21.83</v>
      </c>
      <c r="AG98">
        <v>3.0394000000000001</v>
      </c>
      <c r="AH98">
        <v>1</v>
      </c>
      <c r="AJ98">
        <v>-23.523</v>
      </c>
      <c r="AK98">
        <v>-23.523</v>
      </c>
      <c r="AL98">
        <v>1.5798000000000001</v>
      </c>
      <c r="AM98">
        <v>1.3009999999999999</v>
      </c>
      <c r="AO98">
        <v>-45.011000000000003</v>
      </c>
      <c r="AP98">
        <v>-46.883000000000003</v>
      </c>
      <c r="AQ98">
        <v>3.0394000000000001</v>
      </c>
      <c r="AR98">
        <v>1.6532</v>
      </c>
      <c r="AT98">
        <v>-46.197000000000003</v>
      </c>
      <c r="AU98">
        <v>-46.197000000000003</v>
      </c>
      <c r="AV98">
        <v>1.5798000000000001</v>
      </c>
      <c r="AW98">
        <v>1.3009999999999999</v>
      </c>
    </row>
    <row r="99" spans="1:49" x14ac:dyDescent="0.3">
      <c r="A99">
        <v>763.63</v>
      </c>
      <c r="B99">
        <v>784.29</v>
      </c>
      <c r="C99">
        <v>2.6981000000000002</v>
      </c>
      <c r="D99">
        <v>2.3117999999999999</v>
      </c>
      <c r="F99">
        <v>638.54</v>
      </c>
      <c r="G99">
        <v>559.01</v>
      </c>
      <c r="H99">
        <v>0.60206000000000004</v>
      </c>
      <c r="I99">
        <v>0.90308999999999995</v>
      </c>
      <c r="K99">
        <v>2.9639000000000002</v>
      </c>
      <c r="L99">
        <v>2.2477999999999998</v>
      </c>
      <c r="M99">
        <v>1.9191</v>
      </c>
      <c r="N99">
        <v>1.8751</v>
      </c>
      <c r="P99">
        <v>2.6970000000000001</v>
      </c>
      <c r="Q99">
        <v>2.6970000000000001</v>
      </c>
      <c r="R99">
        <v>0.60206000000000004</v>
      </c>
      <c r="S99">
        <v>0.30103000000000002</v>
      </c>
      <c r="U99">
        <v>4.2784000000000004</v>
      </c>
      <c r="V99">
        <v>4.4555999999999996</v>
      </c>
      <c r="W99">
        <v>3.3721999999999999</v>
      </c>
      <c r="X99">
        <v>2.1492</v>
      </c>
      <c r="Z99">
        <v>5.1814999999999998</v>
      </c>
      <c r="AA99">
        <v>5.1814999999999998</v>
      </c>
      <c r="AB99">
        <v>1.6335</v>
      </c>
      <c r="AC99">
        <v>1.5315000000000001</v>
      </c>
      <c r="AE99">
        <v>-21.529</v>
      </c>
      <c r="AF99">
        <v>-23.361000000000001</v>
      </c>
      <c r="AG99">
        <v>3.3721999999999999</v>
      </c>
      <c r="AH99">
        <v>1.6532</v>
      </c>
      <c r="AJ99">
        <v>-22.366</v>
      </c>
      <c r="AK99">
        <v>-22.366</v>
      </c>
      <c r="AL99">
        <v>1.6335</v>
      </c>
      <c r="AM99">
        <v>1.5315000000000001</v>
      </c>
      <c r="AO99">
        <v>-46.646999999999998</v>
      </c>
      <c r="AP99">
        <v>-48.104999999999997</v>
      </c>
      <c r="AQ99">
        <v>3.3721999999999999</v>
      </c>
      <c r="AR99">
        <v>2.1492</v>
      </c>
      <c r="AT99">
        <v>-46.944000000000003</v>
      </c>
      <c r="AU99">
        <v>-46.944000000000003</v>
      </c>
      <c r="AV99">
        <v>1.6335</v>
      </c>
      <c r="AW99">
        <v>1.5315000000000001</v>
      </c>
    </row>
    <row r="100" spans="1:49" x14ac:dyDescent="0.3">
      <c r="A100">
        <v>317.49</v>
      </c>
      <c r="B100">
        <v>609.04</v>
      </c>
      <c r="C100">
        <v>1</v>
      </c>
      <c r="D100">
        <v>1.9031</v>
      </c>
      <c r="F100">
        <v>527.1</v>
      </c>
      <c r="G100">
        <v>638.54</v>
      </c>
      <c r="H100">
        <v>1.7482</v>
      </c>
      <c r="I100">
        <v>0.60206000000000004</v>
      </c>
      <c r="K100">
        <v>1.9896</v>
      </c>
      <c r="L100">
        <v>2.8195999999999999</v>
      </c>
      <c r="M100">
        <v>2.6981000000000002</v>
      </c>
      <c r="N100">
        <v>2.3117999999999999</v>
      </c>
      <c r="P100">
        <v>2.1560000000000001</v>
      </c>
      <c r="Q100">
        <v>2.1560000000000001</v>
      </c>
      <c r="R100">
        <v>0</v>
      </c>
      <c r="S100">
        <v>0</v>
      </c>
      <c r="U100">
        <v>4.2496</v>
      </c>
      <c r="V100">
        <v>4.0228999999999999</v>
      </c>
      <c r="W100">
        <v>1.9191</v>
      </c>
      <c r="X100">
        <v>1.8751</v>
      </c>
      <c r="Z100">
        <v>4.9694000000000003</v>
      </c>
      <c r="AA100">
        <v>4.9694000000000003</v>
      </c>
      <c r="AB100">
        <v>0.60206000000000004</v>
      </c>
      <c r="AC100">
        <v>0.30103000000000002</v>
      </c>
      <c r="AE100">
        <v>-21.81</v>
      </c>
      <c r="AF100">
        <v>-24.725999999999999</v>
      </c>
      <c r="AG100">
        <v>1.9191</v>
      </c>
      <c r="AH100">
        <v>2.1492</v>
      </c>
      <c r="AJ100">
        <v>-22.366</v>
      </c>
      <c r="AK100">
        <v>-22.366</v>
      </c>
      <c r="AL100">
        <v>0.60206000000000004</v>
      </c>
      <c r="AM100">
        <v>0.30103000000000002</v>
      </c>
      <c r="AO100">
        <v>-49.6</v>
      </c>
      <c r="AP100">
        <v>-48.81</v>
      </c>
      <c r="AQ100">
        <v>1.9191</v>
      </c>
      <c r="AR100">
        <v>1.8751</v>
      </c>
      <c r="AT100">
        <v>-46.944000000000003</v>
      </c>
      <c r="AU100">
        <v>-46.944000000000003</v>
      </c>
      <c r="AV100">
        <v>0.60206000000000004</v>
      </c>
      <c r="AW100">
        <v>0.30103000000000002</v>
      </c>
    </row>
    <row r="101" spans="1:49" x14ac:dyDescent="0.3">
      <c r="A101">
        <v>867.05</v>
      </c>
      <c r="B101">
        <v>688.99</v>
      </c>
      <c r="C101">
        <v>1.8194999999999999</v>
      </c>
      <c r="D101">
        <v>2.5198</v>
      </c>
      <c r="F101">
        <v>555.89</v>
      </c>
      <c r="G101">
        <v>527.1</v>
      </c>
      <c r="H101">
        <v>0</v>
      </c>
      <c r="I101">
        <v>1.4472</v>
      </c>
      <c r="K101">
        <v>2.7412999999999998</v>
      </c>
      <c r="L101">
        <v>2.2671999999999999</v>
      </c>
      <c r="M101">
        <v>1</v>
      </c>
      <c r="N101">
        <v>1.9031</v>
      </c>
      <c r="P101">
        <v>2.0426000000000002</v>
      </c>
      <c r="Q101">
        <v>2.0426000000000002</v>
      </c>
      <c r="R101">
        <v>0.30103000000000002</v>
      </c>
      <c r="S101">
        <v>0.30103000000000002</v>
      </c>
      <c r="U101">
        <v>5.0063000000000004</v>
      </c>
      <c r="V101">
        <v>4.4177999999999997</v>
      </c>
      <c r="W101">
        <v>2.6981000000000002</v>
      </c>
      <c r="X101">
        <v>2.3117999999999999</v>
      </c>
      <c r="Z101">
        <v>4.7535999999999996</v>
      </c>
      <c r="AA101">
        <v>4.7535999999999996</v>
      </c>
      <c r="AB101">
        <v>0</v>
      </c>
      <c r="AC101">
        <v>0</v>
      </c>
      <c r="AE101">
        <v>-23.361999999999998</v>
      </c>
      <c r="AF101">
        <v>-20.879000000000001</v>
      </c>
      <c r="AG101">
        <v>2.6981000000000002</v>
      </c>
      <c r="AH101">
        <v>1.8751</v>
      </c>
      <c r="AJ101">
        <v>-24.094000000000001</v>
      </c>
      <c r="AK101">
        <v>-24.094000000000001</v>
      </c>
      <c r="AL101">
        <v>0</v>
      </c>
      <c r="AM101">
        <v>0</v>
      </c>
      <c r="AO101">
        <v>-46.744</v>
      </c>
      <c r="AP101">
        <v>-47.304000000000002</v>
      </c>
      <c r="AQ101">
        <v>2.6981000000000002</v>
      </c>
      <c r="AR101">
        <v>2.3117999999999999</v>
      </c>
      <c r="AT101">
        <v>-46.62</v>
      </c>
      <c r="AU101">
        <v>-46.62</v>
      </c>
      <c r="AV101">
        <v>0</v>
      </c>
      <c r="AW101">
        <v>0</v>
      </c>
    </row>
    <row r="102" spans="1:49" x14ac:dyDescent="0.3">
      <c r="A102">
        <v>544.67999999999995</v>
      </c>
      <c r="B102">
        <v>765.88</v>
      </c>
      <c r="C102">
        <v>2.0211999999999999</v>
      </c>
      <c r="D102">
        <v>2.1139000000000001</v>
      </c>
      <c r="F102">
        <v>626.16</v>
      </c>
      <c r="G102">
        <v>555.89</v>
      </c>
      <c r="H102">
        <v>1.3009999999999999</v>
      </c>
      <c r="I102">
        <v>0</v>
      </c>
      <c r="K102">
        <v>2.1185</v>
      </c>
      <c r="L102">
        <v>2.9001000000000001</v>
      </c>
      <c r="M102">
        <v>1.8194999999999999</v>
      </c>
      <c r="N102">
        <v>2.5198</v>
      </c>
      <c r="P102">
        <v>2.3812000000000002</v>
      </c>
      <c r="Q102">
        <v>2.3812000000000002</v>
      </c>
      <c r="R102">
        <v>0.95423999999999998</v>
      </c>
      <c r="S102">
        <v>0.90308999999999995</v>
      </c>
      <c r="U102">
        <v>3.7688999999999999</v>
      </c>
      <c r="V102">
        <v>3.7799</v>
      </c>
      <c r="W102">
        <v>1</v>
      </c>
      <c r="X102">
        <v>1.9031</v>
      </c>
      <c r="Z102">
        <v>3.9051</v>
      </c>
      <c r="AA102">
        <v>3.9051</v>
      </c>
      <c r="AB102">
        <v>0.30103000000000002</v>
      </c>
      <c r="AC102">
        <v>0.30103000000000002</v>
      </c>
      <c r="AE102">
        <v>-21.83</v>
      </c>
      <c r="AF102">
        <v>-21.274999999999999</v>
      </c>
      <c r="AG102">
        <v>1</v>
      </c>
      <c r="AH102">
        <v>2.3117999999999999</v>
      </c>
      <c r="AJ102">
        <v>-22.681000000000001</v>
      </c>
      <c r="AK102">
        <v>-22.681000000000001</v>
      </c>
      <c r="AL102">
        <v>0.30103000000000002</v>
      </c>
      <c r="AM102">
        <v>0.30103000000000002</v>
      </c>
      <c r="AO102">
        <v>-51.987000000000002</v>
      </c>
      <c r="AP102">
        <v>-48.48</v>
      </c>
      <c r="AQ102">
        <v>1</v>
      </c>
      <c r="AR102">
        <v>1.9031</v>
      </c>
      <c r="AT102">
        <v>-46.680999999999997</v>
      </c>
      <c r="AU102">
        <v>-46.680999999999997</v>
      </c>
      <c r="AV102">
        <v>0.30103000000000002</v>
      </c>
      <c r="AW102">
        <v>0.30103000000000002</v>
      </c>
    </row>
    <row r="103" spans="1:49" x14ac:dyDescent="0.3">
      <c r="A103">
        <v>784.29</v>
      </c>
      <c r="B103">
        <v>478.72</v>
      </c>
      <c r="C103">
        <v>2.9262999999999999</v>
      </c>
      <c r="D103">
        <v>0.95423999999999998</v>
      </c>
      <c r="F103">
        <v>515.82000000000005</v>
      </c>
      <c r="G103">
        <v>626.16</v>
      </c>
      <c r="H103">
        <v>2.8228</v>
      </c>
      <c r="I103">
        <v>0.84509999999999996</v>
      </c>
      <c r="K103">
        <v>2.6575000000000002</v>
      </c>
      <c r="L103">
        <v>1.8997999999999999</v>
      </c>
      <c r="M103">
        <v>2.4609000000000001</v>
      </c>
      <c r="N103">
        <v>2.1139000000000001</v>
      </c>
      <c r="P103">
        <v>3.1423999999999999</v>
      </c>
      <c r="Q103">
        <v>3.1423999999999999</v>
      </c>
      <c r="R103">
        <v>0</v>
      </c>
      <c r="S103">
        <v>0</v>
      </c>
      <c r="U103">
        <v>4.8853999999999997</v>
      </c>
      <c r="V103">
        <v>6.0807000000000002</v>
      </c>
      <c r="W103">
        <v>1.8194999999999999</v>
      </c>
      <c r="X103">
        <v>2.5198</v>
      </c>
      <c r="Z103">
        <v>4.7765000000000004</v>
      </c>
      <c r="AA103">
        <v>4.7765000000000004</v>
      </c>
      <c r="AB103">
        <v>0.95423999999999998</v>
      </c>
      <c r="AC103">
        <v>0.90308999999999995</v>
      </c>
      <c r="AE103">
        <v>-23.361000000000001</v>
      </c>
      <c r="AF103">
        <v>-23.584</v>
      </c>
      <c r="AG103">
        <v>1.8194999999999999</v>
      </c>
      <c r="AH103">
        <v>1.9031</v>
      </c>
      <c r="AJ103">
        <v>-22.946000000000002</v>
      </c>
      <c r="AK103">
        <v>-22.946000000000002</v>
      </c>
      <c r="AL103">
        <v>0.95423999999999998</v>
      </c>
      <c r="AM103">
        <v>0.90308999999999995</v>
      </c>
      <c r="AO103">
        <v>-46.883000000000003</v>
      </c>
      <c r="AP103">
        <v>-47.06</v>
      </c>
      <c r="AQ103">
        <v>1.8194999999999999</v>
      </c>
      <c r="AR103">
        <v>2.5198</v>
      </c>
      <c r="AT103">
        <v>-47.313000000000002</v>
      </c>
      <c r="AU103">
        <v>-47.313000000000002</v>
      </c>
      <c r="AV103">
        <v>0.95423999999999998</v>
      </c>
      <c r="AW103">
        <v>0.90308999999999995</v>
      </c>
    </row>
    <row r="104" spans="1:49" x14ac:dyDescent="0.3">
      <c r="A104">
        <v>609.04</v>
      </c>
      <c r="B104">
        <v>524.88</v>
      </c>
      <c r="C104">
        <v>2.1429999999999998</v>
      </c>
      <c r="D104">
        <v>1.7992999999999999</v>
      </c>
      <c r="F104">
        <v>586.67999999999995</v>
      </c>
      <c r="G104">
        <v>515.82000000000005</v>
      </c>
      <c r="H104">
        <v>1.6128</v>
      </c>
      <c r="I104">
        <v>2.0211999999999999</v>
      </c>
      <c r="K104">
        <v>2.2477999999999998</v>
      </c>
      <c r="L104">
        <v>2.4632000000000001</v>
      </c>
      <c r="M104">
        <v>2.0211999999999999</v>
      </c>
      <c r="N104">
        <v>2.4870999999999999</v>
      </c>
      <c r="P104">
        <v>2.5531000000000001</v>
      </c>
      <c r="Q104">
        <v>2.5531000000000001</v>
      </c>
      <c r="R104">
        <v>0.30103000000000002</v>
      </c>
      <c r="S104">
        <v>0.30103000000000002</v>
      </c>
      <c r="U104">
        <v>4.4555999999999996</v>
      </c>
      <c r="V104">
        <v>4.9276</v>
      </c>
      <c r="W104">
        <v>2.4609000000000001</v>
      </c>
      <c r="X104">
        <v>2.1139000000000001</v>
      </c>
      <c r="Z104">
        <v>4.5180999999999996</v>
      </c>
      <c r="AA104">
        <v>4.5180999999999996</v>
      </c>
      <c r="AB104">
        <v>0</v>
      </c>
      <c r="AC104">
        <v>0</v>
      </c>
      <c r="AE104">
        <v>-24.725999999999999</v>
      </c>
      <c r="AF104">
        <v>-22.907</v>
      </c>
      <c r="AG104">
        <v>2.4609000000000001</v>
      </c>
      <c r="AH104">
        <v>2.5198</v>
      </c>
      <c r="AJ104">
        <v>-20.733000000000001</v>
      </c>
      <c r="AK104">
        <v>-20.733000000000001</v>
      </c>
      <c r="AL104">
        <v>0</v>
      </c>
      <c r="AM104">
        <v>0</v>
      </c>
      <c r="AO104">
        <v>-48.104999999999997</v>
      </c>
      <c r="AP104">
        <v>-46.764000000000003</v>
      </c>
      <c r="AQ104">
        <v>2.4609000000000001</v>
      </c>
      <c r="AR104">
        <v>2.1139000000000001</v>
      </c>
      <c r="AT104">
        <v>-48.058</v>
      </c>
      <c r="AU104">
        <v>-48.058</v>
      </c>
      <c r="AV104">
        <v>0</v>
      </c>
      <c r="AW104">
        <v>0</v>
      </c>
    </row>
    <row r="105" spans="1:49" x14ac:dyDescent="0.3">
      <c r="A105">
        <v>688.99</v>
      </c>
      <c r="B105">
        <v>483.64</v>
      </c>
      <c r="C105">
        <v>4.1599000000000004</v>
      </c>
      <c r="D105">
        <v>1.8512999999999999</v>
      </c>
      <c r="F105">
        <v>306.18</v>
      </c>
      <c r="G105">
        <v>586.67999999999995</v>
      </c>
      <c r="H105">
        <v>0</v>
      </c>
      <c r="I105">
        <v>1.4771000000000001</v>
      </c>
      <c r="K105">
        <v>2.8195999999999999</v>
      </c>
      <c r="L105">
        <v>2.6850000000000001</v>
      </c>
      <c r="M105">
        <v>2.9262999999999999</v>
      </c>
      <c r="N105">
        <v>0.95423999999999998</v>
      </c>
      <c r="P105">
        <v>2.5859000000000001</v>
      </c>
      <c r="Q105">
        <v>2.5859000000000001</v>
      </c>
      <c r="R105">
        <v>0.47711999999999999</v>
      </c>
      <c r="S105">
        <v>0.47711999999999999</v>
      </c>
      <c r="U105">
        <v>4.0228999999999999</v>
      </c>
      <c r="V105">
        <v>4.7167000000000003</v>
      </c>
      <c r="W105">
        <v>2.0211999999999999</v>
      </c>
      <c r="X105">
        <v>2.4870999999999999</v>
      </c>
      <c r="Z105">
        <v>3.6863999999999999</v>
      </c>
      <c r="AA105">
        <v>3.6863999999999999</v>
      </c>
      <c r="AB105">
        <v>0.30103000000000002</v>
      </c>
      <c r="AC105">
        <v>0.30103000000000002</v>
      </c>
      <c r="AE105">
        <v>-20.879000000000001</v>
      </c>
      <c r="AF105">
        <v>-23.209</v>
      </c>
      <c r="AG105">
        <v>2.0211999999999999</v>
      </c>
      <c r="AH105">
        <v>2.1139000000000001</v>
      </c>
      <c r="AJ105">
        <v>-22.404</v>
      </c>
      <c r="AK105">
        <v>-22.404</v>
      </c>
      <c r="AL105">
        <v>0.30103000000000002</v>
      </c>
      <c r="AM105">
        <v>0.30103000000000002</v>
      </c>
      <c r="AO105">
        <v>-48.81</v>
      </c>
      <c r="AP105">
        <v>-45.588999999999999</v>
      </c>
      <c r="AQ105">
        <v>2.0211999999999999</v>
      </c>
      <c r="AR105">
        <v>2.4870999999999999</v>
      </c>
      <c r="AT105">
        <v>-51.524000000000001</v>
      </c>
      <c r="AU105">
        <v>-51.524000000000001</v>
      </c>
      <c r="AV105">
        <v>0.30103000000000002</v>
      </c>
      <c r="AW105">
        <v>0.30103000000000002</v>
      </c>
    </row>
    <row r="106" spans="1:49" x14ac:dyDescent="0.3">
      <c r="A106">
        <v>765.88</v>
      </c>
      <c r="B106">
        <v>610.66</v>
      </c>
      <c r="C106">
        <v>2.7307999999999999</v>
      </c>
      <c r="D106">
        <v>2.1206</v>
      </c>
      <c r="F106">
        <v>431.26</v>
      </c>
      <c r="G106">
        <v>306.18</v>
      </c>
      <c r="H106">
        <v>0.77815000000000001</v>
      </c>
      <c r="I106">
        <v>0</v>
      </c>
      <c r="K106">
        <v>2.2671999999999999</v>
      </c>
      <c r="L106">
        <v>3.0924999999999998</v>
      </c>
      <c r="M106">
        <v>2.1429999999999998</v>
      </c>
      <c r="N106">
        <v>2.5091999999999999</v>
      </c>
      <c r="P106">
        <v>1.8680000000000001</v>
      </c>
      <c r="Q106">
        <v>1.8680000000000001</v>
      </c>
      <c r="R106">
        <v>1.2553000000000001</v>
      </c>
      <c r="S106">
        <v>1.2040999999999999</v>
      </c>
      <c r="U106">
        <v>4.4177999999999997</v>
      </c>
      <c r="V106">
        <v>3.6959</v>
      </c>
      <c r="W106">
        <v>2.9262999999999999</v>
      </c>
      <c r="X106">
        <v>0.95423999999999998</v>
      </c>
      <c r="Z106">
        <v>3.9891999999999999</v>
      </c>
      <c r="AA106">
        <v>3.9891999999999999</v>
      </c>
      <c r="AB106">
        <v>0.47711999999999999</v>
      </c>
      <c r="AC106">
        <v>0.47711999999999999</v>
      </c>
      <c r="AE106">
        <v>-21.274999999999999</v>
      </c>
      <c r="AF106">
        <v>-22.74</v>
      </c>
      <c r="AG106">
        <v>2.9262999999999999</v>
      </c>
      <c r="AH106">
        <v>2.4870999999999999</v>
      </c>
      <c r="AJ106">
        <v>-24.123000000000001</v>
      </c>
      <c r="AK106">
        <v>-24.123000000000001</v>
      </c>
      <c r="AL106">
        <v>0.47711999999999999</v>
      </c>
      <c r="AM106">
        <v>0.47711999999999999</v>
      </c>
      <c r="AO106">
        <v>-47.304000000000002</v>
      </c>
      <c r="AP106">
        <v>-50.002000000000002</v>
      </c>
      <c r="AQ106">
        <v>2.9262999999999999</v>
      </c>
      <c r="AR106">
        <v>0.95423999999999998</v>
      </c>
      <c r="AT106">
        <v>-48.905999999999999</v>
      </c>
      <c r="AU106">
        <v>-48.905999999999999</v>
      </c>
      <c r="AV106">
        <v>0.47711999999999999</v>
      </c>
      <c r="AW106">
        <v>0.47711999999999999</v>
      </c>
    </row>
    <row r="107" spans="1:49" x14ac:dyDescent="0.3">
      <c r="A107">
        <v>478.72</v>
      </c>
      <c r="B107">
        <v>500.3</v>
      </c>
      <c r="C107">
        <v>0.95423999999999998</v>
      </c>
      <c r="D107">
        <v>0.90308999999999995</v>
      </c>
      <c r="F107">
        <v>563.33000000000004</v>
      </c>
      <c r="G107">
        <v>431.26</v>
      </c>
      <c r="H107">
        <v>0.84509999999999996</v>
      </c>
      <c r="I107">
        <v>0.47711999999999999</v>
      </c>
      <c r="K107">
        <v>2.9001000000000001</v>
      </c>
      <c r="L107">
        <v>1.7263999999999999</v>
      </c>
      <c r="M107">
        <v>4.1599000000000004</v>
      </c>
      <c r="N107">
        <v>1.7992999999999999</v>
      </c>
      <c r="P107">
        <v>2.2987000000000002</v>
      </c>
      <c r="Q107">
        <v>2.2987000000000002</v>
      </c>
      <c r="R107">
        <v>0</v>
      </c>
      <c r="S107">
        <v>0</v>
      </c>
      <c r="U107">
        <v>3.7799</v>
      </c>
      <c r="V107">
        <v>4.0983000000000001</v>
      </c>
      <c r="W107">
        <v>2.1429999999999998</v>
      </c>
      <c r="X107">
        <v>2.5091999999999999</v>
      </c>
      <c r="Z107">
        <v>4.7793999999999999</v>
      </c>
      <c r="AA107">
        <v>4.7793999999999999</v>
      </c>
      <c r="AB107">
        <v>1.2553000000000001</v>
      </c>
      <c r="AC107">
        <v>1.2040999999999999</v>
      </c>
      <c r="AE107">
        <v>-23.584</v>
      </c>
      <c r="AF107">
        <v>-22.6</v>
      </c>
      <c r="AG107">
        <v>2.1429999999999998</v>
      </c>
      <c r="AH107">
        <v>0.95423999999999998</v>
      </c>
      <c r="AJ107">
        <v>-22.783000000000001</v>
      </c>
      <c r="AK107">
        <v>-22.783000000000001</v>
      </c>
      <c r="AL107">
        <v>1.2553000000000001</v>
      </c>
      <c r="AM107">
        <v>1.2040999999999999</v>
      </c>
      <c r="AO107">
        <v>-48.48</v>
      </c>
      <c r="AP107">
        <v>-47.927999999999997</v>
      </c>
      <c r="AQ107">
        <v>2.1429999999999998</v>
      </c>
      <c r="AR107">
        <v>2.5091999999999999</v>
      </c>
      <c r="AT107">
        <v>-47.293999999999997</v>
      </c>
      <c r="AU107">
        <v>-47.293999999999997</v>
      </c>
      <c r="AV107">
        <v>1.2553000000000001</v>
      </c>
      <c r="AW107">
        <v>1.2040999999999999</v>
      </c>
    </row>
    <row r="108" spans="1:49" x14ac:dyDescent="0.3">
      <c r="A108">
        <v>524.88</v>
      </c>
      <c r="B108">
        <v>705.79</v>
      </c>
      <c r="C108">
        <v>1.9494</v>
      </c>
      <c r="D108">
        <v>2.3365</v>
      </c>
      <c r="F108">
        <v>865.95</v>
      </c>
      <c r="G108">
        <v>563.33000000000004</v>
      </c>
      <c r="H108">
        <v>0.95423999999999998</v>
      </c>
      <c r="I108">
        <v>0.60206000000000004</v>
      </c>
      <c r="K108">
        <v>1.8997999999999999</v>
      </c>
      <c r="L108">
        <v>2.7751000000000001</v>
      </c>
      <c r="M108">
        <v>2.7307999999999999</v>
      </c>
      <c r="N108">
        <v>1.8512999999999999</v>
      </c>
      <c r="P108">
        <v>3.0081000000000002</v>
      </c>
      <c r="Q108">
        <v>3.0081000000000002</v>
      </c>
      <c r="R108">
        <v>0</v>
      </c>
      <c r="S108">
        <v>0</v>
      </c>
      <c r="U108">
        <v>6.0807000000000002</v>
      </c>
      <c r="V108">
        <v>3.7107999999999999</v>
      </c>
      <c r="W108">
        <v>4.1599000000000004</v>
      </c>
      <c r="X108">
        <v>1.7992999999999999</v>
      </c>
      <c r="Z108">
        <v>3.3972000000000002</v>
      </c>
      <c r="AA108">
        <v>3.3972000000000002</v>
      </c>
      <c r="AB108">
        <v>0</v>
      </c>
      <c r="AC108">
        <v>0</v>
      </c>
      <c r="AE108">
        <v>-22.907</v>
      </c>
      <c r="AF108">
        <v>-25.016999999999999</v>
      </c>
      <c r="AG108">
        <v>4.1599000000000004</v>
      </c>
      <c r="AH108">
        <v>2.5091999999999999</v>
      </c>
      <c r="AJ108">
        <v>-22.945</v>
      </c>
      <c r="AK108">
        <v>-22.945</v>
      </c>
      <c r="AL108">
        <v>0</v>
      </c>
      <c r="AM108">
        <v>0</v>
      </c>
      <c r="AO108">
        <v>-47.06</v>
      </c>
      <c r="AP108">
        <v>-45.057000000000002</v>
      </c>
      <c r="AQ108">
        <v>4.1599000000000004</v>
      </c>
      <c r="AR108">
        <v>1.7992999999999999</v>
      </c>
      <c r="AT108">
        <v>-49.341000000000001</v>
      </c>
      <c r="AU108">
        <v>-49.341000000000001</v>
      </c>
      <c r="AV108">
        <v>0</v>
      </c>
      <c r="AW108">
        <v>0</v>
      </c>
    </row>
    <row r="109" spans="1:49" x14ac:dyDescent="0.3">
      <c r="A109">
        <v>483.64</v>
      </c>
      <c r="B109">
        <v>612.49</v>
      </c>
      <c r="C109">
        <v>2.0682</v>
      </c>
      <c r="D109">
        <v>2</v>
      </c>
      <c r="F109">
        <v>680.98</v>
      </c>
      <c r="G109">
        <v>865.95</v>
      </c>
      <c r="H109">
        <v>2.9512999999999998</v>
      </c>
      <c r="I109">
        <v>0.90308999999999995</v>
      </c>
      <c r="K109">
        <v>2.4632000000000001</v>
      </c>
      <c r="L109">
        <v>1.8506</v>
      </c>
      <c r="M109">
        <v>4.2061000000000002</v>
      </c>
      <c r="N109">
        <v>2.1206</v>
      </c>
      <c r="P109">
        <v>2.5556000000000001</v>
      </c>
      <c r="Q109">
        <v>2.5556000000000001</v>
      </c>
      <c r="R109">
        <v>3.0116000000000001</v>
      </c>
      <c r="S109">
        <v>1.5798000000000001</v>
      </c>
      <c r="U109">
        <v>4.9276</v>
      </c>
      <c r="V109">
        <v>4.4953000000000003</v>
      </c>
      <c r="W109">
        <v>2.7307999999999999</v>
      </c>
      <c r="X109">
        <v>1.8512999999999999</v>
      </c>
      <c r="Z109">
        <v>4.3052999999999999</v>
      </c>
      <c r="AA109">
        <v>4.3052999999999999</v>
      </c>
      <c r="AB109">
        <v>0</v>
      </c>
      <c r="AC109">
        <v>0</v>
      </c>
      <c r="AE109">
        <v>-23.209</v>
      </c>
      <c r="AF109">
        <v>-22.690999999999999</v>
      </c>
      <c r="AG109">
        <v>2.7307999999999999</v>
      </c>
      <c r="AH109">
        <v>1.7992999999999999</v>
      </c>
      <c r="AJ109">
        <v>-23.387</v>
      </c>
      <c r="AK109">
        <v>-23.387</v>
      </c>
      <c r="AL109">
        <v>0</v>
      </c>
      <c r="AM109">
        <v>0</v>
      </c>
      <c r="AO109">
        <v>-46.764000000000003</v>
      </c>
      <c r="AP109">
        <v>-50.387999999999998</v>
      </c>
      <c r="AQ109">
        <v>2.7307999999999999</v>
      </c>
      <c r="AR109">
        <v>1.8512999999999999</v>
      </c>
      <c r="AT109">
        <v>-48.723999999999997</v>
      </c>
      <c r="AU109">
        <v>-48.723999999999997</v>
      </c>
      <c r="AV109">
        <v>0</v>
      </c>
      <c r="AW109">
        <v>0</v>
      </c>
    </row>
    <row r="110" spans="1:49" x14ac:dyDescent="0.3">
      <c r="A110">
        <v>610.66</v>
      </c>
      <c r="B110">
        <v>526.94000000000005</v>
      </c>
      <c r="C110">
        <v>2.4047999999999998</v>
      </c>
      <c r="D110">
        <v>2.3654999999999999</v>
      </c>
      <c r="F110">
        <v>537.59</v>
      </c>
      <c r="G110">
        <v>680.98</v>
      </c>
      <c r="H110">
        <v>0</v>
      </c>
      <c r="I110">
        <v>2.1553</v>
      </c>
      <c r="K110">
        <v>2.6850000000000001</v>
      </c>
      <c r="L110">
        <v>1.7594000000000001</v>
      </c>
      <c r="M110">
        <v>0.95423999999999998</v>
      </c>
      <c r="N110">
        <v>0.90308999999999995</v>
      </c>
      <c r="P110">
        <v>2.7801999999999998</v>
      </c>
      <c r="Q110">
        <v>2.7801999999999998</v>
      </c>
      <c r="R110">
        <v>0.30103000000000002</v>
      </c>
      <c r="S110">
        <v>0.30103000000000002</v>
      </c>
      <c r="U110">
        <v>4.7167000000000003</v>
      </c>
      <c r="V110">
        <v>3.4460999999999999</v>
      </c>
      <c r="W110">
        <v>4.2061000000000002</v>
      </c>
      <c r="X110">
        <v>2.1206</v>
      </c>
      <c r="Z110">
        <v>4.2933000000000003</v>
      </c>
      <c r="AA110">
        <v>4.2933000000000003</v>
      </c>
      <c r="AB110">
        <v>3.0116000000000001</v>
      </c>
      <c r="AC110">
        <v>1.5798000000000001</v>
      </c>
      <c r="AE110">
        <v>-22.74</v>
      </c>
      <c r="AF110">
        <v>-22.747</v>
      </c>
      <c r="AG110">
        <v>4.2061000000000002</v>
      </c>
      <c r="AH110">
        <v>1.8512999999999999</v>
      </c>
      <c r="AJ110">
        <v>-24.713000000000001</v>
      </c>
      <c r="AK110">
        <v>-24.713000000000001</v>
      </c>
      <c r="AL110">
        <v>3.0116000000000001</v>
      </c>
      <c r="AM110">
        <v>1.5798000000000001</v>
      </c>
      <c r="AO110">
        <v>-45.588999999999999</v>
      </c>
      <c r="AP110">
        <v>-48.634</v>
      </c>
      <c r="AQ110">
        <v>4.2061000000000002</v>
      </c>
      <c r="AR110">
        <v>2.1206</v>
      </c>
      <c r="AT110">
        <v>-47.88</v>
      </c>
      <c r="AU110">
        <v>-47.88</v>
      </c>
      <c r="AV110">
        <v>3.0116000000000001</v>
      </c>
      <c r="AW110">
        <v>1.5798000000000001</v>
      </c>
    </row>
    <row r="111" spans="1:49" x14ac:dyDescent="0.3">
      <c r="A111">
        <v>500.3</v>
      </c>
      <c r="B111">
        <v>785.34</v>
      </c>
      <c r="C111">
        <v>0.95423999999999998</v>
      </c>
      <c r="D111">
        <v>2.1429999999999998</v>
      </c>
      <c r="F111">
        <v>618.99</v>
      </c>
      <c r="G111">
        <v>537.59</v>
      </c>
      <c r="H111">
        <v>1.4623999999999999</v>
      </c>
      <c r="I111">
        <v>0</v>
      </c>
      <c r="K111">
        <v>3.0924999999999998</v>
      </c>
      <c r="L111">
        <v>3.2149000000000001</v>
      </c>
      <c r="M111">
        <v>3.5695999999999999</v>
      </c>
      <c r="N111">
        <v>2.3365</v>
      </c>
      <c r="P111">
        <v>2.1423000000000001</v>
      </c>
      <c r="Q111">
        <v>2.1423000000000001</v>
      </c>
      <c r="R111">
        <v>0.47711999999999999</v>
      </c>
      <c r="S111">
        <v>0.47711999999999999</v>
      </c>
      <c r="U111">
        <v>3.6959</v>
      </c>
      <c r="V111">
        <v>3.7172999999999998</v>
      </c>
      <c r="W111">
        <v>0.95423999999999998</v>
      </c>
      <c r="X111">
        <v>0.90308999999999995</v>
      </c>
      <c r="Z111">
        <v>4.1664000000000003</v>
      </c>
      <c r="AA111">
        <v>4.1664000000000003</v>
      </c>
      <c r="AB111">
        <v>0.30103000000000002</v>
      </c>
      <c r="AC111">
        <v>0.30103000000000002</v>
      </c>
      <c r="AE111">
        <v>-22.6</v>
      </c>
      <c r="AF111">
        <v>-21.323</v>
      </c>
      <c r="AG111">
        <v>0.95423999999999998</v>
      </c>
      <c r="AH111">
        <v>2.1206</v>
      </c>
      <c r="AJ111">
        <v>-20.640999999999998</v>
      </c>
      <c r="AK111">
        <v>-20.640999999999998</v>
      </c>
      <c r="AL111">
        <v>0.30103000000000002</v>
      </c>
      <c r="AM111">
        <v>0.30103000000000002</v>
      </c>
      <c r="AO111">
        <v>-50.002000000000002</v>
      </c>
      <c r="AP111">
        <v>-49.784999999999997</v>
      </c>
      <c r="AQ111">
        <v>0.95423999999999998</v>
      </c>
      <c r="AR111">
        <v>0.90308999999999995</v>
      </c>
      <c r="AT111">
        <v>-47.283000000000001</v>
      </c>
      <c r="AU111">
        <v>-47.283000000000001</v>
      </c>
      <c r="AV111">
        <v>0.30103000000000002</v>
      </c>
      <c r="AW111">
        <v>0.30103000000000002</v>
      </c>
    </row>
    <row r="112" spans="1:49" x14ac:dyDescent="0.3">
      <c r="A112">
        <v>705.79</v>
      </c>
      <c r="B112">
        <v>427.08</v>
      </c>
      <c r="C112">
        <v>2.9279000000000002</v>
      </c>
      <c r="D112">
        <v>2.1072000000000002</v>
      </c>
      <c r="F112">
        <v>762.98</v>
      </c>
      <c r="G112">
        <v>618.99</v>
      </c>
      <c r="H112">
        <v>0</v>
      </c>
      <c r="I112">
        <v>1.3978999999999999</v>
      </c>
      <c r="K112">
        <v>1.7263999999999999</v>
      </c>
      <c r="L112">
        <v>2.2302</v>
      </c>
      <c r="M112">
        <v>1.9494</v>
      </c>
      <c r="N112">
        <v>2</v>
      </c>
      <c r="P112">
        <v>2.0367000000000002</v>
      </c>
      <c r="Q112">
        <v>2.0367000000000002</v>
      </c>
      <c r="R112">
        <v>0</v>
      </c>
      <c r="S112">
        <v>0</v>
      </c>
      <c r="U112">
        <v>4.0983000000000001</v>
      </c>
      <c r="V112">
        <v>4.6734</v>
      </c>
      <c r="W112">
        <v>3.5695999999999999</v>
      </c>
      <c r="X112">
        <v>2.3365</v>
      </c>
      <c r="Z112">
        <v>5.0391000000000004</v>
      </c>
      <c r="AA112">
        <v>5.0391000000000004</v>
      </c>
      <c r="AB112">
        <v>0.47711999999999999</v>
      </c>
      <c r="AC112">
        <v>0.47711999999999999</v>
      </c>
      <c r="AE112">
        <v>-25.016999999999999</v>
      </c>
      <c r="AF112">
        <v>-23.01</v>
      </c>
      <c r="AG112">
        <v>3.5695999999999999</v>
      </c>
      <c r="AH112">
        <v>0.90308999999999995</v>
      </c>
      <c r="AJ112">
        <v>-22.76</v>
      </c>
      <c r="AK112">
        <v>-22.76</v>
      </c>
      <c r="AL112">
        <v>0.47711999999999999</v>
      </c>
      <c r="AM112">
        <v>0.47711999999999999</v>
      </c>
      <c r="AO112">
        <v>-47.927999999999997</v>
      </c>
      <c r="AP112">
        <v>-48.350999999999999</v>
      </c>
      <c r="AQ112">
        <v>3.5695999999999999</v>
      </c>
      <c r="AR112">
        <v>2.3365</v>
      </c>
      <c r="AT112">
        <v>-47.154000000000003</v>
      </c>
      <c r="AU112">
        <v>-47.154000000000003</v>
      </c>
      <c r="AV112">
        <v>0.47711999999999999</v>
      </c>
      <c r="AW112">
        <v>0.47711999999999999</v>
      </c>
    </row>
    <row r="113" spans="1:49" x14ac:dyDescent="0.3">
      <c r="A113">
        <v>612.49</v>
      </c>
      <c r="B113">
        <v>718.09</v>
      </c>
      <c r="C113">
        <v>2.1614</v>
      </c>
      <c r="D113">
        <v>2.1038000000000001</v>
      </c>
      <c r="F113">
        <v>806.36</v>
      </c>
      <c r="G113">
        <v>762.98</v>
      </c>
      <c r="H113">
        <v>3.4439000000000002</v>
      </c>
      <c r="I113">
        <v>0</v>
      </c>
      <c r="K113">
        <v>2.7751000000000001</v>
      </c>
      <c r="L113">
        <v>2.5089999999999999</v>
      </c>
      <c r="M113">
        <v>2.0682</v>
      </c>
      <c r="N113">
        <v>2.3654999999999999</v>
      </c>
      <c r="P113">
        <v>2.8521000000000001</v>
      </c>
      <c r="Q113">
        <v>2.8521000000000001</v>
      </c>
      <c r="R113">
        <v>0.30103000000000002</v>
      </c>
      <c r="S113">
        <v>0.30103000000000002</v>
      </c>
      <c r="U113">
        <v>3.7107999999999999</v>
      </c>
      <c r="V113">
        <v>4.3160999999999996</v>
      </c>
      <c r="W113">
        <v>1.9494</v>
      </c>
      <c r="X113">
        <v>2</v>
      </c>
      <c r="Z113">
        <v>4.6805000000000003</v>
      </c>
      <c r="AA113">
        <v>4.6805000000000003</v>
      </c>
      <c r="AB113">
        <v>0</v>
      </c>
      <c r="AC113">
        <v>0</v>
      </c>
      <c r="AE113">
        <v>-22.690999999999999</v>
      </c>
      <c r="AF113">
        <v>-24.007000000000001</v>
      </c>
      <c r="AG113">
        <v>1.9494</v>
      </c>
      <c r="AH113">
        <v>2.3365</v>
      </c>
      <c r="AJ113">
        <v>-22.744</v>
      </c>
      <c r="AK113">
        <v>-22.744</v>
      </c>
      <c r="AL113">
        <v>0</v>
      </c>
      <c r="AM113">
        <v>0</v>
      </c>
      <c r="AO113">
        <v>-45.057000000000002</v>
      </c>
      <c r="AP113">
        <v>-47.735999999999997</v>
      </c>
      <c r="AQ113">
        <v>1.9494</v>
      </c>
      <c r="AR113">
        <v>2</v>
      </c>
      <c r="AT113">
        <v>-46.898000000000003</v>
      </c>
      <c r="AU113">
        <v>-46.898000000000003</v>
      </c>
      <c r="AV113">
        <v>0</v>
      </c>
      <c r="AW113">
        <v>0</v>
      </c>
    </row>
    <row r="114" spans="1:49" x14ac:dyDescent="0.3">
      <c r="A114">
        <v>526.94000000000005</v>
      </c>
      <c r="B114">
        <v>881.95</v>
      </c>
      <c r="C114">
        <v>3.1956000000000002</v>
      </c>
      <c r="D114">
        <v>2.1429999999999998</v>
      </c>
      <c r="F114">
        <v>512.44000000000005</v>
      </c>
      <c r="G114">
        <v>806.36</v>
      </c>
      <c r="H114">
        <v>1.3978999999999999</v>
      </c>
      <c r="I114">
        <v>2.2742</v>
      </c>
      <c r="K114">
        <v>1.8506</v>
      </c>
      <c r="L114">
        <v>2.6857000000000002</v>
      </c>
      <c r="M114">
        <v>2.4047999999999998</v>
      </c>
      <c r="N114">
        <v>2.6425000000000001</v>
      </c>
      <c r="P114">
        <v>2.9887000000000001</v>
      </c>
      <c r="Q114">
        <v>2.9887000000000001</v>
      </c>
      <c r="R114">
        <v>0.84509999999999996</v>
      </c>
      <c r="S114">
        <v>0.60206000000000004</v>
      </c>
      <c r="U114">
        <v>4.4953000000000003</v>
      </c>
      <c r="V114">
        <v>4.7464000000000004</v>
      </c>
      <c r="W114">
        <v>2.0682</v>
      </c>
      <c r="X114">
        <v>2.3654999999999999</v>
      </c>
      <c r="Z114">
        <v>4.8021000000000003</v>
      </c>
      <c r="AA114">
        <v>4.8021000000000003</v>
      </c>
      <c r="AB114">
        <v>0.30103000000000002</v>
      </c>
      <c r="AC114">
        <v>0.30103000000000002</v>
      </c>
      <c r="AE114">
        <v>-22.747</v>
      </c>
      <c r="AF114">
        <v>-23.47</v>
      </c>
      <c r="AG114">
        <v>2.0682</v>
      </c>
      <c r="AH114">
        <v>2</v>
      </c>
      <c r="AJ114">
        <v>-21.417999999999999</v>
      </c>
      <c r="AK114">
        <v>-21.417999999999999</v>
      </c>
      <c r="AL114">
        <v>0.30103000000000002</v>
      </c>
      <c r="AM114">
        <v>0.30103000000000002</v>
      </c>
      <c r="AO114">
        <v>-50.387999999999998</v>
      </c>
      <c r="AP114">
        <v>-47.502000000000002</v>
      </c>
      <c r="AQ114">
        <v>2.0682</v>
      </c>
      <c r="AR114">
        <v>2.3654999999999999</v>
      </c>
      <c r="AT114">
        <v>-50.073</v>
      </c>
      <c r="AU114">
        <v>-50.073</v>
      </c>
      <c r="AV114">
        <v>0.30103000000000002</v>
      </c>
      <c r="AW114">
        <v>0.30103000000000002</v>
      </c>
    </row>
    <row r="115" spans="1:49" x14ac:dyDescent="0.3">
      <c r="A115">
        <v>785.34</v>
      </c>
      <c r="B115">
        <v>378.46</v>
      </c>
      <c r="C115">
        <v>2.3927</v>
      </c>
      <c r="D115">
        <v>2.2787999999999999</v>
      </c>
      <c r="F115">
        <v>764.1</v>
      </c>
      <c r="G115">
        <v>512.44000000000005</v>
      </c>
      <c r="H115">
        <v>1.9823</v>
      </c>
      <c r="I115">
        <v>1.3978999999999999</v>
      </c>
      <c r="K115">
        <v>1.7594000000000001</v>
      </c>
      <c r="L115">
        <v>1.5384</v>
      </c>
      <c r="M115">
        <v>0.95423999999999998</v>
      </c>
      <c r="N115">
        <v>2.1429999999999998</v>
      </c>
      <c r="P115">
        <v>2.5135000000000001</v>
      </c>
      <c r="Q115">
        <v>2.5135000000000001</v>
      </c>
      <c r="R115">
        <v>2.944</v>
      </c>
      <c r="S115">
        <v>1.9912000000000001</v>
      </c>
      <c r="U115">
        <v>3.4460999999999999</v>
      </c>
      <c r="V115">
        <v>5.0846999999999998</v>
      </c>
      <c r="W115">
        <v>2.4047999999999998</v>
      </c>
      <c r="X115">
        <v>2.6425000000000001</v>
      </c>
      <c r="Z115">
        <v>4.4093999999999998</v>
      </c>
      <c r="AA115">
        <v>4.4093999999999998</v>
      </c>
      <c r="AB115">
        <v>0.84509999999999996</v>
      </c>
      <c r="AC115">
        <v>0.60206000000000004</v>
      </c>
      <c r="AE115">
        <v>-21.323</v>
      </c>
      <c r="AF115">
        <v>-23</v>
      </c>
      <c r="AG115">
        <v>2.4047999999999998</v>
      </c>
      <c r="AH115">
        <v>2.3654999999999999</v>
      </c>
      <c r="AJ115">
        <v>-20.637</v>
      </c>
      <c r="AK115">
        <v>-20.637</v>
      </c>
      <c r="AL115">
        <v>0.84509999999999996</v>
      </c>
      <c r="AM115">
        <v>0.60206000000000004</v>
      </c>
      <c r="AO115">
        <v>-48.634</v>
      </c>
      <c r="AP115">
        <v>-45.411000000000001</v>
      </c>
      <c r="AQ115">
        <v>2.4047999999999998</v>
      </c>
      <c r="AR115">
        <v>2.6425000000000001</v>
      </c>
      <c r="AT115">
        <v>-51.106999999999999</v>
      </c>
      <c r="AU115">
        <v>-51.106999999999999</v>
      </c>
      <c r="AV115">
        <v>0.84509999999999996</v>
      </c>
      <c r="AW115">
        <v>0.60206000000000004</v>
      </c>
    </row>
    <row r="116" spans="1:49" x14ac:dyDescent="0.3">
      <c r="A116">
        <v>427.08</v>
      </c>
      <c r="B116">
        <v>524.84</v>
      </c>
      <c r="C116">
        <v>2.4954999999999998</v>
      </c>
      <c r="D116">
        <v>2</v>
      </c>
      <c r="F116">
        <v>659.87</v>
      </c>
      <c r="G116">
        <v>764.1</v>
      </c>
      <c r="H116">
        <v>0</v>
      </c>
      <c r="I116">
        <v>1.7708999999999999</v>
      </c>
      <c r="K116">
        <v>3.2149000000000001</v>
      </c>
      <c r="L116">
        <v>2.8056999999999999</v>
      </c>
      <c r="M116">
        <v>2.9279000000000002</v>
      </c>
      <c r="N116">
        <v>2.1072000000000002</v>
      </c>
      <c r="P116">
        <v>2.3664000000000001</v>
      </c>
      <c r="Q116">
        <v>2.3664000000000001</v>
      </c>
      <c r="R116">
        <v>0</v>
      </c>
      <c r="S116">
        <v>0</v>
      </c>
      <c r="U116">
        <v>3.7172999999999998</v>
      </c>
      <c r="V116">
        <v>5.6031000000000004</v>
      </c>
      <c r="W116">
        <v>0.95423999999999998</v>
      </c>
      <c r="X116">
        <v>2.1429999999999998</v>
      </c>
      <c r="Z116">
        <v>4.8342999999999998</v>
      </c>
      <c r="AA116">
        <v>4.8342999999999998</v>
      </c>
      <c r="AB116">
        <v>2.944</v>
      </c>
      <c r="AC116">
        <v>1.9912000000000001</v>
      </c>
      <c r="AE116">
        <v>-23.01</v>
      </c>
      <c r="AF116">
        <v>-23.622</v>
      </c>
      <c r="AG116">
        <v>0.95423999999999998</v>
      </c>
      <c r="AH116">
        <v>2.6425000000000001</v>
      </c>
      <c r="AJ116">
        <v>-24.32</v>
      </c>
      <c r="AK116">
        <v>-24.32</v>
      </c>
      <c r="AL116">
        <v>2.944</v>
      </c>
      <c r="AM116">
        <v>1.9912000000000001</v>
      </c>
      <c r="AO116">
        <v>-49.784999999999997</v>
      </c>
      <c r="AP116">
        <v>-46.841000000000001</v>
      </c>
      <c r="AQ116">
        <v>0.95423999999999998</v>
      </c>
      <c r="AR116">
        <v>2.1429999999999998</v>
      </c>
      <c r="AT116">
        <v>-46.997</v>
      </c>
      <c r="AU116">
        <v>-46.997</v>
      </c>
      <c r="AV116">
        <v>2.944</v>
      </c>
      <c r="AW116">
        <v>1.9912000000000001</v>
      </c>
    </row>
    <row r="117" spans="1:49" x14ac:dyDescent="0.3">
      <c r="A117">
        <v>718.09</v>
      </c>
      <c r="B117">
        <v>507.31</v>
      </c>
      <c r="C117">
        <v>2.5682</v>
      </c>
      <c r="D117">
        <v>1.6628000000000001</v>
      </c>
      <c r="F117">
        <v>382.57</v>
      </c>
      <c r="G117">
        <v>659.87</v>
      </c>
      <c r="H117">
        <v>0.30103000000000002</v>
      </c>
      <c r="I117">
        <v>0</v>
      </c>
      <c r="K117">
        <v>2.2302</v>
      </c>
      <c r="L117">
        <v>2.9365999999999999</v>
      </c>
      <c r="M117">
        <v>2.1614</v>
      </c>
      <c r="N117">
        <v>2.1038000000000001</v>
      </c>
      <c r="P117">
        <v>2.8732000000000002</v>
      </c>
      <c r="Q117">
        <v>2.8732000000000002</v>
      </c>
      <c r="R117">
        <v>0.77815000000000001</v>
      </c>
      <c r="S117">
        <v>0.77815000000000001</v>
      </c>
      <c r="U117">
        <v>4.6734</v>
      </c>
      <c r="V117">
        <v>4.0907999999999998</v>
      </c>
      <c r="W117">
        <v>2.9279000000000002</v>
      </c>
      <c r="X117">
        <v>2.1072000000000002</v>
      </c>
      <c r="Z117">
        <v>3.7766999999999999</v>
      </c>
      <c r="AA117">
        <v>3.7766999999999999</v>
      </c>
      <c r="AB117">
        <v>0</v>
      </c>
      <c r="AC117">
        <v>0</v>
      </c>
      <c r="AE117">
        <v>-24.007000000000001</v>
      </c>
      <c r="AF117">
        <v>-23.535</v>
      </c>
      <c r="AG117">
        <v>2.9279000000000002</v>
      </c>
      <c r="AH117">
        <v>2.1429999999999998</v>
      </c>
      <c r="AJ117">
        <v>-21.594999999999999</v>
      </c>
      <c r="AK117">
        <v>-21.594999999999999</v>
      </c>
      <c r="AL117">
        <v>0</v>
      </c>
      <c r="AM117">
        <v>0</v>
      </c>
      <c r="AO117">
        <v>-48.350999999999999</v>
      </c>
      <c r="AP117">
        <v>-49.914999999999999</v>
      </c>
      <c r="AQ117">
        <v>2.9279000000000002</v>
      </c>
      <c r="AR117">
        <v>2.1072000000000002</v>
      </c>
      <c r="AT117">
        <v>-50.598999999999997</v>
      </c>
      <c r="AU117">
        <v>-50.598999999999997</v>
      </c>
      <c r="AV117">
        <v>0</v>
      </c>
      <c r="AW117">
        <v>0</v>
      </c>
    </row>
    <row r="118" spans="1:49" x14ac:dyDescent="0.3">
      <c r="A118">
        <v>881.95</v>
      </c>
      <c r="B118">
        <v>566.04999999999995</v>
      </c>
      <c r="C118">
        <v>2.3384999999999998</v>
      </c>
      <c r="D118">
        <v>1.7782</v>
      </c>
      <c r="F118">
        <v>772.84</v>
      </c>
      <c r="G118">
        <v>382.57</v>
      </c>
      <c r="H118">
        <v>0.60206000000000004</v>
      </c>
      <c r="I118">
        <v>0.30103000000000002</v>
      </c>
      <c r="K118">
        <v>2.5089999999999999</v>
      </c>
      <c r="L118">
        <v>2.2826</v>
      </c>
      <c r="M118">
        <v>3.1956000000000002</v>
      </c>
      <c r="N118">
        <v>2.1429999999999998</v>
      </c>
      <c r="P118">
        <v>2.8633000000000002</v>
      </c>
      <c r="Q118">
        <v>2.8633000000000002</v>
      </c>
      <c r="R118">
        <v>0.95423999999999998</v>
      </c>
      <c r="S118">
        <v>0.90308999999999995</v>
      </c>
      <c r="U118">
        <v>4.3160999999999996</v>
      </c>
      <c r="V118">
        <v>4.4825999999999997</v>
      </c>
      <c r="W118">
        <v>2.1614</v>
      </c>
      <c r="X118">
        <v>2.1038000000000001</v>
      </c>
      <c r="Z118">
        <v>4.7431000000000001</v>
      </c>
      <c r="AA118">
        <v>4.7431000000000001</v>
      </c>
      <c r="AB118">
        <v>0.77815000000000001</v>
      </c>
      <c r="AC118">
        <v>0.77815000000000001</v>
      </c>
      <c r="AE118">
        <v>-23.47</v>
      </c>
      <c r="AF118">
        <v>-20.081</v>
      </c>
      <c r="AG118">
        <v>2.1614</v>
      </c>
      <c r="AH118">
        <v>2.1072000000000002</v>
      </c>
      <c r="AJ118">
        <v>-23.713999999999999</v>
      </c>
      <c r="AK118">
        <v>-23.713999999999999</v>
      </c>
      <c r="AL118">
        <v>0.77815000000000001</v>
      </c>
      <c r="AM118">
        <v>0.77815000000000001</v>
      </c>
      <c r="AO118">
        <v>-47.735999999999997</v>
      </c>
      <c r="AP118">
        <v>-47.08</v>
      </c>
      <c r="AQ118">
        <v>2.1614</v>
      </c>
      <c r="AR118">
        <v>2.1038000000000001</v>
      </c>
      <c r="AT118">
        <v>-47.417999999999999</v>
      </c>
      <c r="AU118">
        <v>-47.417999999999999</v>
      </c>
      <c r="AV118">
        <v>0.77815000000000001</v>
      </c>
      <c r="AW118">
        <v>0.77815000000000001</v>
      </c>
    </row>
    <row r="119" spans="1:49" x14ac:dyDescent="0.3">
      <c r="A119">
        <v>378.46</v>
      </c>
      <c r="B119">
        <v>734.5</v>
      </c>
      <c r="C119">
        <v>2.6920000000000002</v>
      </c>
      <c r="D119">
        <v>1.9823</v>
      </c>
      <c r="F119">
        <v>754.99</v>
      </c>
      <c r="G119">
        <v>772.84</v>
      </c>
      <c r="H119">
        <v>0.77815000000000001</v>
      </c>
      <c r="I119">
        <v>0.60206000000000004</v>
      </c>
      <c r="K119">
        <v>2.6857000000000002</v>
      </c>
      <c r="L119">
        <v>3.0274999999999999</v>
      </c>
      <c r="M119">
        <v>3.9581</v>
      </c>
      <c r="N119">
        <v>2.2787999999999999</v>
      </c>
      <c r="P119">
        <v>2.2454999999999998</v>
      </c>
      <c r="Q119">
        <v>2.2454999999999998</v>
      </c>
      <c r="R119">
        <v>0.60206000000000004</v>
      </c>
      <c r="S119">
        <v>0.60206000000000004</v>
      </c>
      <c r="U119">
        <v>4.7464000000000004</v>
      </c>
      <c r="V119">
        <v>3.4018999999999999</v>
      </c>
      <c r="W119">
        <v>3.1956000000000002</v>
      </c>
      <c r="X119">
        <v>2.1429999999999998</v>
      </c>
      <c r="Z119">
        <v>5.2262000000000004</v>
      </c>
      <c r="AA119">
        <v>5.2262000000000004</v>
      </c>
      <c r="AB119">
        <v>0.95423999999999998</v>
      </c>
      <c r="AC119">
        <v>0.90308999999999995</v>
      </c>
      <c r="AE119">
        <v>-23</v>
      </c>
      <c r="AF119">
        <v>-21.777999999999999</v>
      </c>
      <c r="AG119">
        <v>3.1956000000000002</v>
      </c>
      <c r="AH119">
        <v>2.1038000000000001</v>
      </c>
      <c r="AJ119">
        <v>-22.927</v>
      </c>
      <c r="AK119">
        <v>-22.927</v>
      </c>
      <c r="AL119">
        <v>0.95423999999999998</v>
      </c>
      <c r="AM119">
        <v>0.90308999999999995</v>
      </c>
      <c r="AO119">
        <v>-47.502000000000002</v>
      </c>
      <c r="AP119">
        <v>-47.167000000000002</v>
      </c>
      <c r="AQ119">
        <v>3.1956000000000002</v>
      </c>
      <c r="AR119">
        <v>2.1429999999999998</v>
      </c>
      <c r="AT119">
        <v>-45.462000000000003</v>
      </c>
      <c r="AU119">
        <v>-45.462000000000003</v>
      </c>
      <c r="AV119">
        <v>0.95423999999999998</v>
      </c>
      <c r="AW119">
        <v>0.90308999999999995</v>
      </c>
    </row>
    <row r="120" spans="1:49" x14ac:dyDescent="0.3">
      <c r="A120">
        <v>524.84</v>
      </c>
      <c r="B120">
        <v>574.78</v>
      </c>
      <c r="C120">
        <v>2.4712999999999998</v>
      </c>
      <c r="D120">
        <v>1.9731000000000001</v>
      </c>
      <c r="F120">
        <v>849.66</v>
      </c>
      <c r="G120">
        <v>754.99</v>
      </c>
      <c r="H120">
        <v>1.3802000000000001</v>
      </c>
      <c r="I120">
        <v>0</v>
      </c>
      <c r="K120">
        <v>1.5384</v>
      </c>
      <c r="L120">
        <v>2.4632999999999998</v>
      </c>
      <c r="M120">
        <v>2.3927</v>
      </c>
      <c r="N120">
        <v>2</v>
      </c>
      <c r="P120">
        <v>3.1393</v>
      </c>
      <c r="Q120">
        <v>3.1393</v>
      </c>
      <c r="R120">
        <v>1.7482</v>
      </c>
      <c r="S120">
        <v>1.4472</v>
      </c>
      <c r="U120">
        <v>5.0846999999999998</v>
      </c>
      <c r="V120">
        <v>4.3223000000000003</v>
      </c>
      <c r="W120">
        <v>3.9581</v>
      </c>
      <c r="X120">
        <v>2.2787999999999999</v>
      </c>
      <c r="Z120">
        <v>4.1353999999999997</v>
      </c>
      <c r="AA120">
        <v>4.1353999999999997</v>
      </c>
      <c r="AB120">
        <v>0.60206000000000004</v>
      </c>
      <c r="AC120">
        <v>0.60206000000000004</v>
      </c>
      <c r="AE120">
        <v>-23.622</v>
      </c>
      <c r="AF120">
        <v>-21.285</v>
      </c>
      <c r="AG120">
        <v>3.9581</v>
      </c>
      <c r="AH120">
        <v>2.1429999999999998</v>
      </c>
      <c r="AJ120">
        <v>-22.611000000000001</v>
      </c>
      <c r="AK120">
        <v>-22.611000000000001</v>
      </c>
      <c r="AL120">
        <v>0.60206000000000004</v>
      </c>
      <c r="AM120">
        <v>0.60206000000000004</v>
      </c>
      <c r="AO120">
        <v>-45.411000000000001</v>
      </c>
      <c r="AP120">
        <v>-51.488999999999997</v>
      </c>
      <c r="AQ120">
        <v>3.9581</v>
      </c>
      <c r="AR120">
        <v>2.2787999999999999</v>
      </c>
      <c r="AT120">
        <v>-45.183999999999997</v>
      </c>
      <c r="AU120">
        <v>-45.183999999999997</v>
      </c>
      <c r="AV120">
        <v>0.60206000000000004</v>
      </c>
      <c r="AW120">
        <v>0.60206000000000004</v>
      </c>
    </row>
    <row r="121" spans="1:49" x14ac:dyDescent="0.3">
      <c r="A121">
        <v>507.31</v>
      </c>
      <c r="B121">
        <v>595.21</v>
      </c>
      <c r="C121">
        <v>1.8451</v>
      </c>
      <c r="D121">
        <v>2.1846999999999999</v>
      </c>
      <c r="F121">
        <v>517.39</v>
      </c>
      <c r="G121">
        <v>849.66</v>
      </c>
      <c r="H121">
        <v>1.4472</v>
      </c>
      <c r="I121">
        <v>0.60206000000000004</v>
      </c>
      <c r="K121">
        <v>2.8056999999999999</v>
      </c>
      <c r="L121">
        <v>2.1714000000000002</v>
      </c>
      <c r="M121">
        <v>2.4954999999999998</v>
      </c>
      <c r="N121">
        <v>1.6628000000000001</v>
      </c>
      <c r="P121">
        <v>2.7029000000000001</v>
      </c>
      <c r="Q121">
        <v>2.7029000000000001</v>
      </c>
      <c r="R121">
        <v>0</v>
      </c>
      <c r="S121">
        <v>0</v>
      </c>
      <c r="U121">
        <v>5.6031000000000004</v>
      </c>
      <c r="V121">
        <v>5.0858999999999996</v>
      </c>
      <c r="W121">
        <v>2.3927</v>
      </c>
      <c r="X121">
        <v>2</v>
      </c>
      <c r="Z121">
        <v>5.6064999999999996</v>
      </c>
      <c r="AA121">
        <v>5.6064999999999996</v>
      </c>
      <c r="AB121">
        <v>1.7482</v>
      </c>
      <c r="AC121">
        <v>1.4472</v>
      </c>
      <c r="AE121">
        <v>-23.535</v>
      </c>
      <c r="AF121">
        <v>-20.872</v>
      </c>
      <c r="AG121">
        <v>2.3927</v>
      </c>
      <c r="AH121">
        <v>2.2787999999999999</v>
      </c>
      <c r="AJ121">
        <v>-22.724</v>
      </c>
      <c r="AK121">
        <v>-22.724</v>
      </c>
      <c r="AL121">
        <v>1.7482</v>
      </c>
      <c r="AM121">
        <v>1.4472</v>
      </c>
      <c r="AO121">
        <v>-46.841000000000001</v>
      </c>
      <c r="AP121">
        <v>-48.975999999999999</v>
      </c>
      <c r="AQ121">
        <v>2.3927</v>
      </c>
      <c r="AR121">
        <v>2</v>
      </c>
      <c r="AT121">
        <v>-47.646999999999998</v>
      </c>
      <c r="AU121">
        <v>-47.646999999999998</v>
      </c>
      <c r="AV121">
        <v>1.7482</v>
      </c>
      <c r="AW121">
        <v>1.4472</v>
      </c>
    </row>
    <row r="122" spans="1:49" x14ac:dyDescent="0.3">
      <c r="A122">
        <v>566.04999999999995</v>
      </c>
      <c r="B122">
        <v>598.42999999999995</v>
      </c>
      <c r="C122">
        <v>1.9191</v>
      </c>
      <c r="D122">
        <v>2.0211999999999999</v>
      </c>
      <c r="F122">
        <v>718.57</v>
      </c>
      <c r="G122">
        <v>517.39</v>
      </c>
      <c r="H122">
        <v>0</v>
      </c>
      <c r="I122">
        <v>1.2303999999999999</v>
      </c>
      <c r="K122">
        <v>2.9365999999999999</v>
      </c>
      <c r="L122">
        <v>2.2963</v>
      </c>
      <c r="M122">
        <v>2.5682</v>
      </c>
      <c r="N122">
        <v>1.7782</v>
      </c>
      <c r="P122">
        <v>2.8616000000000001</v>
      </c>
      <c r="Q122">
        <v>2.8616000000000001</v>
      </c>
      <c r="R122">
        <v>1.3009999999999999</v>
      </c>
      <c r="S122">
        <v>0.84509999999999996</v>
      </c>
      <c r="U122">
        <v>4.0907999999999998</v>
      </c>
      <c r="V122">
        <v>3.8923000000000001</v>
      </c>
      <c r="W122">
        <v>2.4954999999999998</v>
      </c>
      <c r="X122">
        <v>1.6628000000000001</v>
      </c>
      <c r="Z122">
        <v>4.4743000000000004</v>
      </c>
      <c r="AA122">
        <v>4.4743000000000004</v>
      </c>
      <c r="AB122">
        <v>0</v>
      </c>
      <c r="AC122">
        <v>0</v>
      </c>
      <c r="AE122">
        <v>-20.081</v>
      </c>
      <c r="AF122">
        <v>-21.14</v>
      </c>
      <c r="AG122">
        <v>2.4954999999999998</v>
      </c>
      <c r="AH122">
        <v>2</v>
      </c>
      <c r="AJ122">
        <v>-23.193000000000001</v>
      </c>
      <c r="AK122">
        <v>-23.193000000000001</v>
      </c>
      <c r="AL122">
        <v>0</v>
      </c>
      <c r="AM122">
        <v>0</v>
      </c>
      <c r="AO122">
        <v>-49.914999999999999</v>
      </c>
      <c r="AP122">
        <v>-49.058</v>
      </c>
      <c r="AQ122">
        <v>2.4954999999999998</v>
      </c>
      <c r="AR122">
        <v>1.6628000000000001</v>
      </c>
      <c r="AT122">
        <v>-49.384</v>
      </c>
      <c r="AU122">
        <v>-49.384</v>
      </c>
      <c r="AV122">
        <v>0</v>
      </c>
      <c r="AW122">
        <v>0</v>
      </c>
    </row>
    <row r="123" spans="1:49" x14ac:dyDescent="0.3">
      <c r="A123">
        <v>734.5</v>
      </c>
      <c r="B123">
        <v>553.97</v>
      </c>
      <c r="C123">
        <v>2.2355</v>
      </c>
      <c r="D123">
        <v>1.2303999999999999</v>
      </c>
      <c r="F123">
        <v>504.24</v>
      </c>
      <c r="G123">
        <v>718.57</v>
      </c>
      <c r="H123">
        <v>0.90308999999999995</v>
      </c>
      <c r="I123">
        <v>0</v>
      </c>
      <c r="K123">
        <v>2.2826</v>
      </c>
      <c r="L123">
        <v>2.7088999999999999</v>
      </c>
      <c r="M123">
        <v>2.3384999999999998</v>
      </c>
      <c r="N123">
        <v>1.9823</v>
      </c>
      <c r="P123">
        <v>2.6341000000000001</v>
      </c>
      <c r="Q123">
        <v>2.6341000000000001</v>
      </c>
      <c r="R123">
        <v>2.8228</v>
      </c>
      <c r="S123">
        <v>2.0211999999999999</v>
      </c>
      <c r="U123">
        <v>4.4825999999999997</v>
      </c>
      <c r="V123">
        <v>3.9655</v>
      </c>
      <c r="W123">
        <v>2.5682</v>
      </c>
      <c r="X123">
        <v>1.7782</v>
      </c>
      <c r="Z123">
        <v>4.8830999999999998</v>
      </c>
      <c r="AA123">
        <v>4.8830999999999998</v>
      </c>
      <c r="AB123">
        <v>1.3009999999999999</v>
      </c>
      <c r="AC123">
        <v>0.84509999999999996</v>
      </c>
      <c r="AE123">
        <v>-21.777999999999999</v>
      </c>
      <c r="AF123">
        <v>-21.048999999999999</v>
      </c>
      <c r="AG123">
        <v>2.5682</v>
      </c>
      <c r="AH123">
        <v>1.6628000000000001</v>
      </c>
      <c r="AJ123">
        <v>-21.994</v>
      </c>
      <c r="AK123">
        <v>-21.994</v>
      </c>
      <c r="AL123">
        <v>1.3009999999999999</v>
      </c>
      <c r="AM123">
        <v>0.84509999999999996</v>
      </c>
      <c r="AO123">
        <v>-47.08</v>
      </c>
      <c r="AP123">
        <v>-49.273000000000003</v>
      </c>
      <c r="AQ123">
        <v>2.5682</v>
      </c>
      <c r="AR123">
        <v>1.7782</v>
      </c>
      <c r="AT123">
        <v>-47.424999999999997</v>
      </c>
      <c r="AU123">
        <v>-47.424999999999997</v>
      </c>
      <c r="AV123">
        <v>1.3009999999999999</v>
      </c>
      <c r="AW123">
        <v>0.84509999999999996</v>
      </c>
    </row>
    <row r="124" spans="1:49" x14ac:dyDescent="0.3">
      <c r="A124">
        <v>574.78</v>
      </c>
      <c r="B124">
        <v>590.20000000000005</v>
      </c>
      <c r="C124">
        <v>2.2576999999999998</v>
      </c>
      <c r="D124">
        <v>2.0569000000000002</v>
      </c>
      <c r="F124">
        <v>604.88</v>
      </c>
      <c r="G124">
        <v>504.24</v>
      </c>
      <c r="H124">
        <v>1.8865000000000001</v>
      </c>
      <c r="I124">
        <v>0.30103000000000002</v>
      </c>
      <c r="K124">
        <v>3.0274999999999999</v>
      </c>
      <c r="L124">
        <v>2.1065</v>
      </c>
      <c r="M124">
        <v>2.6920000000000002</v>
      </c>
      <c r="N124">
        <v>1.9731000000000001</v>
      </c>
      <c r="P124">
        <v>2.3889999999999998</v>
      </c>
      <c r="Q124">
        <v>2.3889999999999998</v>
      </c>
      <c r="R124">
        <v>1.6128</v>
      </c>
      <c r="S124">
        <v>1.4771000000000001</v>
      </c>
      <c r="U124">
        <v>3.4018999999999999</v>
      </c>
      <c r="V124">
        <v>4.3007</v>
      </c>
      <c r="W124">
        <v>2.3384999999999998</v>
      </c>
      <c r="X124">
        <v>1.9823</v>
      </c>
      <c r="Z124">
        <v>4.5990000000000002</v>
      </c>
      <c r="AA124">
        <v>4.5990000000000002</v>
      </c>
      <c r="AB124">
        <v>2.8228</v>
      </c>
      <c r="AC124">
        <v>2.0211999999999999</v>
      </c>
      <c r="AE124">
        <v>-21.285</v>
      </c>
      <c r="AF124">
        <v>-20.904</v>
      </c>
      <c r="AG124">
        <v>2.3384999999999998</v>
      </c>
      <c r="AH124">
        <v>1.7782</v>
      </c>
      <c r="AJ124">
        <v>-21.010999999999999</v>
      </c>
      <c r="AK124">
        <v>-21.010999999999999</v>
      </c>
      <c r="AL124">
        <v>2.8228</v>
      </c>
      <c r="AM124">
        <v>2.0211999999999999</v>
      </c>
      <c r="AO124">
        <v>-47.167000000000002</v>
      </c>
      <c r="AP124">
        <v>-49.164999999999999</v>
      </c>
      <c r="AQ124">
        <v>2.3384999999999998</v>
      </c>
      <c r="AR124">
        <v>1.9823</v>
      </c>
      <c r="AT124">
        <v>-48.222000000000001</v>
      </c>
      <c r="AU124">
        <v>-48.222000000000001</v>
      </c>
      <c r="AV124">
        <v>2.8228</v>
      </c>
      <c r="AW124">
        <v>2.0211999999999999</v>
      </c>
    </row>
    <row r="125" spans="1:49" x14ac:dyDescent="0.3">
      <c r="A125">
        <v>595.21</v>
      </c>
      <c r="B125">
        <v>475.13</v>
      </c>
      <c r="C125">
        <v>3.0626000000000002</v>
      </c>
      <c r="D125">
        <v>2.0569000000000002</v>
      </c>
      <c r="F125">
        <v>761.16</v>
      </c>
      <c r="G125">
        <v>604.88</v>
      </c>
      <c r="H125">
        <v>2.4771000000000001</v>
      </c>
      <c r="I125">
        <v>1.8194999999999999</v>
      </c>
      <c r="K125">
        <v>2.4632999999999998</v>
      </c>
      <c r="L125">
        <v>2.2795999999999998</v>
      </c>
      <c r="M125">
        <v>2.4712999999999998</v>
      </c>
      <c r="N125">
        <v>2.1846999999999999</v>
      </c>
      <c r="P125">
        <v>2.1739000000000002</v>
      </c>
      <c r="Q125">
        <v>2.1739000000000002</v>
      </c>
      <c r="R125">
        <v>2.6385000000000001</v>
      </c>
      <c r="S125">
        <v>1.3424</v>
      </c>
      <c r="U125">
        <v>4.3223000000000003</v>
      </c>
      <c r="V125">
        <v>4.6897000000000002</v>
      </c>
      <c r="W125">
        <v>2.6920000000000002</v>
      </c>
      <c r="X125">
        <v>1.9731000000000001</v>
      </c>
      <c r="Z125">
        <v>4.7492999999999999</v>
      </c>
      <c r="AA125">
        <v>4.7492999999999999</v>
      </c>
      <c r="AB125">
        <v>1.6128</v>
      </c>
      <c r="AC125">
        <v>1.4771000000000001</v>
      </c>
      <c r="AE125">
        <v>-20.872</v>
      </c>
      <c r="AF125">
        <v>-23.035</v>
      </c>
      <c r="AG125">
        <v>2.6920000000000002</v>
      </c>
      <c r="AH125">
        <v>1.9823</v>
      </c>
      <c r="AJ125">
        <v>-21.858000000000001</v>
      </c>
      <c r="AK125">
        <v>-21.858000000000001</v>
      </c>
      <c r="AL125">
        <v>1.6128</v>
      </c>
      <c r="AM125">
        <v>1.4771000000000001</v>
      </c>
      <c r="AO125">
        <v>-51.488999999999997</v>
      </c>
      <c r="AP125">
        <v>-47.738</v>
      </c>
      <c r="AQ125">
        <v>2.6920000000000002</v>
      </c>
      <c r="AR125">
        <v>1.9731000000000001</v>
      </c>
      <c r="AT125">
        <v>-47.481000000000002</v>
      </c>
      <c r="AU125">
        <v>-47.481000000000002</v>
      </c>
      <c r="AV125">
        <v>1.6128</v>
      </c>
      <c r="AW125">
        <v>1.4771000000000001</v>
      </c>
    </row>
    <row r="126" spans="1:49" x14ac:dyDescent="0.3">
      <c r="A126">
        <v>598.42999999999995</v>
      </c>
      <c r="B126">
        <v>591.02</v>
      </c>
      <c r="C126">
        <v>2.3384999999999998</v>
      </c>
      <c r="D126">
        <v>2.2694999999999999</v>
      </c>
      <c r="F126">
        <v>733.96</v>
      </c>
      <c r="G126">
        <v>761.16</v>
      </c>
      <c r="H126">
        <v>0.30103000000000002</v>
      </c>
      <c r="I126">
        <v>2.0413999999999999</v>
      </c>
      <c r="K126">
        <v>2.1714000000000002</v>
      </c>
      <c r="L126">
        <v>2.2450999999999999</v>
      </c>
      <c r="M126">
        <v>1.8451</v>
      </c>
      <c r="N126">
        <v>2.0211999999999999</v>
      </c>
      <c r="P126">
        <v>3.1004999999999998</v>
      </c>
      <c r="Q126">
        <v>3.1004999999999998</v>
      </c>
      <c r="R126">
        <v>0</v>
      </c>
      <c r="S126">
        <v>0</v>
      </c>
      <c r="U126">
        <v>5.0858999999999996</v>
      </c>
      <c r="V126">
        <v>4.2587999999999999</v>
      </c>
      <c r="W126">
        <v>2.4712999999999998</v>
      </c>
      <c r="X126">
        <v>2.1846999999999999</v>
      </c>
      <c r="Z126">
        <v>5.5119999999999996</v>
      </c>
      <c r="AA126">
        <v>5.5119999999999996</v>
      </c>
      <c r="AB126">
        <v>2.6385000000000001</v>
      </c>
      <c r="AC126">
        <v>1.3424</v>
      </c>
      <c r="AE126">
        <v>-21.14</v>
      </c>
      <c r="AF126">
        <v>-23.169</v>
      </c>
      <c r="AG126">
        <v>2.4712999999999998</v>
      </c>
      <c r="AH126">
        <v>1.9731000000000001</v>
      </c>
      <c r="AJ126">
        <v>-24.003</v>
      </c>
      <c r="AK126">
        <v>-24.003</v>
      </c>
      <c r="AL126">
        <v>2.6385000000000001</v>
      </c>
      <c r="AM126">
        <v>1.3424</v>
      </c>
      <c r="AO126">
        <v>-48.975999999999999</v>
      </c>
      <c r="AP126">
        <v>-47.951999999999998</v>
      </c>
      <c r="AQ126">
        <v>2.4712999999999998</v>
      </c>
      <c r="AR126">
        <v>2.1846999999999999</v>
      </c>
      <c r="AT126">
        <v>-46.411999999999999</v>
      </c>
      <c r="AU126">
        <v>-46.411999999999999</v>
      </c>
      <c r="AV126">
        <v>2.6385000000000001</v>
      </c>
      <c r="AW126">
        <v>1.3424</v>
      </c>
    </row>
    <row r="127" spans="1:49" x14ac:dyDescent="0.3">
      <c r="A127">
        <v>553.97</v>
      </c>
      <c r="B127">
        <v>494.39</v>
      </c>
      <c r="C127">
        <v>1.415</v>
      </c>
      <c r="D127">
        <v>2.42</v>
      </c>
      <c r="F127">
        <v>665.76</v>
      </c>
      <c r="G127">
        <v>733.96</v>
      </c>
      <c r="H127">
        <v>1.4314</v>
      </c>
      <c r="I127">
        <v>0</v>
      </c>
      <c r="K127">
        <v>2.2963</v>
      </c>
      <c r="L127">
        <v>2.2757999999999998</v>
      </c>
      <c r="M127">
        <v>1.9191</v>
      </c>
      <c r="N127">
        <v>1.2303999999999999</v>
      </c>
      <c r="P127">
        <v>2.8915999999999999</v>
      </c>
      <c r="Q127">
        <v>2.8915999999999999</v>
      </c>
      <c r="R127">
        <v>0.77815000000000001</v>
      </c>
      <c r="S127">
        <v>0.47711999999999999</v>
      </c>
      <c r="U127">
        <v>3.8923000000000001</v>
      </c>
      <c r="V127">
        <v>4.2352999999999996</v>
      </c>
      <c r="W127">
        <v>1.8451</v>
      </c>
      <c r="X127">
        <v>2.0211999999999999</v>
      </c>
      <c r="Z127">
        <v>4.6454000000000004</v>
      </c>
      <c r="AA127">
        <v>4.6454000000000004</v>
      </c>
      <c r="AB127">
        <v>0</v>
      </c>
      <c r="AC127">
        <v>0</v>
      </c>
      <c r="AE127">
        <v>-21.048999999999999</v>
      </c>
      <c r="AF127">
        <v>-23.225000000000001</v>
      </c>
      <c r="AG127">
        <v>1.8451</v>
      </c>
      <c r="AH127">
        <v>2.1846999999999999</v>
      </c>
      <c r="AJ127">
        <v>-21.768999999999998</v>
      </c>
      <c r="AK127">
        <v>-21.768999999999998</v>
      </c>
      <c r="AL127">
        <v>0</v>
      </c>
      <c r="AM127">
        <v>0</v>
      </c>
      <c r="AO127">
        <v>-49.058</v>
      </c>
      <c r="AP127">
        <v>-47.776000000000003</v>
      </c>
      <c r="AQ127">
        <v>1.8451</v>
      </c>
      <c r="AR127">
        <v>2.0211999999999999</v>
      </c>
      <c r="AT127">
        <v>-52.115000000000002</v>
      </c>
      <c r="AU127">
        <v>-52.115000000000002</v>
      </c>
      <c r="AV127">
        <v>0</v>
      </c>
      <c r="AW127">
        <v>0</v>
      </c>
    </row>
    <row r="128" spans="1:49" x14ac:dyDescent="0.3">
      <c r="A128">
        <v>461.5</v>
      </c>
      <c r="B128">
        <v>660.26</v>
      </c>
      <c r="C128">
        <v>0</v>
      </c>
      <c r="D128">
        <v>1.9345000000000001</v>
      </c>
      <c r="F128">
        <v>565.01</v>
      </c>
      <c r="G128">
        <v>665.76</v>
      </c>
      <c r="H128">
        <v>1.8325</v>
      </c>
      <c r="I128">
        <v>1.3616999999999999</v>
      </c>
      <c r="K128">
        <v>2.7088999999999999</v>
      </c>
      <c r="L128">
        <v>2.6255999999999999</v>
      </c>
      <c r="M128">
        <v>2.2355</v>
      </c>
      <c r="N128">
        <v>2.0569000000000002</v>
      </c>
      <c r="P128">
        <v>2.8586999999999998</v>
      </c>
      <c r="Q128">
        <v>2.8586999999999998</v>
      </c>
      <c r="R128">
        <v>2.9359999999999999</v>
      </c>
      <c r="S128">
        <v>1.5315000000000001</v>
      </c>
      <c r="U128">
        <v>3.9655</v>
      </c>
      <c r="V128">
        <v>4.0941000000000001</v>
      </c>
      <c r="W128">
        <v>1.9191</v>
      </c>
      <c r="X128">
        <v>1.2303999999999999</v>
      </c>
      <c r="Z128">
        <v>4.6067</v>
      </c>
      <c r="AA128">
        <v>4.6067</v>
      </c>
      <c r="AB128">
        <v>0.77815000000000001</v>
      </c>
      <c r="AC128">
        <v>0.47711999999999999</v>
      </c>
      <c r="AE128">
        <v>-20.904</v>
      </c>
      <c r="AF128">
        <v>-22.509</v>
      </c>
      <c r="AG128">
        <v>1.9191</v>
      </c>
      <c r="AH128">
        <v>2.0211999999999999</v>
      </c>
      <c r="AJ128">
        <v>-21.539000000000001</v>
      </c>
      <c r="AK128">
        <v>-21.539000000000001</v>
      </c>
      <c r="AL128">
        <v>0.77815000000000001</v>
      </c>
      <c r="AM128">
        <v>0.47711999999999999</v>
      </c>
      <c r="AO128">
        <v>-49.273000000000003</v>
      </c>
      <c r="AP128">
        <v>-49.713999999999999</v>
      </c>
      <c r="AQ128">
        <v>1.9191</v>
      </c>
      <c r="AR128">
        <v>1.2303999999999999</v>
      </c>
      <c r="AT128">
        <v>-49.857999999999997</v>
      </c>
      <c r="AU128">
        <v>-49.857999999999997</v>
      </c>
      <c r="AV128">
        <v>0.77815000000000001</v>
      </c>
      <c r="AW128">
        <v>0.47711999999999999</v>
      </c>
    </row>
    <row r="129" spans="1:49" x14ac:dyDescent="0.3">
      <c r="A129">
        <v>590.20000000000005</v>
      </c>
      <c r="B129">
        <v>406.22</v>
      </c>
      <c r="C129">
        <v>2.4232</v>
      </c>
      <c r="D129">
        <v>1.0414000000000001</v>
      </c>
      <c r="F129">
        <v>929.72</v>
      </c>
      <c r="G129">
        <v>783.62</v>
      </c>
      <c r="H129">
        <v>0.77815000000000001</v>
      </c>
      <c r="I129">
        <v>2.4487000000000001</v>
      </c>
      <c r="K129">
        <v>2.1065</v>
      </c>
      <c r="L129">
        <v>2.8624999999999998</v>
      </c>
      <c r="M129">
        <v>2.2576999999999998</v>
      </c>
      <c r="N129">
        <v>2.0569000000000002</v>
      </c>
      <c r="P129">
        <v>2.6735000000000002</v>
      </c>
      <c r="Q129">
        <v>2.6735000000000002</v>
      </c>
      <c r="R129">
        <v>0.84509999999999996</v>
      </c>
      <c r="S129">
        <v>0.60206000000000004</v>
      </c>
      <c r="U129">
        <v>4.3007</v>
      </c>
      <c r="V129">
        <v>4.2664</v>
      </c>
      <c r="W129">
        <v>2.2355</v>
      </c>
      <c r="X129">
        <v>2.0569000000000002</v>
      </c>
      <c r="Z129">
        <v>4.7507000000000001</v>
      </c>
      <c r="AA129">
        <v>4.7507000000000001</v>
      </c>
      <c r="AB129">
        <v>2.9359999999999999</v>
      </c>
      <c r="AC129">
        <v>1.5315000000000001</v>
      </c>
      <c r="AE129">
        <v>-23.035</v>
      </c>
      <c r="AF129">
        <v>-23.032</v>
      </c>
      <c r="AG129">
        <v>2.2355</v>
      </c>
      <c r="AH129">
        <v>1.2303999999999999</v>
      </c>
      <c r="AJ129">
        <v>-24.494</v>
      </c>
      <c r="AK129">
        <v>-24.494</v>
      </c>
      <c r="AL129">
        <v>2.9359999999999999</v>
      </c>
      <c r="AM129">
        <v>1.5315000000000001</v>
      </c>
      <c r="AO129">
        <v>-49.164999999999999</v>
      </c>
      <c r="AP129">
        <v>-48.54</v>
      </c>
      <c r="AQ129">
        <v>2.2355</v>
      </c>
      <c r="AR129">
        <v>2.0569000000000002</v>
      </c>
      <c r="AT129">
        <v>-47.841000000000001</v>
      </c>
      <c r="AU129">
        <v>-47.841000000000001</v>
      </c>
      <c r="AV129">
        <v>2.9359999999999999</v>
      </c>
      <c r="AW129">
        <v>1.5315000000000001</v>
      </c>
    </row>
    <row r="130" spans="1:49" x14ac:dyDescent="0.3">
      <c r="A130">
        <v>475.13</v>
      </c>
      <c r="B130">
        <v>601.84</v>
      </c>
      <c r="C130">
        <v>2.2625000000000002</v>
      </c>
      <c r="D130">
        <v>2.3096000000000001</v>
      </c>
      <c r="F130">
        <v>629.98</v>
      </c>
      <c r="G130">
        <v>565.01</v>
      </c>
      <c r="H130">
        <v>0.30103000000000002</v>
      </c>
      <c r="I130">
        <v>1.6628000000000001</v>
      </c>
      <c r="K130">
        <v>2.2795999999999998</v>
      </c>
      <c r="L130">
        <v>2.262</v>
      </c>
      <c r="M130">
        <v>3.0626000000000002</v>
      </c>
      <c r="N130">
        <v>2.2694999999999999</v>
      </c>
      <c r="P130">
        <v>2.8435000000000001</v>
      </c>
      <c r="Q130">
        <v>2.8435000000000001</v>
      </c>
      <c r="R130">
        <v>0.95423999999999998</v>
      </c>
      <c r="S130">
        <v>0.90308999999999995</v>
      </c>
      <c r="U130">
        <v>4.6897000000000002</v>
      </c>
      <c r="V130">
        <v>3.7930999999999999</v>
      </c>
      <c r="W130">
        <v>2.2576999999999998</v>
      </c>
      <c r="X130">
        <v>2.0569000000000002</v>
      </c>
      <c r="Z130">
        <v>4.1212</v>
      </c>
      <c r="AA130">
        <v>4.1212</v>
      </c>
      <c r="AB130">
        <v>0.84509999999999996</v>
      </c>
      <c r="AC130">
        <v>0.60206000000000004</v>
      </c>
      <c r="AE130">
        <v>-23.169</v>
      </c>
      <c r="AF130">
        <v>-20.719000000000001</v>
      </c>
      <c r="AG130">
        <v>2.2576999999999998</v>
      </c>
      <c r="AH130">
        <v>2.0569000000000002</v>
      </c>
      <c r="AJ130">
        <v>-22.065000000000001</v>
      </c>
      <c r="AK130">
        <v>-22.065000000000001</v>
      </c>
      <c r="AL130">
        <v>0.84509999999999996</v>
      </c>
      <c r="AM130">
        <v>0.60206000000000004</v>
      </c>
      <c r="AO130">
        <v>-47.738</v>
      </c>
      <c r="AP130">
        <v>-48.686999999999998</v>
      </c>
      <c r="AQ130">
        <v>2.2576999999999998</v>
      </c>
      <c r="AR130">
        <v>2.0569000000000002</v>
      </c>
      <c r="AT130">
        <v>-48.177999999999997</v>
      </c>
      <c r="AU130">
        <v>-48.177999999999997</v>
      </c>
      <c r="AV130">
        <v>0.84509999999999996</v>
      </c>
      <c r="AW130">
        <v>0.60206000000000004</v>
      </c>
    </row>
    <row r="131" spans="1:49" x14ac:dyDescent="0.3">
      <c r="A131">
        <v>591.02</v>
      </c>
      <c r="B131">
        <v>581.64</v>
      </c>
      <c r="C131">
        <v>2.8609</v>
      </c>
      <c r="D131">
        <v>2.0531000000000001</v>
      </c>
      <c r="F131">
        <v>599.76</v>
      </c>
      <c r="G131">
        <v>929.72</v>
      </c>
      <c r="H131">
        <v>0.84509999999999996</v>
      </c>
      <c r="I131">
        <v>0.77815000000000001</v>
      </c>
      <c r="K131">
        <v>2.2450999999999999</v>
      </c>
      <c r="L131">
        <v>2.6684999999999999</v>
      </c>
      <c r="M131">
        <v>2.3384999999999998</v>
      </c>
      <c r="N131">
        <v>2.42</v>
      </c>
      <c r="P131">
        <v>2.5228999999999999</v>
      </c>
      <c r="Q131">
        <v>2.5228999999999999</v>
      </c>
      <c r="R131">
        <v>2.9512999999999998</v>
      </c>
      <c r="S131">
        <v>2.1553</v>
      </c>
      <c r="U131">
        <v>4.2587999999999999</v>
      </c>
      <c r="V131">
        <v>4.4478999999999997</v>
      </c>
      <c r="W131">
        <v>3.0626000000000002</v>
      </c>
      <c r="X131">
        <v>2.2694999999999999</v>
      </c>
      <c r="Z131">
        <v>4.2160000000000002</v>
      </c>
      <c r="AA131">
        <v>4.2160000000000002</v>
      </c>
      <c r="AB131">
        <v>0.95423999999999998</v>
      </c>
      <c r="AC131">
        <v>0.90308999999999995</v>
      </c>
      <c r="AE131">
        <v>-23.225000000000001</v>
      </c>
      <c r="AF131">
        <v>-20.172000000000001</v>
      </c>
      <c r="AG131">
        <v>3.0626000000000002</v>
      </c>
      <c r="AH131">
        <v>2.0569000000000002</v>
      </c>
      <c r="AJ131">
        <v>-24.22</v>
      </c>
      <c r="AK131">
        <v>-24.22</v>
      </c>
      <c r="AL131">
        <v>0.95423999999999998</v>
      </c>
      <c r="AM131">
        <v>0.90308999999999995</v>
      </c>
      <c r="AO131">
        <v>-47.951999999999998</v>
      </c>
      <c r="AP131">
        <v>-47.173999999999999</v>
      </c>
      <c r="AQ131">
        <v>3.0626000000000002</v>
      </c>
      <c r="AR131">
        <v>2.2694999999999999</v>
      </c>
      <c r="AT131">
        <v>-48.765000000000001</v>
      </c>
      <c r="AU131">
        <v>-48.765000000000001</v>
      </c>
      <c r="AV131">
        <v>0.95423999999999998</v>
      </c>
      <c r="AW131">
        <v>0.90308999999999995</v>
      </c>
    </row>
    <row r="132" spans="1:49" x14ac:dyDescent="0.3">
      <c r="A132">
        <v>494.39</v>
      </c>
      <c r="B132">
        <v>509.91</v>
      </c>
      <c r="C132">
        <v>2.9409999999999998</v>
      </c>
      <c r="D132">
        <v>1.7708999999999999</v>
      </c>
      <c r="F132">
        <v>764.53</v>
      </c>
      <c r="G132">
        <v>629.98</v>
      </c>
      <c r="H132">
        <v>0.30103000000000002</v>
      </c>
      <c r="I132">
        <v>0</v>
      </c>
      <c r="K132">
        <v>2.2757999999999998</v>
      </c>
      <c r="L132">
        <v>2.1385999999999998</v>
      </c>
      <c r="M132">
        <v>1.415</v>
      </c>
      <c r="N132">
        <v>1.9345000000000001</v>
      </c>
      <c r="P132">
        <v>2.5005999999999999</v>
      </c>
      <c r="Q132">
        <v>2.5005999999999999</v>
      </c>
      <c r="R132">
        <v>0</v>
      </c>
      <c r="S132">
        <v>0</v>
      </c>
      <c r="U132">
        <v>4.2352999999999996</v>
      </c>
      <c r="V132">
        <v>4.2527999999999997</v>
      </c>
      <c r="W132">
        <v>2.3384999999999998</v>
      </c>
      <c r="X132">
        <v>2.42</v>
      </c>
      <c r="Z132">
        <v>3.8849999999999998</v>
      </c>
      <c r="AA132">
        <v>3.8849999999999998</v>
      </c>
      <c r="AB132">
        <v>2.9512999999999998</v>
      </c>
      <c r="AC132">
        <v>2.1553</v>
      </c>
      <c r="AE132">
        <v>-22.509</v>
      </c>
      <c r="AF132">
        <v>-22.33</v>
      </c>
      <c r="AG132">
        <v>2.3384999999999998</v>
      </c>
      <c r="AH132">
        <v>2.2694999999999999</v>
      </c>
      <c r="AJ132">
        <v>-24.100999999999999</v>
      </c>
      <c r="AK132">
        <v>-24.100999999999999</v>
      </c>
      <c r="AL132">
        <v>2.9512999999999998</v>
      </c>
      <c r="AM132">
        <v>2.1553</v>
      </c>
      <c r="AO132">
        <v>-47.776000000000003</v>
      </c>
      <c r="AP132">
        <v>-48.01</v>
      </c>
      <c r="AQ132">
        <v>2.3384999999999998</v>
      </c>
      <c r="AR132">
        <v>2.42</v>
      </c>
      <c r="AT132">
        <v>-48.366999999999997</v>
      </c>
      <c r="AU132">
        <v>-48.366999999999997</v>
      </c>
      <c r="AV132">
        <v>2.9512999999999998</v>
      </c>
      <c r="AW132">
        <v>2.1553</v>
      </c>
    </row>
    <row r="133" spans="1:49" x14ac:dyDescent="0.3">
      <c r="A133">
        <v>660.26</v>
      </c>
      <c r="B133">
        <v>850.25</v>
      </c>
      <c r="C133">
        <v>2.1644000000000001</v>
      </c>
      <c r="D133">
        <v>2.5078999999999998</v>
      </c>
      <c r="F133">
        <v>591.23</v>
      </c>
      <c r="G133">
        <v>599.76</v>
      </c>
      <c r="H133">
        <v>0.90308999999999995</v>
      </c>
      <c r="I133">
        <v>0.84509999999999996</v>
      </c>
      <c r="K133">
        <v>2.2267999999999999</v>
      </c>
      <c r="L133">
        <v>2.3923999999999999</v>
      </c>
      <c r="M133">
        <v>0</v>
      </c>
      <c r="N133">
        <v>1.0414000000000001</v>
      </c>
      <c r="P133">
        <v>2.6976</v>
      </c>
      <c r="Q133">
        <v>2.6976</v>
      </c>
      <c r="R133">
        <v>1.4623999999999999</v>
      </c>
      <c r="S133">
        <v>1.3978999999999999</v>
      </c>
      <c r="U133">
        <v>4.0941000000000001</v>
      </c>
      <c r="V133">
        <v>4.3897000000000004</v>
      </c>
      <c r="W133">
        <v>1.415</v>
      </c>
      <c r="X133">
        <v>1.9345000000000001</v>
      </c>
      <c r="Z133">
        <v>4.0334000000000003</v>
      </c>
      <c r="AA133">
        <v>4.0334000000000003</v>
      </c>
      <c r="AB133">
        <v>0</v>
      </c>
      <c r="AC133">
        <v>0</v>
      </c>
      <c r="AE133">
        <v>-23.032</v>
      </c>
      <c r="AF133">
        <v>-23.013000000000002</v>
      </c>
      <c r="AG133">
        <v>1.415</v>
      </c>
      <c r="AH133">
        <v>2.42</v>
      </c>
      <c r="AJ133">
        <v>-21.588999999999999</v>
      </c>
      <c r="AK133">
        <v>-21.588999999999999</v>
      </c>
      <c r="AL133">
        <v>0</v>
      </c>
      <c r="AM133">
        <v>0</v>
      </c>
      <c r="AO133">
        <v>-49.713999999999999</v>
      </c>
      <c r="AP133">
        <v>-47.457999999999998</v>
      </c>
      <c r="AQ133">
        <v>1.415</v>
      </c>
      <c r="AR133">
        <v>1.9345000000000001</v>
      </c>
      <c r="AT133">
        <v>-48.072000000000003</v>
      </c>
      <c r="AU133">
        <v>-48.072000000000003</v>
      </c>
      <c r="AV133">
        <v>0</v>
      </c>
      <c r="AW133">
        <v>0</v>
      </c>
    </row>
    <row r="134" spans="1:49" x14ac:dyDescent="0.3">
      <c r="A134">
        <v>406.22</v>
      </c>
      <c r="B134">
        <v>794.66</v>
      </c>
      <c r="C134">
        <v>1.0791999999999999</v>
      </c>
      <c r="D134">
        <v>2.2528999999999999</v>
      </c>
      <c r="F134">
        <v>570.01</v>
      </c>
      <c r="G134">
        <v>764.53</v>
      </c>
      <c r="H134">
        <v>1.2787999999999999</v>
      </c>
      <c r="I134">
        <v>0</v>
      </c>
      <c r="K134">
        <v>2.6255999999999999</v>
      </c>
      <c r="L134">
        <v>2.4449999999999998</v>
      </c>
      <c r="M134">
        <v>2.4232</v>
      </c>
      <c r="N134">
        <v>2.3096000000000001</v>
      </c>
      <c r="P134">
        <v>2.6284000000000001</v>
      </c>
      <c r="Q134">
        <v>2.6284000000000001</v>
      </c>
      <c r="R134">
        <v>3.4439000000000002</v>
      </c>
      <c r="S134">
        <v>2.2742</v>
      </c>
      <c r="U134">
        <v>4.2664</v>
      </c>
      <c r="V134">
        <v>3.7823000000000002</v>
      </c>
      <c r="W134">
        <v>2.4232</v>
      </c>
      <c r="X134">
        <v>1.0414000000000001</v>
      </c>
      <c r="Z134">
        <v>5.3148</v>
      </c>
      <c r="AA134">
        <v>5.3148</v>
      </c>
      <c r="AB134">
        <v>1.4623999999999999</v>
      </c>
      <c r="AC134">
        <v>1.3978999999999999</v>
      </c>
      <c r="AE134">
        <v>-21.56</v>
      </c>
      <c r="AF134">
        <v>-22.481999999999999</v>
      </c>
      <c r="AG134">
        <v>0</v>
      </c>
      <c r="AH134">
        <v>1.9345000000000001</v>
      </c>
      <c r="AJ134">
        <v>-22.413</v>
      </c>
      <c r="AK134">
        <v>-22.413</v>
      </c>
      <c r="AL134">
        <v>1.4623999999999999</v>
      </c>
      <c r="AM134">
        <v>1.3978999999999999</v>
      </c>
      <c r="AO134">
        <v>-50.45</v>
      </c>
      <c r="AP134">
        <v>-50.286999999999999</v>
      </c>
      <c r="AQ134">
        <v>0</v>
      </c>
      <c r="AR134">
        <v>1.0414000000000001</v>
      </c>
      <c r="AT134">
        <v>-47.564</v>
      </c>
      <c r="AU134">
        <v>-47.564</v>
      </c>
      <c r="AV134">
        <v>1.4623999999999999</v>
      </c>
      <c r="AW134">
        <v>1.3978999999999999</v>
      </c>
    </row>
    <row r="135" spans="1:49" x14ac:dyDescent="0.3">
      <c r="A135">
        <v>599.76</v>
      </c>
      <c r="B135">
        <v>990.54</v>
      </c>
      <c r="C135">
        <v>0.30103000000000002</v>
      </c>
      <c r="D135">
        <v>2.1366999999999998</v>
      </c>
      <c r="F135">
        <v>889.77</v>
      </c>
      <c r="G135">
        <v>591.23</v>
      </c>
      <c r="H135">
        <v>1.6435</v>
      </c>
      <c r="I135">
        <v>0.90308999999999995</v>
      </c>
      <c r="K135">
        <v>2.8624999999999998</v>
      </c>
      <c r="L135">
        <v>2.1894</v>
      </c>
      <c r="M135">
        <v>2.2625000000000002</v>
      </c>
      <c r="N135">
        <v>2.0531000000000001</v>
      </c>
      <c r="P135">
        <v>2.2378999999999998</v>
      </c>
      <c r="Q135">
        <v>2.2378999999999998</v>
      </c>
      <c r="R135">
        <v>0.30103000000000002</v>
      </c>
      <c r="S135">
        <v>0</v>
      </c>
      <c r="U135">
        <v>3.7930999999999999</v>
      </c>
      <c r="V135">
        <v>3.6080000000000001</v>
      </c>
      <c r="W135">
        <v>2.2625000000000002</v>
      </c>
      <c r="X135">
        <v>2.3096000000000001</v>
      </c>
      <c r="Z135">
        <v>4.7062999999999997</v>
      </c>
      <c r="AA135">
        <v>4.7062999999999997</v>
      </c>
      <c r="AB135">
        <v>0</v>
      </c>
      <c r="AC135">
        <v>0</v>
      </c>
      <c r="AE135">
        <v>-20.719000000000001</v>
      </c>
      <c r="AF135">
        <v>-21.353999999999999</v>
      </c>
      <c r="AG135">
        <v>2.4232</v>
      </c>
      <c r="AH135">
        <v>1.0414000000000001</v>
      </c>
      <c r="AJ135">
        <v>-23.745000000000001</v>
      </c>
      <c r="AK135">
        <v>-23.745000000000001</v>
      </c>
      <c r="AL135">
        <v>0</v>
      </c>
      <c r="AM135">
        <v>0</v>
      </c>
      <c r="AO135">
        <v>-48.54</v>
      </c>
      <c r="AP135">
        <v>-47.627000000000002</v>
      </c>
      <c r="AQ135">
        <v>2.4232</v>
      </c>
      <c r="AR135">
        <v>2.3096000000000001</v>
      </c>
      <c r="AT135">
        <v>-46.393999999999998</v>
      </c>
      <c r="AU135">
        <v>-46.393999999999998</v>
      </c>
      <c r="AV135">
        <v>0</v>
      </c>
      <c r="AW135">
        <v>0</v>
      </c>
    </row>
    <row r="136" spans="1:49" x14ac:dyDescent="0.3">
      <c r="A136">
        <v>601.84</v>
      </c>
      <c r="B136">
        <v>361</v>
      </c>
      <c r="C136">
        <v>2.7551000000000001</v>
      </c>
      <c r="D136">
        <v>1.2303999999999999</v>
      </c>
      <c r="F136">
        <v>806.79</v>
      </c>
      <c r="G136">
        <v>570.01</v>
      </c>
      <c r="H136">
        <v>0.77815000000000001</v>
      </c>
      <c r="I136">
        <v>1.2553000000000001</v>
      </c>
      <c r="K136">
        <v>2.262</v>
      </c>
      <c r="L136">
        <v>2.6450999999999998</v>
      </c>
      <c r="M136">
        <v>2.8609</v>
      </c>
      <c r="N136">
        <v>1.7708999999999999</v>
      </c>
      <c r="P136">
        <v>2.4024999999999999</v>
      </c>
      <c r="Q136">
        <v>2.4024999999999999</v>
      </c>
      <c r="R136">
        <v>1.3978999999999999</v>
      </c>
      <c r="S136">
        <v>1.3978999999999999</v>
      </c>
      <c r="U136">
        <v>4.4478999999999997</v>
      </c>
      <c r="V136">
        <v>4.8587999999999996</v>
      </c>
      <c r="W136">
        <v>2.8609</v>
      </c>
      <c r="X136">
        <v>2.0531000000000001</v>
      </c>
      <c r="Z136">
        <v>4.234</v>
      </c>
      <c r="AA136">
        <v>4.234</v>
      </c>
      <c r="AB136">
        <v>3.4439000000000002</v>
      </c>
      <c r="AC136">
        <v>2.2742</v>
      </c>
      <c r="AE136">
        <v>-20.172000000000001</v>
      </c>
      <c r="AF136">
        <v>-22.219000000000001</v>
      </c>
      <c r="AG136">
        <v>2.2625000000000002</v>
      </c>
      <c r="AH136">
        <v>2.3096000000000001</v>
      </c>
      <c r="AJ136">
        <v>-23.532</v>
      </c>
      <c r="AK136">
        <v>-23.532</v>
      </c>
      <c r="AL136">
        <v>3.4439000000000002</v>
      </c>
      <c r="AM136">
        <v>2.2742</v>
      </c>
      <c r="AO136">
        <v>-48.686999999999998</v>
      </c>
      <c r="AP136">
        <v>-47.197000000000003</v>
      </c>
      <c r="AQ136">
        <v>2.2625000000000002</v>
      </c>
      <c r="AR136">
        <v>2.0531000000000001</v>
      </c>
      <c r="AT136">
        <v>-45.847000000000001</v>
      </c>
      <c r="AU136">
        <v>-45.847000000000001</v>
      </c>
      <c r="AV136">
        <v>3.4439000000000002</v>
      </c>
      <c r="AW136">
        <v>2.2742</v>
      </c>
    </row>
    <row r="137" spans="1:49" x14ac:dyDescent="0.3">
      <c r="A137">
        <v>581.64</v>
      </c>
      <c r="B137">
        <v>521.91999999999996</v>
      </c>
      <c r="C137">
        <v>2.5693999999999999</v>
      </c>
      <c r="D137">
        <v>2.0211999999999999</v>
      </c>
      <c r="F137">
        <v>586.08000000000004</v>
      </c>
      <c r="G137">
        <v>889.77</v>
      </c>
      <c r="H137">
        <v>0.60206000000000004</v>
      </c>
      <c r="I137">
        <v>1.4472</v>
      </c>
      <c r="K137">
        <v>2.6684999999999999</v>
      </c>
      <c r="L137">
        <v>2.5105</v>
      </c>
      <c r="M137">
        <v>2.9409999999999998</v>
      </c>
      <c r="N137">
        <v>2.5078999999999998</v>
      </c>
      <c r="P137">
        <v>2.2450000000000001</v>
      </c>
      <c r="Q137">
        <v>2.2450000000000001</v>
      </c>
      <c r="R137">
        <v>1.9823</v>
      </c>
      <c r="S137">
        <v>1.7708999999999999</v>
      </c>
      <c r="U137">
        <v>4.2527999999999997</v>
      </c>
      <c r="V137">
        <v>3.8637000000000001</v>
      </c>
      <c r="W137">
        <v>2.9409999999999998</v>
      </c>
      <c r="X137">
        <v>1.7708999999999999</v>
      </c>
      <c r="Z137">
        <v>3.7242999999999999</v>
      </c>
      <c r="AA137">
        <v>3.7242999999999999</v>
      </c>
      <c r="AB137">
        <v>0.30103000000000002</v>
      </c>
      <c r="AC137">
        <v>0</v>
      </c>
      <c r="AE137">
        <v>-22.33</v>
      </c>
      <c r="AF137">
        <v>-22.646000000000001</v>
      </c>
      <c r="AG137">
        <v>2.8609</v>
      </c>
      <c r="AH137">
        <v>2.0531000000000001</v>
      </c>
      <c r="AJ137">
        <v>-21.625</v>
      </c>
      <c r="AK137">
        <v>-21.625</v>
      </c>
      <c r="AL137">
        <v>0.30103000000000002</v>
      </c>
      <c r="AM137">
        <v>0</v>
      </c>
      <c r="AO137">
        <v>-47.173999999999999</v>
      </c>
      <c r="AP137">
        <v>-49.779000000000003</v>
      </c>
      <c r="AQ137">
        <v>2.8609</v>
      </c>
      <c r="AR137">
        <v>1.7708999999999999</v>
      </c>
      <c r="AT137">
        <v>-50.860999999999997</v>
      </c>
      <c r="AU137">
        <v>-50.860999999999997</v>
      </c>
      <c r="AV137">
        <v>0.30103000000000002</v>
      </c>
      <c r="AW137">
        <v>0</v>
      </c>
    </row>
    <row r="138" spans="1:49" x14ac:dyDescent="0.3">
      <c r="A138">
        <v>509.91</v>
      </c>
      <c r="B138">
        <v>939.59</v>
      </c>
      <c r="C138">
        <v>1.8976</v>
      </c>
      <c r="D138">
        <v>2.5131999999999999</v>
      </c>
      <c r="F138">
        <v>352.75</v>
      </c>
      <c r="G138">
        <v>806.79</v>
      </c>
      <c r="H138">
        <v>1.7782</v>
      </c>
      <c r="I138">
        <v>0.77815000000000001</v>
      </c>
      <c r="K138">
        <v>2.1385999999999998</v>
      </c>
      <c r="L138">
        <v>2.4933999999999998</v>
      </c>
      <c r="M138">
        <v>2.1644000000000001</v>
      </c>
      <c r="N138">
        <v>2.2528999999999999</v>
      </c>
      <c r="P138">
        <v>2.1879</v>
      </c>
      <c r="Q138">
        <v>2.1879</v>
      </c>
      <c r="R138">
        <v>0</v>
      </c>
      <c r="S138">
        <v>0</v>
      </c>
      <c r="U138">
        <v>4.3897000000000004</v>
      </c>
      <c r="V138">
        <v>5.3966000000000003</v>
      </c>
      <c r="W138">
        <v>2.1644000000000001</v>
      </c>
      <c r="X138">
        <v>2.5078999999999998</v>
      </c>
      <c r="Z138">
        <v>3.7905000000000002</v>
      </c>
      <c r="AA138">
        <v>3.7905000000000002</v>
      </c>
      <c r="AB138">
        <v>1.3978999999999999</v>
      </c>
      <c r="AC138">
        <v>1.3978999999999999</v>
      </c>
      <c r="AE138">
        <v>-23.013000000000002</v>
      </c>
      <c r="AF138">
        <v>-20.477</v>
      </c>
      <c r="AG138">
        <v>2.9409999999999998</v>
      </c>
      <c r="AH138">
        <v>1.7708999999999999</v>
      </c>
      <c r="AJ138">
        <v>-22.568999999999999</v>
      </c>
      <c r="AK138">
        <v>-22.568999999999999</v>
      </c>
      <c r="AL138">
        <v>1.3978999999999999</v>
      </c>
      <c r="AM138">
        <v>1.3978999999999999</v>
      </c>
      <c r="AO138">
        <v>-48.01</v>
      </c>
      <c r="AP138">
        <v>-46.932000000000002</v>
      </c>
      <c r="AQ138">
        <v>2.9409999999999998</v>
      </c>
      <c r="AR138">
        <v>2.5078999999999998</v>
      </c>
      <c r="AT138">
        <v>-48.158999999999999</v>
      </c>
      <c r="AU138">
        <v>-48.158999999999999</v>
      </c>
      <c r="AV138">
        <v>1.3978999999999999</v>
      </c>
      <c r="AW138">
        <v>1.3978999999999999</v>
      </c>
    </row>
    <row r="139" spans="1:49" x14ac:dyDescent="0.3">
      <c r="A139">
        <v>850.25</v>
      </c>
      <c r="B139">
        <v>688.72</v>
      </c>
      <c r="C139">
        <v>3.5145</v>
      </c>
      <c r="D139">
        <v>2.0682</v>
      </c>
      <c r="F139">
        <v>794.44</v>
      </c>
      <c r="G139">
        <v>586.08000000000004</v>
      </c>
      <c r="H139">
        <v>0.47711999999999999</v>
      </c>
      <c r="I139">
        <v>0.60206000000000004</v>
      </c>
      <c r="K139">
        <v>2.3923999999999999</v>
      </c>
      <c r="L139">
        <v>2.5857000000000001</v>
      </c>
      <c r="M139">
        <v>1.0791999999999999</v>
      </c>
      <c r="N139">
        <v>2.1366999999999998</v>
      </c>
      <c r="P139">
        <v>3.1168</v>
      </c>
      <c r="Q139">
        <v>3.1168</v>
      </c>
      <c r="R139">
        <v>0.30103000000000002</v>
      </c>
      <c r="S139">
        <v>0.30103000000000002</v>
      </c>
      <c r="U139">
        <v>3.7823000000000002</v>
      </c>
      <c r="V139">
        <v>4.5476999999999999</v>
      </c>
      <c r="W139">
        <v>1.0791999999999999</v>
      </c>
      <c r="X139">
        <v>2.2528999999999999</v>
      </c>
      <c r="Z139">
        <v>5.8566000000000003</v>
      </c>
      <c r="AA139">
        <v>5.8566000000000003</v>
      </c>
      <c r="AB139">
        <v>1.9823</v>
      </c>
      <c r="AC139">
        <v>1.7708999999999999</v>
      </c>
      <c r="AE139">
        <v>-22.481999999999999</v>
      </c>
      <c r="AF139">
        <v>-23.603999999999999</v>
      </c>
      <c r="AG139">
        <v>2.1644000000000001</v>
      </c>
      <c r="AH139">
        <v>2.5078999999999998</v>
      </c>
      <c r="AJ139">
        <v>-23.658000000000001</v>
      </c>
      <c r="AK139">
        <v>-23.658000000000001</v>
      </c>
      <c r="AL139">
        <v>1.9823</v>
      </c>
      <c r="AM139">
        <v>1.7708999999999999</v>
      </c>
      <c r="AO139">
        <v>-47.457999999999998</v>
      </c>
      <c r="AP139">
        <v>-47.73</v>
      </c>
      <c r="AQ139">
        <v>2.1644000000000001</v>
      </c>
      <c r="AR139">
        <v>2.2528999999999999</v>
      </c>
      <c r="AT139">
        <v>-46.530999999999999</v>
      </c>
      <c r="AU139">
        <v>-46.530999999999999</v>
      </c>
      <c r="AV139">
        <v>1.9823</v>
      </c>
      <c r="AW139">
        <v>1.7708999999999999</v>
      </c>
    </row>
    <row r="140" spans="1:49" x14ac:dyDescent="0.3">
      <c r="A140">
        <v>794.66</v>
      </c>
      <c r="B140">
        <v>812.84</v>
      </c>
      <c r="C140">
        <v>2.6395</v>
      </c>
      <c r="D140">
        <v>2.0754999999999999</v>
      </c>
      <c r="F140">
        <v>480.64</v>
      </c>
      <c r="G140">
        <v>352.75</v>
      </c>
      <c r="H140">
        <v>0</v>
      </c>
      <c r="I140">
        <v>1.5911</v>
      </c>
      <c r="K140">
        <v>2.4826000000000001</v>
      </c>
      <c r="L140">
        <v>2.1741000000000001</v>
      </c>
      <c r="M140">
        <v>0.30103000000000002</v>
      </c>
      <c r="N140">
        <v>1.2303999999999999</v>
      </c>
      <c r="P140">
        <v>2.4487999999999999</v>
      </c>
      <c r="Q140">
        <v>2.4487999999999999</v>
      </c>
      <c r="R140">
        <v>0.84509999999999996</v>
      </c>
      <c r="S140">
        <v>0.84509999999999996</v>
      </c>
      <c r="U140">
        <v>3.6703000000000001</v>
      </c>
      <c r="V140">
        <v>3.9361000000000002</v>
      </c>
      <c r="W140">
        <v>0.30103000000000002</v>
      </c>
      <c r="X140">
        <v>2.1366999999999998</v>
      </c>
      <c r="Z140">
        <v>4.3674999999999997</v>
      </c>
      <c r="AA140">
        <v>4.3674999999999997</v>
      </c>
      <c r="AB140">
        <v>0</v>
      </c>
      <c r="AC140">
        <v>0</v>
      </c>
      <c r="AE140">
        <v>-21.353999999999999</v>
      </c>
      <c r="AF140">
        <v>-21.34</v>
      </c>
      <c r="AG140">
        <v>1.0791999999999999</v>
      </c>
      <c r="AH140">
        <v>2.2528999999999999</v>
      </c>
      <c r="AJ140">
        <v>-22.605</v>
      </c>
      <c r="AK140">
        <v>-22.605</v>
      </c>
      <c r="AL140">
        <v>0</v>
      </c>
      <c r="AM140">
        <v>0</v>
      </c>
      <c r="AO140">
        <v>-50.286999999999999</v>
      </c>
      <c r="AP140">
        <v>-47.423999999999999</v>
      </c>
      <c r="AQ140">
        <v>1.0791999999999999</v>
      </c>
      <c r="AR140">
        <v>2.1366999999999998</v>
      </c>
      <c r="AT140">
        <v>-46.915999999999997</v>
      </c>
      <c r="AU140">
        <v>-46.915999999999997</v>
      </c>
      <c r="AV140">
        <v>0</v>
      </c>
      <c r="AW140">
        <v>0</v>
      </c>
    </row>
    <row r="141" spans="1:49" x14ac:dyDescent="0.3">
      <c r="A141">
        <v>990.54</v>
      </c>
      <c r="B141">
        <v>1055.5</v>
      </c>
      <c r="C141">
        <v>2.444</v>
      </c>
      <c r="D141">
        <v>2.2833000000000001</v>
      </c>
      <c r="F141">
        <v>690.12</v>
      </c>
      <c r="G141">
        <v>794.44</v>
      </c>
      <c r="H141">
        <v>1.8512999999999999</v>
      </c>
      <c r="I141">
        <v>0.47711999999999999</v>
      </c>
      <c r="K141">
        <v>2.4449999999999998</v>
      </c>
      <c r="L141">
        <v>2.4853000000000001</v>
      </c>
      <c r="M141">
        <v>2.7551000000000001</v>
      </c>
      <c r="N141">
        <v>2.0211999999999999</v>
      </c>
      <c r="P141">
        <v>2.6122999999999998</v>
      </c>
      <c r="Q141">
        <v>2.6122999999999998</v>
      </c>
      <c r="R141">
        <v>0.60206000000000004</v>
      </c>
      <c r="S141">
        <v>0.60206000000000004</v>
      </c>
      <c r="U141">
        <v>3.6080000000000001</v>
      </c>
      <c r="V141">
        <v>3.3166000000000002</v>
      </c>
      <c r="W141">
        <v>2.7551000000000001</v>
      </c>
      <c r="X141">
        <v>1.2303999999999999</v>
      </c>
      <c r="Z141">
        <v>3.9253</v>
      </c>
      <c r="AA141">
        <v>3.9253</v>
      </c>
      <c r="AB141">
        <v>0.30103000000000002</v>
      </c>
      <c r="AC141">
        <v>0.30103000000000002</v>
      </c>
      <c r="AE141">
        <v>-22.219000000000001</v>
      </c>
      <c r="AF141">
        <v>-20.402000000000001</v>
      </c>
      <c r="AG141">
        <v>2.7551000000000001</v>
      </c>
      <c r="AH141">
        <v>2.1366999999999998</v>
      </c>
      <c r="AJ141">
        <v>-20.931999999999999</v>
      </c>
      <c r="AK141">
        <v>-20.931999999999999</v>
      </c>
      <c r="AL141">
        <v>0.30103000000000002</v>
      </c>
      <c r="AM141">
        <v>0.30103000000000002</v>
      </c>
      <c r="AO141">
        <v>-49.319000000000003</v>
      </c>
      <c r="AP141">
        <v>-50.793999999999997</v>
      </c>
      <c r="AQ141">
        <v>0.30103000000000002</v>
      </c>
      <c r="AR141">
        <v>1.2303999999999999</v>
      </c>
      <c r="AT141">
        <v>-50.497</v>
      </c>
      <c r="AU141">
        <v>-50.497</v>
      </c>
      <c r="AV141">
        <v>0.30103000000000002</v>
      </c>
      <c r="AW141">
        <v>0.30103000000000002</v>
      </c>
    </row>
    <row r="142" spans="1:49" x14ac:dyDescent="0.3">
      <c r="A142">
        <v>361</v>
      </c>
      <c r="B142">
        <v>569.77</v>
      </c>
      <c r="C142">
        <v>1.2553000000000001</v>
      </c>
      <c r="D142">
        <v>1.1760999999999999</v>
      </c>
      <c r="F142">
        <v>451.79</v>
      </c>
      <c r="G142">
        <v>480.64</v>
      </c>
      <c r="H142">
        <v>0.47711999999999999</v>
      </c>
      <c r="I142">
        <v>0</v>
      </c>
      <c r="K142">
        <v>2.1894</v>
      </c>
      <c r="L142">
        <v>2.1549999999999998</v>
      </c>
      <c r="M142">
        <v>2.5693999999999999</v>
      </c>
      <c r="N142">
        <v>2.3711000000000002</v>
      </c>
      <c r="P142">
        <v>3.0556999999999999</v>
      </c>
      <c r="Q142">
        <v>3.0556999999999999</v>
      </c>
      <c r="R142">
        <v>1.3802000000000001</v>
      </c>
      <c r="S142">
        <v>0.60206000000000004</v>
      </c>
      <c r="U142">
        <v>4.8587999999999996</v>
      </c>
      <c r="V142">
        <v>4.9150999999999998</v>
      </c>
      <c r="W142">
        <v>2.5693999999999999</v>
      </c>
      <c r="X142">
        <v>2.0211999999999999</v>
      </c>
      <c r="Z142">
        <v>5.6368</v>
      </c>
      <c r="AA142">
        <v>5.6368</v>
      </c>
      <c r="AB142">
        <v>0.84509999999999996</v>
      </c>
      <c r="AC142">
        <v>0.84509999999999996</v>
      </c>
      <c r="AE142">
        <v>-22.646000000000001</v>
      </c>
      <c r="AF142">
        <v>-22.745000000000001</v>
      </c>
      <c r="AG142">
        <v>2.5693999999999999</v>
      </c>
      <c r="AH142">
        <v>1.2303999999999999</v>
      </c>
      <c r="AJ142">
        <v>-23.934000000000001</v>
      </c>
      <c r="AK142">
        <v>-23.934000000000001</v>
      </c>
      <c r="AL142">
        <v>0.84509999999999996</v>
      </c>
      <c r="AM142">
        <v>0.84509999999999996</v>
      </c>
      <c r="AO142">
        <v>-47.627000000000002</v>
      </c>
      <c r="AP142">
        <v>-44.962000000000003</v>
      </c>
      <c r="AQ142">
        <v>2.7551000000000001</v>
      </c>
      <c r="AR142">
        <v>2.0211999999999999</v>
      </c>
      <c r="AT142">
        <v>-46.331000000000003</v>
      </c>
      <c r="AU142">
        <v>-46.331000000000003</v>
      </c>
      <c r="AV142">
        <v>0.84509999999999996</v>
      </c>
      <c r="AW142">
        <v>0.84509999999999996</v>
      </c>
    </row>
    <row r="143" spans="1:49" x14ac:dyDescent="0.3">
      <c r="A143">
        <v>521.91999999999996</v>
      </c>
      <c r="B143">
        <v>683.99</v>
      </c>
      <c r="C143">
        <v>2.3559999999999999</v>
      </c>
      <c r="D143">
        <v>2.3159999999999998</v>
      </c>
      <c r="F143">
        <v>832.9</v>
      </c>
      <c r="G143">
        <v>690.12</v>
      </c>
      <c r="H143">
        <v>0.30103000000000002</v>
      </c>
      <c r="I143">
        <v>1.5441</v>
      </c>
      <c r="K143">
        <v>2.6450999999999998</v>
      </c>
      <c r="L143">
        <v>3.1484000000000001</v>
      </c>
      <c r="M143">
        <v>1.8976</v>
      </c>
      <c r="N143">
        <v>2.5131999999999999</v>
      </c>
      <c r="P143">
        <v>2.7564000000000002</v>
      </c>
      <c r="Q143">
        <v>2.7564000000000002</v>
      </c>
      <c r="R143">
        <v>1.4472</v>
      </c>
      <c r="S143">
        <v>1.2303999999999999</v>
      </c>
      <c r="U143">
        <v>3.8637000000000001</v>
      </c>
      <c r="V143">
        <v>5.1162999999999998</v>
      </c>
      <c r="W143">
        <v>1.8976</v>
      </c>
      <c r="X143">
        <v>2.3711000000000002</v>
      </c>
      <c r="Z143">
        <v>5.9237000000000002</v>
      </c>
      <c r="AA143">
        <v>5.9237000000000002</v>
      </c>
      <c r="AB143">
        <v>0.60206000000000004</v>
      </c>
      <c r="AC143">
        <v>0.60206000000000004</v>
      </c>
      <c r="AE143">
        <v>-20.477</v>
      </c>
      <c r="AF143">
        <v>-22.577999999999999</v>
      </c>
      <c r="AG143">
        <v>1.8976</v>
      </c>
      <c r="AH143">
        <v>2.0211999999999999</v>
      </c>
      <c r="AJ143">
        <v>-23.71</v>
      </c>
      <c r="AK143">
        <v>-23.71</v>
      </c>
      <c r="AL143">
        <v>0.60206000000000004</v>
      </c>
      <c r="AM143">
        <v>0.60206000000000004</v>
      </c>
      <c r="AO143">
        <v>-47.197000000000003</v>
      </c>
      <c r="AP143">
        <v>-46.42</v>
      </c>
      <c r="AQ143">
        <v>2.5693999999999999</v>
      </c>
      <c r="AR143">
        <v>2.3711000000000002</v>
      </c>
      <c r="AT143">
        <v>-46.55</v>
      </c>
      <c r="AU143">
        <v>-46.55</v>
      </c>
      <c r="AV143">
        <v>0.60206000000000004</v>
      </c>
      <c r="AW143">
        <v>0.60206000000000004</v>
      </c>
    </row>
    <row r="144" spans="1:49" x14ac:dyDescent="0.3">
      <c r="A144">
        <v>939.59</v>
      </c>
      <c r="B144">
        <v>466.51</v>
      </c>
      <c r="C144">
        <v>3.1909000000000001</v>
      </c>
      <c r="D144">
        <v>1</v>
      </c>
      <c r="F144">
        <v>650.27</v>
      </c>
      <c r="G144">
        <v>451.79</v>
      </c>
      <c r="H144">
        <v>0</v>
      </c>
      <c r="I144">
        <v>0.47711999999999999</v>
      </c>
      <c r="K144">
        <v>2.5105</v>
      </c>
      <c r="L144">
        <v>2.8772000000000002</v>
      </c>
      <c r="M144">
        <v>3.5145</v>
      </c>
      <c r="N144">
        <v>2.0682</v>
      </c>
      <c r="P144">
        <v>2.6229</v>
      </c>
      <c r="Q144">
        <v>2.6229</v>
      </c>
      <c r="R144">
        <v>0</v>
      </c>
      <c r="S144">
        <v>0</v>
      </c>
      <c r="U144">
        <v>5.3966000000000003</v>
      </c>
      <c r="V144">
        <v>4.3334000000000001</v>
      </c>
      <c r="W144">
        <v>3.5145</v>
      </c>
      <c r="X144">
        <v>2.5131999999999999</v>
      </c>
      <c r="Z144">
        <v>5.2072000000000003</v>
      </c>
      <c r="AA144">
        <v>5.2072000000000003</v>
      </c>
      <c r="AB144">
        <v>0.77815000000000001</v>
      </c>
      <c r="AC144">
        <v>0</v>
      </c>
      <c r="AE144">
        <v>-23.603999999999999</v>
      </c>
      <c r="AF144">
        <v>-23.884</v>
      </c>
      <c r="AG144">
        <v>3.5145</v>
      </c>
      <c r="AH144">
        <v>2.3711000000000002</v>
      </c>
      <c r="AJ144">
        <v>-23.614999999999998</v>
      </c>
      <c r="AK144">
        <v>-23.614999999999998</v>
      </c>
      <c r="AL144">
        <v>0.77815000000000001</v>
      </c>
      <c r="AM144">
        <v>0</v>
      </c>
      <c r="AO144">
        <v>-49.779000000000003</v>
      </c>
      <c r="AP144">
        <v>-44.957999999999998</v>
      </c>
      <c r="AQ144">
        <v>1.8976</v>
      </c>
      <c r="AR144">
        <v>2.5131999999999999</v>
      </c>
      <c r="AT144">
        <v>-46.572000000000003</v>
      </c>
      <c r="AU144">
        <v>-46.572000000000003</v>
      </c>
      <c r="AV144">
        <v>0.77815000000000001</v>
      </c>
      <c r="AW144">
        <v>0</v>
      </c>
    </row>
    <row r="145" spans="1:49" x14ac:dyDescent="0.3">
      <c r="A145">
        <v>688.72</v>
      </c>
      <c r="B145">
        <v>707.06</v>
      </c>
      <c r="C145">
        <v>2.3729</v>
      </c>
      <c r="D145">
        <v>2.5550999999999999</v>
      </c>
      <c r="F145">
        <v>719.21</v>
      </c>
      <c r="G145">
        <v>832.9</v>
      </c>
      <c r="H145">
        <v>0.95423999999999998</v>
      </c>
      <c r="I145">
        <v>0</v>
      </c>
      <c r="K145">
        <v>2.4933999999999998</v>
      </c>
      <c r="L145">
        <v>1.9451000000000001</v>
      </c>
      <c r="M145">
        <v>2.6395</v>
      </c>
      <c r="N145">
        <v>0.30103000000000002</v>
      </c>
      <c r="P145">
        <v>2.6354000000000002</v>
      </c>
      <c r="Q145">
        <v>2.6354000000000002</v>
      </c>
      <c r="R145">
        <v>0.90308999999999995</v>
      </c>
      <c r="S145">
        <v>0.30103000000000002</v>
      </c>
      <c r="U145">
        <v>4.5476999999999999</v>
      </c>
      <c r="V145">
        <v>4.5278999999999998</v>
      </c>
      <c r="W145">
        <v>2.6395</v>
      </c>
      <c r="X145">
        <v>2.0682</v>
      </c>
      <c r="Z145">
        <v>5.4013999999999998</v>
      </c>
      <c r="AA145">
        <v>5.4013999999999998</v>
      </c>
      <c r="AB145">
        <v>1.3802000000000001</v>
      </c>
      <c r="AC145">
        <v>0.60206000000000004</v>
      </c>
      <c r="AE145">
        <v>-21.34</v>
      </c>
      <c r="AF145">
        <v>-23.074999999999999</v>
      </c>
      <c r="AG145">
        <v>2.6395</v>
      </c>
      <c r="AH145">
        <v>2.5131999999999999</v>
      </c>
      <c r="AJ145">
        <v>-22.015999999999998</v>
      </c>
      <c r="AK145">
        <v>-22.015999999999998</v>
      </c>
      <c r="AL145">
        <v>1.3802000000000001</v>
      </c>
      <c r="AM145">
        <v>0.60206000000000004</v>
      </c>
      <c r="AO145">
        <v>-46.932000000000002</v>
      </c>
      <c r="AP145">
        <v>-47.621000000000002</v>
      </c>
      <c r="AQ145">
        <v>3.5145</v>
      </c>
      <c r="AR145">
        <v>2.0682</v>
      </c>
      <c r="AT145">
        <v>-47.889000000000003</v>
      </c>
      <c r="AU145">
        <v>-47.889000000000003</v>
      </c>
      <c r="AV145">
        <v>1.3802000000000001</v>
      </c>
      <c r="AW145">
        <v>0.60206000000000004</v>
      </c>
    </row>
    <row r="146" spans="1:49" x14ac:dyDescent="0.3">
      <c r="A146">
        <v>812.84</v>
      </c>
      <c r="B146">
        <v>414.18</v>
      </c>
      <c r="C146">
        <v>2.3304</v>
      </c>
      <c r="D146">
        <v>1.7708999999999999</v>
      </c>
      <c r="F146">
        <v>469.58</v>
      </c>
      <c r="G146">
        <v>650.27</v>
      </c>
      <c r="H146">
        <v>0.30103000000000002</v>
      </c>
      <c r="I146">
        <v>0</v>
      </c>
      <c r="K146">
        <v>2.5857000000000001</v>
      </c>
      <c r="L146">
        <v>2.3498000000000001</v>
      </c>
      <c r="M146">
        <v>2.444</v>
      </c>
      <c r="N146">
        <v>2.2833000000000001</v>
      </c>
      <c r="P146">
        <v>3.0411999999999999</v>
      </c>
      <c r="Q146">
        <v>3.0411999999999999</v>
      </c>
      <c r="R146">
        <v>1.8865000000000001</v>
      </c>
      <c r="S146">
        <v>1.8194999999999999</v>
      </c>
      <c r="U146">
        <v>3.9361000000000002</v>
      </c>
      <c r="V146">
        <v>5.6272000000000002</v>
      </c>
      <c r="W146">
        <v>2.444</v>
      </c>
      <c r="X146">
        <v>2.0754999999999999</v>
      </c>
      <c r="Z146">
        <v>3.6177000000000001</v>
      </c>
      <c r="AA146">
        <v>3.6177000000000001</v>
      </c>
      <c r="AB146">
        <v>1.4472</v>
      </c>
      <c r="AC146">
        <v>1.2303999999999999</v>
      </c>
      <c r="AE146">
        <v>-20.402000000000001</v>
      </c>
      <c r="AF146">
        <v>-21.908999999999999</v>
      </c>
      <c r="AG146">
        <v>2.444</v>
      </c>
      <c r="AH146">
        <v>2.0682</v>
      </c>
      <c r="AJ146">
        <v>-22.646000000000001</v>
      </c>
      <c r="AK146">
        <v>-22.646000000000001</v>
      </c>
      <c r="AL146">
        <v>1.4472</v>
      </c>
      <c r="AM146">
        <v>1.2303999999999999</v>
      </c>
      <c r="AO146">
        <v>-47.73</v>
      </c>
      <c r="AP146">
        <v>-46.622999999999998</v>
      </c>
      <c r="AQ146">
        <v>2.6395</v>
      </c>
      <c r="AR146">
        <v>2.0754999999999999</v>
      </c>
      <c r="AT146">
        <v>-44.578000000000003</v>
      </c>
      <c r="AU146">
        <v>-44.578000000000003</v>
      </c>
      <c r="AV146">
        <v>1.4472</v>
      </c>
      <c r="AW146">
        <v>1.2303999999999999</v>
      </c>
    </row>
    <row r="147" spans="1:49" x14ac:dyDescent="0.3">
      <c r="A147">
        <v>398.16</v>
      </c>
      <c r="B147">
        <v>508.17</v>
      </c>
      <c r="C147">
        <v>0.30103000000000002</v>
      </c>
      <c r="D147">
        <v>1.9777</v>
      </c>
      <c r="G147">
        <v>719.21</v>
      </c>
      <c r="I147">
        <v>0.77815000000000001</v>
      </c>
      <c r="K147">
        <v>2.1741000000000001</v>
      </c>
      <c r="L147">
        <v>2.1753</v>
      </c>
      <c r="M147">
        <v>1.2553000000000001</v>
      </c>
      <c r="N147">
        <v>1.1760999999999999</v>
      </c>
      <c r="P147">
        <v>2.7905000000000002</v>
      </c>
      <c r="Q147">
        <v>2.7905000000000002</v>
      </c>
      <c r="R147">
        <v>2.4771000000000001</v>
      </c>
      <c r="S147">
        <v>2.0413999999999999</v>
      </c>
      <c r="U147">
        <v>3.3166000000000002</v>
      </c>
      <c r="V147">
        <v>3.2536</v>
      </c>
      <c r="W147">
        <v>1.2553000000000001</v>
      </c>
      <c r="X147">
        <v>0.30103000000000002</v>
      </c>
      <c r="Z147">
        <v>4.7398999999999996</v>
      </c>
      <c r="AA147">
        <v>4.7398999999999996</v>
      </c>
      <c r="AB147">
        <v>0</v>
      </c>
      <c r="AC147">
        <v>0</v>
      </c>
      <c r="AE147">
        <v>-22.745000000000001</v>
      </c>
      <c r="AF147">
        <v>-23.689</v>
      </c>
      <c r="AG147">
        <v>1.2553000000000001</v>
      </c>
      <c r="AH147">
        <v>2.0754999999999999</v>
      </c>
      <c r="AJ147">
        <v>-21.596</v>
      </c>
      <c r="AK147">
        <v>-21.596</v>
      </c>
      <c r="AL147">
        <v>0</v>
      </c>
      <c r="AM147">
        <v>0</v>
      </c>
      <c r="AO147">
        <v>-47.423999999999999</v>
      </c>
      <c r="AP147">
        <v>-46.737000000000002</v>
      </c>
      <c r="AQ147">
        <v>2.444</v>
      </c>
      <c r="AR147">
        <v>2.2833000000000001</v>
      </c>
      <c r="AT147">
        <v>-46.887999999999998</v>
      </c>
      <c r="AU147">
        <v>-46.887999999999998</v>
      </c>
      <c r="AV147">
        <v>0</v>
      </c>
      <c r="AW147">
        <v>0</v>
      </c>
    </row>
    <row r="148" spans="1:49" x14ac:dyDescent="0.3">
      <c r="A148">
        <v>1055.5</v>
      </c>
      <c r="B148">
        <v>624.09</v>
      </c>
      <c r="C148">
        <v>2.8020999999999998</v>
      </c>
      <c r="D148">
        <v>2.1038000000000001</v>
      </c>
      <c r="G148">
        <v>469.58</v>
      </c>
      <c r="I148">
        <v>0</v>
      </c>
      <c r="K148">
        <v>2.4853000000000001</v>
      </c>
      <c r="L148">
        <v>2.8014000000000001</v>
      </c>
      <c r="M148">
        <v>2.3559999999999999</v>
      </c>
      <c r="N148">
        <v>2.3159999999999998</v>
      </c>
      <c r="P148">
        <v>2.8134000000000001</v>
      </c>
      <c r="Q148">
        <v>2.8134000000000001</v>
      </c>
      <c r="R148">
        <v>0.30103000000000002</v>
      </c>
      <c r="S148">
        <v>0</v>
      </c>
      <c r="U148">
        <v>4.9150999999999998</v>
      </c>
      <c r="V148">
        <v>4.0471000000000004</v>
      </c>
      <c r="W148">
        <v>2.3559999999999999</v>
      </c>
      <c r="X148">
        <v>2.2833000000000001</v>
      </c>
      <c r="Z148">
        <v>5.6634000000000002</v>
      </c>
      <c r="AA148">
        <v>5.6634000000000002</v>
      </c>
      <c r="AB148">
        <v>0.90308999999999995</v>
      </c>
      <c r="AC148">
        <v>0.30103000000000002</v>
      </c>
      <c r="AE148">
        <v>-22.577999999999999</v>
      </c>
      <c r="AF148">
        <v>-21.661999999999999</v>
      </c>
      <c r="AG148">
        <v>2.3559999999999999</v>
      </c>
      <c r="AH148">
        <v>2.2833000000000001</v>
      </c>
      <c r="AJ148">
        <v>-20.812999999999999</v>
      </c>
      <c r="AK148">
        <v>-20.812999999999999</v>
      </c>
      <c r="AL148">
        <v>0.90308999999999995</v>
      </c>
      <c r="AM148">
        <v>0.30103000000000002</v>
      </c>
      <c r="AO148">
        <v>-50.793999999999997</v>
      </c>
      <c r="AP148">
        <v>-48.4</v>
      </c>
      <c r="AQ148">
        <v>1.2553000000000001</v>
      </c>
      <c r="AR148">
        <v>1.1760999999999999</v>
      </c>
      <c r="AT148">
        <v>-49.381</v>
      </c>
      <c r="AU148">
        <v>-49.381</v>
      </c>
      <c r="AV148">
        <v>0.90308999999999995</v>
      </c>
      <c r="AW148">
        <v>0.30103000000000002</v>
      </c>
    </row>
    <row r="149" spans="1:49" x14ac:dyDescent="0.3">
      <c r="A149">
        <v>569.77</v>
      </c>
      <c r="B149">
        <v>684.99</v>
      </c>
      <c r="C149">
        <v>1.2040999999999999</v>
      </c>
      <c r="D149">
        <v>0.95423999999999998</v>
      </c>
      <c r="K149">
        <v>2.1549999999999998</v>
      </c>
      <c r="L149">
        <v>1.8917999999999999</v>
      </c>
      <c r="M149">
        <v>3.3277999999999999</v>
      </c>
      <c r="N149">
        <v>1</v>
      </c>
      <c r="P149">
        <v>2.9685999999999999</v>
      </c>
      <c r="Q149">
        <v>2.9685999999999999</v>
      </c>
      <c r="R149">
        <v>1.4314</v>
      </c>
      <c r="S149">
        <v>1.3616999999999999</v>
      </c>
      <c r="U149">
        <v>5.1162999999999998</v>
      </c>
      <c r="V149">
        <v>3.9508000000000001</v>
      </c>
      <c r="W149">
        <v>3.3277999999999999</v>
      </c>
      <c r="X149">
        <v>1.1760999999999999</v>
      </c>
      <c r="Z149">
        <v>5.8585000000000003</v>
      </c>
      <c r="AA149">
        <v>5.8585000000000003</v>
      </c>
      <c r="AB149">
        <v>1.8865000000000001</v>
      </c>
      <c r="AC149">
        <v>1.8194999999999999</v>
      </c>
      <c r="AE149">
        <v>-23.884</v>
      </c>
      <c r="AF149">
        <v>-21.515000000000001</v>
      </c>
      <c r="AG149">
        <v>3.3277999999999999</v>
      </c>
      <c r="AH149">
        <v>1.1760999999999999</v>
      </c>
      <c r="AJ149">
        <v>-23.184000000000001</v>
      </c>
      <c r="AK149">
        <v>-23.184000000000001</v>
      </c>
      <c r="AL149">
        <v>1.8865000000000001</v>
      </c>
      <c r="AM149">
        <v>1.8194999999999999</v>
      </c>
      <c r="AO149">
        <v>-44.962000000000003</v>
      </c>
      <c r="AP149">
        <v>-48.383000000000003</v>
      </c>
      <c r="AQ149">
        <v>2.3559999999999999</v>
      </c>
      <c r="AR149">
        <v>2.3159999999999998</v>
      </c>
      <c r="AT149">
        <v>-45.884</v>
      </c>
      <c r="AU149">
        <v>-45.884</v>
      </c>
      <c r="AV149">
        <v>1.8865000000000001</v>
      </c>
      <c r="AW149">
        <v>1.8194999999999999</v>
      </c>
    </row>
    <row r="150" spans="1:49" x14ac:dyDescent="0.3">
      <c r="A150">
        <v>683.99</v>
      </c>
      <c r="B150">
        <v>572.24</v>
      </c>
      <c r="C150">
        <v>3.0106999999999999</v>
      </c>
      <c r="D150">
        <v>1.8920999999999999</v>
      </c>
      <c r="K150">
        <v>3.1484000000000001</v>
      </c>
      <c r="L150">
        <v>2.3136000000000001</v>
      </c>
      <c r="M150">
        <v>3.1909000000000001</v>
      </c>
      <c r="N150">
        <v>2.5550999999999999</v>
      </c>
      <c r="P150">
        <v>3.1821999999999999</v>
      </c>
      <c r="Q150">
        <v>3.1821999999999999</v>
      </c>
      <c r="R150">
        <v>3.7543000000000002</v>
      </c>
      <c r="S150">
        <v>2.4487000000000001</v>
      </c>
      <c r="U150">
        <v>4.3334000000000001</v>
      </c>
      <c r="V150">
        <v>4.4363999999999999</v>
      </c>
      <c r="W150">
        <v>3.1909000000000001</v>
      </c>
      <c r="X150">
        <v>2.3159999999999998</v>
      </c>
      <c r="Z150">
        <v>4.0289000000000001</v>
      </c>
      <c r="AA150">
        <v>4.0289000000000001</v>
      </c>
      <c r="AB150">
        <v>2.4771000000000001</v>
      </c>
      <c r="AC150">
        <v>2.0413999999999999</v>
      </c>
      <c r="AE150">
        <v>-23.074999999999999</v>
      </c>
      <c r="AF150">
        <v>-22.367000000000001</v>
      </c>
      <c r="AG150">
        <v>3.1909000000000001</v>
      </c>
      <c r="AH150">
        <v>2.3159999999999998</v>
      </c>
      <c r="AJ150">
        <v>-23.222000000000001</v>
      </c>
      <c r="AK150">
        <v>-23.222000000000001</v>
      </c>
      <c r="AL150">
        <v>2.4771000000000001</v>
      </c>
      <c r="AM150">
        <v>2.0413999999999999</v>
      </c>
      <c r="AO150">
        <v>-46.42</v>
      </c>
      <c r="AP150">
        <v>-50.515000000000001</v>
      </c>
      <c r="AQ150">
        <v>3.3277999999999999</v>
      </c>
      <c r="AR150">
        <v>1</v>
      </c>
      <c r="AT150">
        <v>-45.31</v>
      </c>
      <c r="AU150">
        <v>-45.31</v>
      </c>
      <c r="AV150">
        <v>2.4771000000000001</v>
      </c>
      <c r="AW150">
        <v>2.0413999999999999</v>
      </c>
    </row>
    <row r="151" spans="1:49" x14ac:dyDescent="0.3">
      <c r="A151">
        <v>466.51</v>
      </c>
      <c r="B151">
        <v>508.31</v>
      </c>
      <c r="C151">
        <v>1</v>
      </c>
      <c r="D151">
        <v>1.1460999999999999</v>
      </c>
      <c r="K151">
        <v>2.8772000000000002</v>
      </c>
      <c r="L151">
        <v>2.6880999999999999</v>
      </c>
      <c r="M151">
        <v>2.3729</v>
      </c>
      <c r="N151">
        <v>1.7708999999999999</v>
      </c>
      <c r="P151">
        <v>2.7862</v>
      </c>
      <c r="Q151">
        <v>2.7862</v>
      </c>
      <c r="R151">
        <v>1.8325</v>
      </c>
      <c r="S151">
        <v>1.6628000000000001</v>
      </c>
      <c r="U151">
        <v>4.5278999999999998</v>
      </c>
      <c r="V151">
        <v>3.3252999999999999</v>
      </c>
      <c r="W151">
        <v>2.3729</v>
      </c>
      <c r="X151">
        <v>1</v>
      </c>
      <c r="Z151">
        <v>4.6123000000000003</v>
      </c>
      <c r="AA151">
        <v>4.6123000000000003</v>
      </c>
      <c r="AB151">
        <v>0.30103000000000002</v>
      </c>
      <c r="AC151">
        <v>0</v>
      </c>
      <c r="AE151">
        <v>-21.908999999999999</v>
      </c>
      <c r="AF151">
        <v>-20.123000000000001</v>
      </c>
      <c r="AG151">
        <v>2.3729</v>
      </c>
      <c r="AH151">
        <v>1</v>
      </c>
      <c r="AJ151">
        <v>-22.736000000000001</v>
      </c>
      <c r="AK151">
        <v>-22.736000000000001</v>
      </c>
      <c r="AL151">
        <v>0.30103000000000002</v>
      </c>
      <c r="AM151">
        <v>0</v>
      </c>
      <c r="AO151">
        <v>-44.957999999999998</v>
      </c>
      <c r="AP151">
        <v>-48.316000000000003</v>
      </c>
      <c r="AQ151">
        <v>3.1909000000000001</v>
      </c>
      <c r="AR151">
        <v>2.5550999999999999</v>
      </c>
      <c r="AT151">
        <v>-48.569000000000003</v>
      </c>
      <c r="AU151">
        <v>-48.569000000000003</v>
      </c>
      <c r="AV151">
        <v>0.30103000000000002</v>
      </c>
      <c r="AW151">
        <v>0</v>
      </c>
    </row>
    <row r="152" spans="1:49" x14ac:dyDescent="0.3">
      <c r="A152">
        <v>707.06</v>
      </c>
      <c r="B152">
        <v>546.35</v>
      </c>
      <c r="C152">
        <v>3.9466000000000001</v>
      </c>
      <c r="D152">
        <v>0.90308999999999995</v>
      </c>
      <c r="K152">
        <v>1.9451000000000001</v>
      </c>
      <c r="L152">
        <v>2.4224999999999999</v>
      </c>
      <c r="M152">
        <v>0.30103000000000002</v>
      </c>
      <c r="N152">
        <v>1.9777</v>
      </c>
      <c r="P152">
        <v>2.6046999999999998</v>
      </c>
      <c r="Q152">
        <v>2.6046999999999998</v>
      </c>
      <c r="R152">
        <v>2.6598999999999999</v>
      </c>
      <c r="S152">
        <v>1.8194999999999999</v>
      </c>
      <c r="U152">
        <v>5.6272000000000002</v>
      </c>
      <c r="V152">
        <v>3.9481000000000002</v>
      </c>
      <c r="W152">
        <v>2.3304</v>
      </c>
      <c r="X152">
        <v>2.5550999999999999</v>
      </c>
      <c r="Z152">
        <v>4.5175999999999998</v>
      </c>
      <c r="AA152">
        <v>4.5175999999999998</v>
      </c>
      <c r="AB152">
        <v>1.4314</v>
      </c>
      <c r="AC152">
        <v>1.3616999999999999</v>
      </c>
      <c r="AE152">
        <v>-23.689</v>
      </c>
      <c r="AF152">
        <v>-22.113</v>
      </c>
      <c r="AG152">
        <v>2.3304</v>
      </c>
      <c r="AH152">
        <v>2.5550999999999999</v>
      </c>
      <c r="AJ152">
        <v>-23.879000000000001</v>
      </c>
      <c r="AK152">
        <v>-23.879000000000001</v>
      </c>
      <c r="AL152">
        <v>1.4314</v>
      </c>
      <c r="AM152">
        <v>1.3616999999999999</v>
      </c>
      <c r="AO152">
        <v>-47.621000000000002</v>
      </c>
      <c r="AP152">
        <v>-51.533999999999999</v>
      </c>
      <c r="AQ152">
        <v>2.3729</v>
      </c>
      <c r="AR152">
        <v>1.7708999999999999</v>
      </c>
      <c r="AT152">
        <v>-47.996000000000002</v>
      </c>
      <c r="AU152">
        <v>-47.996000000000002</v>
      </c>
      <c r="AV152">
        <v>1.4314</v>
      </c>
      <c r="AW152">
        <v>1.3616999999999999</v>
      </c>
    </row>
    <row r="153" spans="1:49" x14ac:dyDescent="0.3">
      <c r="A153">
        <v>414.18</v>
      </c>
      <c r="B153">
        <v>791.83</v>
      </c>
      <c r="C153">
        <v>1.9684999999999999</v>
      </c>
      <c r="D153">
        <v>2.1818</v>
      </c>
      <c r="K153">
        <v>2.3498000000000001</v>
      </c>
      <c r="L153">
        <v>2.0468000000000002</v>
      </c>
      <c r="M153">
        <v>2.8020999999999998</v>
      </c>
      <c r="N153">
        <v>2.1038000000000001</v>
      </c>
      <c r="P153">
        <v>2.4020999999999999</v>
      </c>
      <c r="Q153">
        <v>2.4020999999999999</v>
      </c>
      <c r="R153">
        <v>0.77815000000000001</v>
      </c>
      <c r="S153">
        <v>0.77815000000000001</v>
      </c>
      <c r="U153">
        <v>3.2536</v>
      </c>
      <c r="V153">
        <v>4.6702000000000004</v>
      </c>
      <c r="W153">
        <v>0.30103000000000002</v>
      </c>
      <c r="X153">
        <v>1.7708999999999999</v>
      </c>
      <c r="Z153">
        <v>4.5521000000000003</v>
      </c>
      <c r="AA153">
        <v>4.5521000000000003</v>
      </c>
      <c r="AB153">
        <v>1.8325</v>
      </c>
      <c r="AC153">
        <v>1.6628000000000001</v>
      </c>
      <c r="AE153">
        <v>-20.463999999999999</v>
      </c>
      <c r="AF153">
        <v>-21.486000000000001</v>
      </c>
      <c r="AG153">
        <v>0.30103000000000002</v>
      </c>
      <c r="AH153">
        <v>1.7708999999999999</v>
      </c>
      <c r="AJ153">
        <v>-23.567</v>
      </c>
      <c r="AK153">
        <v>-23.567</v>
      </c>
      <c r="AL153">
        <v>3.7543000000000002</v>
      </c>
      <c r="AM153">
        <v>2.4487000000000001</v>
      </c>
      <c r="AO153">
        <v>-46.622999999999998</v>
      </c>
      <c r="AP153">
        <v>-49.405000000000001</v>
      </c>
      <c r="AQ153">
        <v>2.3304</v>
      </c>
      <c r="AR153">
        <v>1.9777</v>
      </c>
      <c r="AT153">
        <v>-46.57</v>
      </c>
      <c r="AU153">
        <v>-46.57</v>
      </c>
      <c r="AV153">
        <v>3.7543000000000002</v>
      </c>
      <c r="AW153">
        <v>2.4487000000000001</v>
      </c>
    </row>
    <row r="154" spans="1:49" x14ac:dyDescent="0.3">
      <c r="A154">
        <v>508.17</v>
      </c>
      <c r="B154">
        <v>765.89</v>
      </c>
      <c r="C154">
        <v>2.2967</v>
      </c>
      <c r="D154">
        <v>2.3096000000000001</v>
      </c>
      <c r="K154">
        <v>2.1753</v>
      </c>
      <c r="L154">
        <v>2.7120000000000002</v>
      </c>
      <c r="M154">
        <v>1.2040999999999999</v>
      </c>
      <c r="N154">
        <v>0.95423999999999998</v>
      </c>
      <c r="P154">
        <v>2.7905000000000002</v>
      </c>
      <c r="Q154">
        <v>2.7905000000000002</v>
      </c>
      <c r="R154">
        <v>0.30103000000000002</v>
      </c>
      <c r="S154">
        <v>0</v>
      </c>
      <c r="U154">
        <v>4.0471000000000004</v>
      </c>
      <c r="V154">
        <v>4.0949999999999998</v>
      </c>
      <c r="W154">
        <v>2.8020999999999998</v>
      </c>
      <c r="X154">
        <v>1.9777</v>
      </c>
      <c r="Z154">
        <v>4.9493</v>
      </c>
      <c r="AA154">
        <v>4.9493</v>
      </c>
      <c r="AB154">
        <v>2.6598999999999999</v>
      </c>
      <c r="AC154">
        <v>1.8194999999999999</v>
      </c>
      <c r="AE154">
        <v>-21.661999999999999</v>
      </c>
      <c r="AF154">
        <v>-22.414999999999999</v>
      </c>
      <c r="AG154">
        <v>2.8020999999999998</v>
      </c>
      <c r="AH154">
        <v>1.9777</v>
      </c>
      <c r="AJ154">
        <v>-22.548999999999999</v>
      </c>
      <c r="AK154">
        <v>-22.548999999999999</v>
      </c>
      <c r="AL154">
        <v>1.8325</v>
      </c>
      <c r="AM154">
        <v>1.6628000000000001</v>
      </c>
      <c r="AO154">
        <v>-50.606000000000002</v>
      </c>
      <c r="AP154">
        <v>-47.970999999999997</v>
      </c>
      <c r="AQ154">
        <v>0.30103000000000002</v>
      </c>
      <c r="AR154">
        <v>2.1038000000000001</v>
      </c>
      <c r="AT154">
        <v>-47.914000000000001</v>
      </c>
      <c r="AU154">
        <v>-47.914000000000001</v>
      </c>
      <c r="AV154">
        <v>1.8325</v>
      </c>
      <c r="AW154">
        <v>1.6628000000000001</v>
      </c>
    </row>
    <row r="155" spans="1:49" x14ac:dyDescent="0.3">
      <c r="A155">
        <v>624.09</v>
      </c>
      <c r="B155">
        <v>340.91</v>
      </c>
      <c r="C155">
        <v>2.3424</v>
      </c>
      <c r="D155">
        <v>1.415</v>
      </c>
      <c r="K155">
        <v>2.8014000000000001</v>
      </c>
      <c r="L155">
        <v>3.2185999999999999</v>
      </c>
      <c r="M155">
        <v>3.0106999999999999</v>
      </c>
      <c r="N155">
        <v>2.4281000000000001</v>
      </c>
      <c r="P155">
        <v>2.1705999999999999</v>
      </c>
      <c r="Q155">
        <v>2.1705999999999999</v>
      </c>
      <c r="R155">
        <v>2.3801999999999999</v>
      </c>
      <c r="S155">
        <v>0.69896999999999998</v>
      </c>
      <c r="U155">
        <v>3.9508000000000001</v>
      </c>
      <c r="V155">
        <v>3.9942000000000002</v>
      </c>
      <c r="W155">
        <v>1.2040999999999999</v>
      </c>
      <c r="X155">
        <v>2.1038000000000001</v>
      </c>
      <c r="Z155">
        <v>4.0857000000000001</v>
      </c>
      <c r="AA155">
        <v>4.0857000000000001</v>
      </c>
      <c r="AB155">
        <v>0.77815000000000001</v>
      </c>
      <c r="AC155">
        <v>0.77815000000000001</v>
      </c>
      <c r="AE155">
        <v>-21.515000000000001</v>
      </c>
      <c r="AF155">
        <v>-21.233000000000001</v>
      </c>
      <c r="AG155">
        <v>1.2040999999999999</v>
      </c>
      <c r="AH155">
        <v>2.1038000000000001</v>
      </c>
      <c r="AJ155">
        <v>-23.806999999999999</v>
      </c>
      <c r="AK155">
        <v>-23.806999999999999</v>
      </c>
      <c r="AL155">
        <v>2.6598999999999999</v>
      </c>
      <c r="AM155">
        <v>1.8194999999999999</v>
      </c>
      <c r="AO155">
        <v>-46.737000000000002</v>
      </c>
      <c r="AP155">
        <v>-50.207000000000001</v>
      </c>
      <c r="AQ155">
        <v>2.8020999999999998</v>
      </c>
      <c r="AR155">
        <v>0.95423999999999998</v>
      </c>
      <c r="AT155">
        <v>-45.402999999999999</v>
      </c>
      <c r="AU155">
        <v>-45.402999999999999</v>
      </c>
      <c r="AV155">
        <v>2.6598999999999999</v>
      </c>
      <c r="AW155">
        <v>1.8194999999999999</v>
      </c>
    </row>
    <row r="156" spans="1:49" x14ac:dyDescent="0.3">
      <c r="A156">
        <v>684.99</v>
      </c>
      <c r="B156">
        <v>629.16999999999996</v>
      </c>
      <c r="C156">
        <v>1.1138999999999999</v>
      </c>
      <c r="D156">
        <v>1.716</v>
      </c>
      <c r="K156">
        <v>1.8917999999999999</v>
      </c>
      <c r="L156">
        <v>2.3060999999999998</v>
      </c>
      <c r="M156">
        <v>1</v>
      </c>
      <c r="N156">
        <v>1.8920999999999999</v>
      </c>
      <c r="P156">
        <v>2.5472999999999999</v>
      </c>
      <c r="Q156">
        <v>2.5472999999999999</v>
      </c>
      <c r="R156">
        <v>0.84509999999999996</v>
      </c>
      <c r="S156">
        <v>0.84509999999999996</v>
      </c>
      <c r="U156">
        <v>4.4363999999999999</v>
      </c>
      <c r="V156">
        <v>3.7854999999999999</v>
      </c>
      <c r="W156">
        <v>3.0106999999999999</v>
      </c>
      <c r="X156">
        <v>0.95423999999999998</v>
      </c>
      <c r="Z156">
        <v>4.1852999999999998</v>
      </c>
      <c r="AA156">
        <v>4.1852999999999998</v>
      </c>
      <c r="AB156">
        <v>0.30103000000000002</v>
      </c>
      <c r="AC156">
        <v>0</v>
      </c>
      <c r="AE156">
        <v>-22.367000000000001</v>
      </c>
      <c r="AF156">
        <v>-22.425000000000001</v>
      </c>
      <c r="AG156">
        <v>3.0106999999999999</v>
      </c>
      <c r="AH156">
        <v>0.95423999999999998</v>
      </c>
      <c r="AJ156">
        <v>-21.707999999999998</v>
      </c>
      <c r="AK156">
        <v>-21.707999999999998</v>
      </c>
      <c r="AL156">
        <v>0.77815000000000001</v>
      </c>
      <c r="AM156">
        <v>0.77815000000000001</v>
      </c>
      <c r="AO156">
        <v>-48.4</v>
      </c>
      <c r="AP156">
        <v>-48.103000000000002</v>
      </c>
      <c r="AQ156">
        <v>1.2040999999999999</v>
      </c>
      <c r="AR156">
        <v>2.4281000000000001</v>
      </c>
      <c r="AT156">
        <v>-46.823999999999998</v>
      </c>
      <c r="AU156">
        <v>-46.823999999999998</v>
      </c>
      <c r="AV156">
        <v>0.77815000000000001</v>
      </c>
      <c r="AW156">
        <v>0.77815000000000001</v>
      </c>
    </row>
    <row r="157" spans="1:49" x14ac:dyDescent="0.3">
      <c r="A157">
        <v>572.24</v>
      </c>
      <c r="B157">
        <v>877.59</v>
      </c>
      <c r="C157">
        <v>2.2067999999999999</v>
      </c>
      <c r="D157">
        <v>2.2967</v>
      </c>
      <c r="K157">
        <v>2.3136000000000001</v>
      </c>
      <c r="L157">
        <v>1.9730000000000001</v>
      </c>
      <c r="M157">
        <v>3.9466000000000001</v>
      </c>
      <c r="N157">
        <v>1.1460999999999999</v>
      </c>
      <c r="P157">
        <v>3.0264000000000002</v>
      </c>
      <c r="Q157">
        <v>3.0264000000000002</v>
      </c>
      <c r="R157">
        <v>2.8626999999999998</v>
      </c>
      <c r="S157">
        <v>2.1644000000000001</v>
      </c>
      <c r="U157">
        <v>3.3252999999999999</v>
      </c>
      <c r="V157">
        <v>4.1901999999999999</v>
      </c>
      <c r="W157">
        <v>1</v>
      </c>
      <c r="X157">
        <v>2.4281000000000001</v>
      </c>
      <c r="Z157">
        <v>5.5632000000000001</v>
      </c>
      <c r="AA157">
        <v>5.5632000000000001</v>
      </c>
      <c r="AB157">
        <v>2.3801999999999999</v>
      </c>
      <c r="AC157">
        <v>0.69896999999999998</v>
      </c>
      <c r="AE157">
        <v>-20.123000000000001</v>
      </c>
      <c r="AF157">
        <v>-24.524999999999999</v>
      </c>
      <c r="AG157">
        <v>1</v>
      </c>
      <c r="AH157">
        <v>2.4281000000000001</v>
      </c>
      <c r="AJ157">
        <v>-21.48</v>
      </c>
      <c r="AK157">
        <v>-21.48</v>
      </c>
      <c r="AL157">
        <v>0.30103000000000002</v>
      </c>
      <c r="AM157">
        <v>0</v>
      </c>
      <c r="AO157">
        <v>-48.383000000000003</v>
      </c>
      <c r="AP157">
        <v>-47.377000000000002</v>
      </c>
      <c r="AQ157">
        <v>3.0106999999999999</v>
      </c>
      <c r="AR157">
        <v>1.8920999999999999</v>
      </c>
      <c r="AT157">
        <v>-47.552999999999997</v>
      </c>
      <c r="AU157">
        <v>-47.552999999999997</v>
      </c>
      <c r="AV157">
        <v>0.30103000000000002</v>
      </c>
      <c r="AW157">
        <v>0</v>
      </c>
    </row>
    <row r="158" spans="1:49" x14ac:dyDescent="0.3">
      <c r="A158">
        <v>508.31</v>
      </c>
      <c r="B158">
        <v>499.43</v>
      </c>
      <c r="C158">
        <v>1.2787999999999999</v>
      </c>
      <c r="D158">
        <v>0.60206000000000004</v>
      </c>
      <c r="K158">
        <v>2.6880999999999999</v>
      </c>
      <c r="L158">
        <v>1.9198</v>
      </c>
      <c r="M158">
        <v>1.9684999999999999</v>
      </c>
      <c r="N158">
        <v>0.90308999999999995</v>
      </c>
      <c r="P158">
        <v>2.6522999999999999</v>
      </c>
      <c r="Q158">
        <v>2.6522999999999999</v>
      </c>
      <c r="R158">
        <v>0.30103000000000002</v>
      </c>
      <c r="S158">
        <v>0</v>
      </c>
      <c r="U158">
        <v>4.6702000000000004</v>
      </c>
      <c r="V158">
        <v>4.2496999999999998</v>
      </c>
      <c r="W158">
        <v>1.9684999999999999</v>
      </c>
      <c r="X158">
        <v>1.8920999999999999</v>
      </c>
      <c r="Z158">
        <v>4.0122</v>
      </c>
      <c r="AA158">
        <v>4.0122</v>
      </c>
      <c r="AB158">
        <v>0.84509999999999996</v>
      </c>
      <c r="AC158">
        <v>0.84509999999999996</v>
      </c>
      <c r="AE158">
        <v>-22.113</v>
      </c>
      <c r="AF158">
        <v>-23.042999999999999</v>
      </c>
      <c r="AG158">
        <v>3.9466000000000001</v>
      </c>
      <c r="AH158">
        <v>1.8920999999999999</v>
      </c>
      <c r="AJ158">
        <v>-23.966999999999999</v>
      </c>
      <c r="AK158">
        <v>-23.966999999999999</v>
      </c>
      <c r="AL158">
        <v>2.3801999999999999</v>
      </c>
      <c r="AM158">
        <v>0.69896999999999998</v>
      </c>
      <c r="AO158">
        <v>-50.515000000000001</v>
      </c>
      <c r="AP158">
        <v>-49.110999999999997</v>
      </c>
      <c r="AQ158">
        <v>1</v>
      </c>
      <c r="AR158">
        <v>1.1460999999999999</v>
      </c>
      <c r="AT158">
        <v>-46.384</v>
      </c>
      <c r="AU158">
        <v>-46.384</v>
      </c>
      <c r="AV158">
        <v>2.3801999999999999</v>
      </c>
      <c r="AW158">
        <v>0.69896999999999998</v>
      </c>
    </row>
    <row r="159" spans="1:49" x14ac:dyDescent="0.3">
      <c r="A159">
        <v>546.35</v>
      </c>
      <c r="B159">
        <v>624.05999999999995</v>
      </c>
      <c r="C159">
        <v>1</v>
      </c>
      <c r="D159">
        <v>1.4914000000000001</v>
      </c>
      <c r="K159">
        <v>2.4224999999999999</v>
      </c>
      <c r="L159">
        <v>1.8475999999999999</v>
      </c>
      <c r="M159">
        <v>2.2967</v>
      </c>
      <c r="N159">
        <v>2.1818</v>
      </c>
      <c r="P159">
        <v>2.6536</v>
      </c>
      <c r="Q159">
        <v>2.6536</v>
      </c>
      <c r="R159">
        <v>0.90308999999999995</v>
      </c>
      <c r="S159">
        <v>0.90308999999999995</v>
      </c>
      <c r="U159">
        <v>4.0949999999999998</v>
      </c>
      <c r="V159">
        <v>3.5623999999999998</v>
      </c>
      <c r="W159">
        <v>2.2967</v>
      </c>
      <c r="X159">
        <v>1.1460999999999999</v>
      </c>
      <c r="Z159">
        <v>4.1082999999999998</v>
      </c>
      <c r="AA159">
        <v>4.1082999999999998</v>
      </c>
      <c r="AB159">
        <v>2.8626999999999998</v>
      </c>
      <c r="AC159">
        <v>2.1644000000000001</v>
      </c>
      <c r="AE159">
        <v>-21.486000000000001</v>
      </c>
      <c r="AF159">
        <v>-21.164000000000001</v>
      </c>
      <c r="AG159">
        <v>1.9684999999999999</v>
      </c>
      <c r="AH159">
        <v>1.1460999999999999</v>
      </c>
      <c r="AJ159">
        <v>-23.641999999999999</v>
      </c>
      <c r="AK159">
        <v>-23.641999999999999</v>
      </c>
      <c r="AL159">
        <v>0.84509999999999996</v>
      </c>
      <c r="AM159">
        <v>0.84509999999999996</v>
      </c>
      <c r="AO159">
        <v>-48.316000000000003</v>
      </c>
      <c r="AP159">
        <v>-48.832999999999998</v>
      </c>
      <c r="AQ159">
        <v>3.9466000000000001</v>
      </c>
      <c r="AR159">
        <v>0.90308999999999995</v>
      </c>
      <c r="AT159">
        <v>-47.826999999999998</v>
      </c>
      <c r="AU159">
        <v>-47.826999999999998</v>
      </c>
      <c r="AV159">
        <v>0.84509999999999996</v>
      </c>
      <c r="AW159">
        <v>0.84509999999999996</v>
      </c>
    </row>
    <row r="160" spans="1:49" x14ac:dyDescent="0.3">
      <c r="A160">
        <v>791.83</v>
      </c>
      <c r="B160">
        <v>385.64</v>
      </c>
      <c r="C160">
        <v>2.7642000000000002</v>
      </c>
      <c r="D160">
        <v>0.69896999999999998</v>
      </c>
      <c r="K160">
        <v>2.0468000000000002</v>
      </c>
      <c r="L160">
        <v>2.1920999999999999</v>
      </c>
      <c r="M160">
        <v>2.3424</v>
      </c>
      <c r="N160">
        <v>2.3096000000000001</v>
      </c>
      <c r="P160">
        <v>2.1859999999999999</v>
      </c>
      <c r="Q160">
        <v>2.1859999999999999</v>
      </c>
      <c r="R160">
        <v>1.2787999999999999</v>
      </c>
      <c r="S160">
        <v>1.2553000000000001</v>
      </c>
      <c r="U160">
        <v>3.9942000000000002</v>
      </c>
      <c r="V160">
        <v>3.3895</v>
      </c>
      <c r="W160">
        <v>2.3424</v>
      </c>
      <c r="X160">
        <v>0.90308999999999995</v>
      </c>
      <c r="Z160">
        <v>4.6128</v>
      </c>
      <c r="AA160">
        <v>4.6128</v>
      </c>
      <c r="AB160">
        <v>0.30103000000000002</v>
      </c>
      <c r="AC160">
        <v>0</v>
      </c>
      <c r="AE160">
        <v>-22.414999999999999</v>
      </c>
      <c r="AF160">
        <v>-20.983000000000001</v>
      </c>
      <c r="AG160">
        <v>2.2967</v>
      </c>
      <c r="AH160">
        <v>0.90308999999999995</v>
      </c>
      <c r="AJ160">
        <v>-24.388999999999999</v>
      </c>
      <c r="AK160">
        <v>-24.388999999999999</v>
      </c>
      <c r="AL160">
        <v>2.8626999999999998</v>
      </c>
      <c r="AM160">
        <v>2.1644000000000001</v>
      </c>
      <c r="AO160">
        <v>-51.533999999999999</v>
      </c>
      <c r="AP160">
        <v>-46.850999999999999</v>
      </c>
      <c r="AQ160">
        <v>1.9684999999999999</v>
      </c>
      <c r="AR160">
        <v>2.1818</v>
      </c>
      <c r="AT160">
        <v>-47.927</v>
      </c>
      <c r="AU160">
        <v>-47.927</v>
      </c>
      <c r="AV160">
        <v>2.8626999999999998</v>
      </c>
      <c r="AW160">
        <v>2.1644000000000001</v>
      </c>
    </row>
    <row r="161" spans="1:49" x14ac:dyDescent="0.3">
      <c r="A161">
        <v>765.89</v>
      </c>
      <c r="B161">
        <v>486.62</v>
      </c>
      <c r="C161">
        <v>2.8536999999999999</v>
      </c>
      <c r="D161">
        <v>1.5682</v>
      </c>
      <c r="K161">
        <v>2.7120000000000002</v>
      </c>
      <c r="L161">
        <v>2.3525</v>
      </c>
      <c r="M161">
        <v>1.1138999999999999</v>
      </c>
      <c r="N161">
        <v>1.415</v>
      </c>
      <c r="P161">
        <v>2.8780000000000001</v>
      </c>
      <c r="Q161">
        <v>2.8780000000000001</v>
      </c>
      <c r="R161">
        <v>1.6435</v>
      </c>
      <c r="S161">
        <v>1.4472</v>
      </c>
      <c r="U161">
        <v>3.7854999999999999</v>
      </c>
      <c r="V161">
        <v>5.4372999999999996</v>
      </c>
      <c r="W161">
        <v>1.1138999999999999</v>
      </c>
      <c r="X161">
        <v>2.1818</v>
      </c>
      <c r="Z161">
        <v>5.8320999999999996</v>
      </c>
      <c r="AA161">
        <v>5.8320999999999996</v>
      </c>
      <c r="AB161">
        <v>0.90308999999999995</v>
      </c>
      <c r="AC161">
        <v>0.90308999999999995</v>
      </c>
      <c r="AE161">
        <v>-21.233000000000001</v>
      </c>
      <c r="AF161">
        <v>-23.646999999999998</v>
      </c>
      <c r="AG161">
        <v>2.3424</v>
      </c>
      <c r="AH161">
        <v>2.1818</v>
      </c>
      <c r="AJ161">
        <v>-22.591999999999999</v>
      </c>
      <c r="AK161">
        <v>-22.591999999999999</v>
      </c>
      <c r="AL161">
        <v>0.30103000000000002</v>
      </c>
      <c r="AM161">
        <v>0</v>
      </c>
      <c r="AO161">
        <v>-49.405000000000001</v>
      </c>
      <c r="AP161">
        <v>-46.817</v>
      </c>
      <c r="AQ161">
        <v>2.2967</v>
      </c>
      <c r="AR161">
        <v>2.3096000000000001</v>
      </c>
      <c r="AT161">
        <v>-46.529000000000003</v>
      </c>
      <c r="AU161">
        <v>-46.529000000000003</v>
      </c>
      <c r="AV161">
        <v>0.30103000000000002</v>
      </c>
      <c r="AW161">
        <v>0</v>
      </c>
    </row>
    <row r="162" spans="1:49" x14ac:dyDescent="0.3">
      <c r="A162">
        <v>340.91</v>
      </c>
      <c r="B162">
        <v>305.85000000000002</v>
      </c>
      <c r="C162">
        <v>1.6021000000000001</v>
      </c>
      <c r="D162">
        <v>1.1138999999999999</v>
      </c>
      <c r="K162">
        <v>3.2185999999999999</v>
      </c>
      <c r="L162">
        <v>2.0411999999999999</v>
      </c>
      <c r="M162">
        <v>3.1212</v>
      </c>
      <c r="N162">
        <v>1.716</v>
      </c>
      <c r="P162">
        <v>2.3460999999999999</v>
      </c>
      <c r="Q162">
        <v>2.3460999999999999</v>
      </c>
      <c r="R162">
        <v>0.77815000000000001</v>
      </c>
      <c r="S162">
        <v>0.77815000000000001</v>
      </c>
      <c r="U162">
        <v>4.1901999999999999</v>
      </c>
      <c r="V162">
        <v>4.8413000000000004</v>
      </c>
      <c r="W162">
        <v>3.1212</v>
      </c>
      <c r="X162">
        <v>2.3096000000000001</v>
      </c>
      <c r="Z162">
        <v>5.4508999999999999</v>
      </c>
      <c r="AA162">
        <v>5.4508999999999999</v>
      </c>
      <c r="AB162">
        <v>1.2787999999999999</v>
      </c>
      <c r="AC162">
        <v>1.2553000000000001</v>
      </c>
      <c r="AE162">
        <v>-22.425000000000001</v>
      </c>
      <c r="AF162">
        <v>-23.832000000000001</v>
      </c>
      <c r="AG162">
        <v>1.1138999999999999</v>
      </c>
      <c r="AH162">
        <v>2.3096000000000001</v>
      </c>
      <c r="AJ162">
        <v>-23.498999999999999</v>
      </c>
      <c r="AK162">
        <v>-23.498999999999999</v>
      </c>
      <c r="AL162">
        <v>0.90308999999999995</v>
      </c>
      <c r="AM162">
        <v>0.90308999999999995</v>
      </c>
      <c r="AO162">
        <v>-47.970999999999997</v>
      </c>
      <c r="AP162">
        <v>-51.48</v>
      </c>
      <c r="AQ162">
        <v>2.3424</v>
      </c>
      <c r="AR162">
        <v>1.415</v>
      </c>
      <c r="AT162">
        <v>-47.457999999999998</v>
      </c>
      <c r="AU162">
        <v>-47.457999999999998</v>
      </c>
      <c r="AV162">
        <v>0.90308999999999995</v>
      </c>
      <c r="AW162">
        <v>0.90308999999999995</v>
      </c>
    </row>
    <row r="163" spans="1:49" x14ac:dyDescent="0.3">
      <c r="A163">
        <v>629.16999999999996</v>
      </c>
      <c r="B163">
        <v>505.45</v>
      </c>
      <c r="C163">
        <v>1.8692</v>
      </c>
      <c r="D163">
        <v>2.2504</v>
      </c>
      <c r="K163">
        <v>2.3060999999999998</v>
      </c>
      <c r="L163">
        <v>2.5901999999999998</v>
      </c>
      <c r="M163">
        <v>2.2067999999999999</v>
      </c>
      <c r="N163">
        <v>2.2967</v>
      </c>
      <c r="P163">
        <v>2.7959000000000001</v>
      </c>
      <c r="Q163">
        <v>2.7959000000000001</v>
      </c>
      <c r="R163">
        <v>0.60206000000000004</v>
      </c>
      <c r="S163">
        <v>0.60206000000000004</v>
      </c>
      <c r="U163">
        <v>4.2496999999999998</v>
      </c>
      <c r="V163">
        <v>3.5070000000000001</v>
      </c>
      <c r="W163">
        <v>2.2067999999999999</v>
      </c>
      <c r="X163">
        <v>1.415</v>
      </c>
      <c r="Z163">
        <v>3.8925000000000001</v>
      </c>
      <c r="AA163">
        <v>3.8925000000000001</v>
      </c>
      <c r="AB163">
        <v>1.6435</v>
      </c>
      <c r="AC163">
        <v>1.4472</v>
      </c>
      <c r="AE163">
        <v>-24.524999999999999</v>
      </c>
      <c r="AF163">
        <v>-21.831</v>
      </c>
      <c r="AG163">
        <v>3.1212</v>
      </c>
      <c r="AH163">
        <v>1.415</v>
      </c>
      <c r="AJ163">
        <v>-22.821999999999999</v>
      </c>
      <c r="AK163">
        <v>-22.821999999999999</v>
      </c>
      <c r="AL163">
        <v>1.2787999999999999</v>
      </c>
      <c r="AM163">
        <v>1.2553000000000001</v>
      </c>
      <c r="AO163">
        <v>-50.207000000000001</v>
      </c>
      <c r="AP163">
        <v>-47.213000000000001</v>
      </c>
      <c r="AQ163">
        <v>1.1138999999999999</v>
      </c>
      <c r="AR163">
        <v>1.716</v>
      </c>
      <c r="AT163">
        <v>-47.265999999999998</v>
      </c>
      <c r="AU163">
        <v>-47.265999999999998</v>
      </c>
      <c r="AV163">
        <v>1.2787999999999999</v>
      </c>
      <c r="AW163">
        <v>1.2553000000000001</v>
      </c>
    </row>
    <row r="164" spans="1:49" x14ac:dyDescent="0.3">
      <c r="A164">
        <v>877.59</v>
      </c>
      <c r="B164">
        <v>539.12</v>
      </c>
      <c r="C164">
        <v>2.9885999999999999</v>
      </c>
      <c r="D164">
        <v>1.1138999999999999</v>
      </c>
      <c r="K164">
        <v>1.9730000000000001</v>
      </c>
      <c r="L164">
        <v>2.2871000000000001</v>
      </c>
      <c r="M164">
        <v>1.2787999999999999</v>
      </c>
      <c r="N164">
        <v>0.60206000000000004</v>
      </c>
      <c r="P164">
        <v>3.1920000000000002</v>
      </c>
      <c r="Q164">
        <v>3.1920000000000002</v>
      </c>
      <c r="R164">
        <v>1.7782</v>
      </c>
      <c r="S164">
        <v>1.5911</v>
      </c>
      <c r="U164">
        <v>3.5623999999999998</v>
      </c>
      <c r="V164">
        <v>4.3174999999999999</v>
      </c>
      <c r="W164">
        <v>1.2787999999999999</v>
      </c>
      <c r="X164">
        <v>1.716</v>
      </c>
      <c r="Z164">
        <v>4.1125999999999996</v>
      </c>
      <c r="AA164">
        <v>4.1125999999999996</v>
      </c>
      <c r="AB164">
        <v>0.77815000000000001</v>
      </c>
      <c r="AC164">
        <v>0.77815000000000001</v>
      </c>
      <c r="AE164">
        <v>-23.042999999999999</v>
      </c>
      <c r="AF164">
        <v>-22.491</v>
      </c>
      <c r="AG164">
        <v>2.2067999999999999</v>
      </c>
      <c r="AH164">
        <v>1.716</v>
      </c>
      <c r="AJ164">
        <v>-23.972999999999999</v>
      </c>
      <c r="AK164">
        <v>-23.972999999999999</v>
      </c>
      <c r="AL164">
        <v>1.6435</v>
      </c>
      <c r="AM164">
        <v>1.4472</v>
      </c>
      <c r="AO164">
        <v>-48.103000000000002</v>
      </c>
      <c r="AP164">
        <v>-46.746000000000002</v>
      </c>
      <c r="AQ164">
        <v>3.1212</v>
      </c>
      <c r="AR164">
        <v>2.2967</v>
      </c>
      <c r="AT164">
        <v>-47.505000000000003</v>
      </c>
      <c r="AU164">
        <v>-47.505000000000003</v>
      </c>
      <c r="AV164">
        <v>1.6435</v>
      </c>
      <c r="AW164">
        <v>1.4472</v>
      </c>
    </row>
    <row r="165" spans="1:49" x14ac:dyDescent="0.3">
      <c r="A165">
        <v>499.43</v>
      </c>
      <c r="B165">
        <v>538.78</v>
      </c>
      <c r="C165">
        <v>0.69896999999999998</v>
      </c>
      <c r="D165">
        <v>2.0863999999999998</v>
      </c>
      <c r="K165">
        <v>1.9198</v>
      </c>
      <c r="L165">
        <v>1.8701000000000001</v>
      </c>
      <c r="M165">
        <v>1</v>
      </c>
      <c r="N165">
        <v>1.4914000000000001</v>
      </c>
      <c r="P165">
        <v>2.4986999999999999</v>
      </c>
      <c r="Q165">
        <v>2.4986999999999999</v>
      </c>
      <c r="R165">
        <v>0.47711999999999999</v>
      </c>
      <c r="S165">
        <v>0.47711999999999999</v>
      </c>
      <c r="U165">
        <v>3.3895</v>
      </c>
      <c r="V165">
        <v>4.6467000000000001</v>
      </c>
      <c r="W165">
        <v>1</v>
      </c>
      <c r="X165">
        <v>2.2967</v>
      </c>
      <c r="Z165">
        <v>5.4981999999999998</v>
      </c>
      <c r="AA165">
        <v>5.4981999999999998</v>
      </c>
      <c r="AB165">
        <v>0.60206000000000004</v>
      </c>
      <c r="AC165">
        <v>0.60206000000000004</v>
      </c>
      <c r="AE165">
        <v>-21.164000000000001</v>
      </c>
      <c r="AF165">
        <v>-22.196999999999999</v>
      </c>
      <c r="AG165">
        <v>1.2787999999999999</v>
      </c>
      <c r="AH165">
        <v>2.2967</v>
      </c>
      <c r="AJ165">
        <v>-21.472000000000001</v>
      </c>
      <c r="AK165">
        <v>-21.472000000000001</v>
      </c>
      <c r="AL165">
        <v>0.77815000000000001</v>
      </c>
      <c r="AM165">
        <v>0.77815000000000001</v>
      </c>
      <c r="AO165">
        <v>-47.377000000000002</v>
      </c>
      <c r="AP165">
        <v>-46.954000000000001</v>
      </c>
      <c r="AQ165">
        <v>2.2067999999999999</v>
      </c>
      <c r="AR165">
        <v>1.4914000000000001</v>
      </c>
      <c r="AT165">
        <v>-46.746000000000002</v>
      </c>
      <c r="AU165">
        <v>-46.746000000000002</v>
      </c>
      <c r="AV165">
        <v>0.77815000000000001</v>
      </c>
      <c r="AW165">
        <v>0.77815000000000001</v>
      </c>
    </row>
    <row r="166" spans="1:49" x14ac:dyDescent="0.3">
      <c r="A166">
        <v>624.05999999999995</v>
      </c>
      <c r="B166">
        <v>557.98</v>
      </c>
      <c r="C166">
        <v>1.5315000000000001</v>
      </c>
      <c r="D166">
        <v>1.2553000000000001</v>
      </c>
      <c r="K166">
        <v>1.8475999999999999</v>
      </c>
      <c r="L166">
        <v>2.4232</v>
      </c>
      <c r="M166">
        <v>2.7642000000000002</v>
      </c>
      <c r="N166">
        <v>0.69896999999999998</v>
      </c>
      <c r="P166">
        <v>2.8500999999999999</v>
      </c>
      <c r="Q166">
        <v>2.8500999999999999</v>
      </c>
      <c r="R166">
        <v>3.13</v>
      </c>
      <c r="S166">
        <v>2.2787999999999999</v>
      </c>
      <c r="U166">
        <v>5.4372999999999996</v>
      </c>
      <c r="V166">
        <v>3.6839</v>
      </c>
      <c r="W166">
        <v>2.7642000000000002</v>
      </c>
      <c r="X166">
        <v>0.60206000000000004</v>
      </c>
      <c r="Z166">
        <v>4.3644999999999996</v>
      </c>
      <c r="AA166">
        <v>4.3644999999999996</v>
      </c>
      <c r="AB166">
        <v>1.7782</v>
      </c>
      <c r="AC166">
        <v>1.5911</v>
      </c>
      <c r="AE166">
        <v>-20.983000000000001</v>
      </c>
      <c r="AF166">
        <v>-22.274999999999999</v>
      </c>
      <c r="AG166">
        <v>1</v>
      </c>
      <c r="AH166">
        <v>1.4914000000000001</v>
      </c>
      <c r="AJ166">
        <v>-23.027000000000001</v>
      </c>
      <c r="AK166">
        <v>-23.027000000000001</v>
      </c>
      <c r="AL166">
        <v>0.60206000000000004</v>
      </c>
      <c r="AM166">
        <v>0.60206000000000004</v>
      </c>
      <c r="AO166">
        <v>-49.110999999999997</v>
      </c>
      <c r="AP166">
        <v>-51.664000000000001</v>
      </c>
      <c r="AQ166">
        <v>1.2787999999999999</v>
      </c>
      <c r="AR166">
        <v>0.69896999999999998</v>
      </c>
      <c r="AT166">
        <v>-45.557000000000002</v>
      </c>
      <c r="AU166">
        <v>-45.557000000000002</v>
      </c>
      <c r="AV166">
        <v>0.60206000000000004</v>
      </c>
      <c r="AW166">
        <v>0.60206000000000004</v>
      </c>
    </row>
    <row r="167" spans="1:49" x14ac:dyDescent="0.3">
      <c r="A167">
        <v>385.64</v>
      </c>
      <c r="B167">
        <v>766.48</v>
      </c>
      <c r="C167">
        <v>0.69896999999999998</v>
      </c>
      <c r="D167">
        <v>1.6532</v>
      </c>
      <c r="K167">
        <v>2.1920999999999999</v>
      </c>
      <c r="L167">
        <v>2.4716999999999998</v>
      </c>
      <c r="M167">
        <v>2.8536999999999999</v>
      </c>
      <c r="N167">
        <v>1.5682</v>
      </c>
      <c r="P167">
        <v>2.4504999999999999</v>
      </c>
      <c r="Q167">
        <v>2.4504999999999999</v>
      </c>
      <c r="R167">
        <v>0</v>
      </c>
      <c r="S167">
        <v>0</v>
      </c>
      <c r="U167">
        <v>4.8413000000000004</v>
      </c>
      <c r="V167">
        <v>4.0532000000000004</v>
      </c>
      <c r="W167">
        <v>2.8536999999999999</v>
      </c>
      <c r="X167">
        <v>1.4914000000000001</v>
      </c>
      <c r="Z167">
        <v>4.0004</v>
      </c>
      <c r="AA167">
        <v>4.0004</v>
      </c>
      <c r="AB167">
        <v>0.47711999999999999</v>
      </c>
      <c r="AC167">
        <v>0.47711999999999999</v>
      </c>
      <c r="AE167">
        <v>-23.646999999999998</v>
      </c>
      <c r="AF167">
        <v>-22.491</v>
      </c>
      <c r="AG167">
        <v>2.7642000000000002</v>
      </c>
      <c r="AH167">
        <v>0.69896999999999998</v>
      </c>
      <c r="AJ167">
        <v>-22.530999999999999</v>
      </c>
      <c r="AK167">
        <v>-22.530999999999999</v>
      </c>
      <c r="AL167">
        <v>1.7782</v>
      </c>
      <c r="AM167">
        <v>1.5911</v>
      </c>
      <c r="AO167">
        <v>-48.832999999999998</v>
      </c>
      <c r="AP167">
        <v>-50.405000000000001</v>
      </c>
      <c r="AQ167">
        <v>1</v>
      </c>
      <c r="AR167">
        <v>1.5682</v>
      </c>
      <c r="AT167">
        <v>-52.170999999999999</v>
      </c>
      <c r="AU167">
        <v>-52.170999999999999</v>
      </c>
      <c r="AV167">
        <v>1.7782</v>
      </c>
      <c r="AW167">
        <v>1.5911</v>
      </c>
    </row>
    <row r="168" spans="1:49" x14ac:dyDescent="0.3">
      <c r="A168">
        <v>486.62</v>
      </c>
      <c r="B168">
        <v>506.28</v>
      </c>
      <c r="C168">
        <v>1.6435</v>
      </c>
      <c r="D168">
        <v>1.1460999999999999</v>
      </c>
      <c r="K168">
        <v>2.3525</v>
      </c>
      <c r="L168">
        <v>2.7587999999999999</v>
      </c>
      <c r="M168">
        <v>1.6021000000000001</v>
      </c>
      <c r="N168">
        <v>1.1138999999999999</v>
      </c>
      <c r="P168">
        <v>2.1718000000000002</v>
      </c>
      <c r="Q168">
        <v>2.1718000000000002</v>
      </c>
      <c r="R168">
        <v>1.8512999999999999</v>
      </c>
      <c r="S168">
        <v>1.5441</v>
      </c>
      <c r="U168">
        <v>3.5070000000000001</v>
      </c>
      <c r="V168">
        <v>3.4419</v>
      </c>
      <c r="W168">
        <v>1.6021000000000001</v>
      </c>
      <c r="X168">
        <v>0.69896999999999998</v>
      </c>
      <c r="Z168">
        <v>4.9581</v>
      </c>
      <c r="AA168">
        <v>4.9581</v>
      </c>
      <c r="AB168">
        <v>3.13</v>
      </c>
      <c r="AC168">
        <v>2.2787999999999999</v>
      </c>
      <c r="AE168">
        <v>-23.832000000000001</v>
      </c>
      <c r="AF168">
        <v>-20.286000000000001</v>
      </c>
      <c r="AG168">
        <v>2.8536999999999999</v>
      </c>
      <c r="AH168">
        <v>1.5682</v>
      </c>
      <c r="AJ168">
        <v>-22.427</v>
      </c>
      <c r="AK168">
        <v>-22.427</v>
      </c>
      <c r="AL168">
        <v>0.47711999999999999</v>
      </c>
      <c r="AM168">
        <v>0.47711999999999999</v>
      </c>
      <c r="AO168">
        <v>-46.850999999999999</v>
      </c>
      <c r="AP168">
        <v>-52.591000000000001</v>
      </c>
      <c r="AQ168">
        <v>2.7642000000000002</v>
      </c>
      <c r="AR168">
        <v>1.1138999999999999</v>
      </c>
      <c r="AT168">
        <v>-48.171999999999997</v>
      </c>
      <c r="AU168">
        <v>-48.171999999999997</v>
      </c>
      <c r="AV168">
        <v>0.47711999999999999</v>
      </c>
      <c r="AW168">
        <v>0.47711999999999999</v>
      </c>
    </row>
    <row r="169" spans="1:49" x14ac:dyDescent="0.3">
      <c r="A169">
        <v>305.85000000000002</v>
      </c>
      <c r="B169">
        <v>449.07</v>
      </c>
      <c r="C169">
        <v>1.2553000000000001</v>
      </c>
      <c r="D169">
        <v>1.2303999999999999</v>
      </c>
      <c r="K169">
        <v>2.0411999999999999</v>
      </c>
      <c r="L169">
        <v>2.6326000000000001</v>
      </c>
      <c r="M169">
        <v>1.8692</v>
      </c>
      <c r="N169">
        <v>2.2504</v>
      </c>
      <c r="P169">
        <v>2.9333</v>
      </c>
      <c r="Q169">
        <v>2.9333</v>
      </c>
      <c r="R169">
        <v>0.47711999999999999</v>
      </c>
      <c r="S169">
        <v>0.47711999999999999</v>
      </c>
      <c r="U169">
        <v>4.3174999999999999</v>
      </c>
      <c r="V169">
        <v>3.9253</v>
      </c>
      <c r="W169">
        <v>1.8692</v>
      </c>
      <c r="X169">
        <v>1.5682</v>
      </c>
      <c r="Z169">
        <v>3.6793999999999998</v>
      </c>
      <c r="AA169">
        <v>3.6793999999999998</v>
      </c>
      <c r="AB169">
        <v>0</v>
      </c>
      <c r="AC169">
        <v>0</v>
      </c>
      <c r="AE169">
        <v>-21.831</v>
      </c>
      <c r="AF169">
        <v>-22.555</v>
      </c>
      <c r="AG169">
        <v>1.6021000000000001</v>
      </c>
      <c r="AH169">
        <v>1.1138999999999999</v>
      </c>
      <c r="AJ169">
        <v>-23.436</v>
      </c>
      <c r="AK169">
        <v>-23.436</v>
      </c>
      <c r="AL169">
        <v>3.13</v>
      </c>
      <c r="AM169">
        <v>2.2787999999999999</v>
      </c>
      <c r="AO169">
        <v>-46.817</v>
      </c>
      <c r="AP169">
        <v>-49.512</v>
      </c>
      <c r="AQ169">
        <v>2.8536999999999999</v>
      </c>
      <c r="AR169">
        <v>2.2504</v>
      </c>
      <c r="AT169">
        <v>-45.072000000000003</v>
      </c>
      <c r="AU169">
        <v>-45.072000000000003</v>
      </c>
      <c r="AV169">
        <v>3.13</v>
      </c>
      <c r="AW169">
        <v>2.2787999999999999</v>
      </c>
    </row>
    <row r="170" spans="1:49" x14ac:dyDescent="0.3">
      <c r="A170">
        <v>505.45</v>
      </c>
      <c r="B170">
        <v>389.78</v>
      </c>
      <c r="C170">
        <v>2.8109000000000002</v>
      </c>
      <c r="D170">
        <v>1.7403999999999999</v>
      </c>
      <c r="K170">
        <v>2.5901999999999998</v>
      </c>
      <c r="L170">
        <v>2.2303999999999999</v>
      </c>
      <c r="M170">
        <v>2.9885999999999999</v>
      </c>
      <c r="N170">
        <v>1.1138999999999999</v>
      </c>
      <c r="P170">
        <v>2.1541000000000001</v>
      </c>
      <c r="Q170">
        <v>2.1541000000000001</v>
      </c>
      <c r="R170">
        <v>0.30103000000000002</v>
      </c>
      <c r="S170">
        <v>0</v>
      </c>
      <c r="U170">
        <v>4.6467000000000001</v>
      </c>
      <c r="V170">
        <v>3.9718</v>
      </c>
      <c r="W170">
        <v>2.9885999999999999</v>
      </c>
      <c r="X170">
        <v>1.1138999999999999</v>
      </c>
      <c r="Z170">
        <v>5.1112000000000002</v>
      </c>
      <c r="AA170">
        <v>5.1112000000000002</v>
      </c>
      <c r="AB170">
        <v>1.8512999999999999</v>
      </c>
      <c r="AC170">
        <v>1.5441</v>
      </c>
      <c r="AE170">
        <v>-22.491</v>
      </c>
      <c r="AF170">
        <v>-23.388999999999999</v>
      </c>
      <c r="AG170">
        <v>1.8692</v>
      </c>
      <c r="AH170">
        <v>2.2504</v>
      </c>
      <c r="AJ170">
        <v>-22.524000000000001</v>
      </c>
      <c r="AK170">
        <v>-22.524000000000001</v>
      </c>
      <c r="AL170">
        <v>0</v>
      </c>
      <c r="AM170">
        <v>0</v>
      </c>
      <c r="AO170">
        <v>-51.48</v>
      </c>
      <c r="AP170">
        <v>-48.692</v>
      </c>
      <c r="AQ170">
        <v>1.6021000000000001</v>
      </c>
      <c r="AR170">
        <v>1.1138999999999999</v>
      </c>
      <c r="AT170">
        <v>-49.662999999999997</v>
      </c>
      <c r="AU170">
        <v>-49.662999999999997</v>
      </c>
      <c r="AV170">
        <v>0</v>
      </c>
      <c r="AW170">
        <v>0</v>
      </c>
    </row>
    <row r="171" spans="1:49" x14ac:dyDescent="0.3">
      <c r="A171">
        <v>539.12</v>
      </c>
      <c r="B171">
        <v>996.07</v>
      </c>
      <c r="C171">
        <v>1.2553000000000001</v>
      </c>
      <c r="D171">
        <v>2.5314999999999999</v>
      </c>
      <c r="K171">
        <v>2.2871000000000001</v>
      </c>
      <c r="L171">
        <v>2.7402000000000002</v>
      </c>
      <c r="M171">
        <v>0.69896999999999998</v>
      </c>
      <c r="N171">
        <v>2.0863999999999998</v>
      </c>
      <c r="P171">
        <v>2.3940000000000001</v>
      </c>
      <c r="Q171">
        <v>2.3940000000000001</v>
      </c>
      <c r="R171">
        <v>0</v>
      </c>
      <c r="S171">
        <v>0</v>
      </c>
      <c r="U171">
        <v>3.6839</v>
      </c>
      <c r="V171">
        <v>4.2050999999999998</v>
      </c>
      <c r="W171">
        <v>0.69896999999999998</v>
      </c>
      <c r="X171">
        <v>2.2504</v>
      </c>
      <c r="Z171">
        <v>4.4229000000000003</v>
      </c>
      <c r="AA171">
        <v>4.4229000000000003</v>
      </c>
      <c r="AB171">
        <v>0.47711999999999999</v>
      </c>
      <c r="AC171">
        <v>0.47711999999999999</v>
      </c>
      <c r="AE171">
        <v>-22.196999999999999</v>
      </c>
      <c r="AF171">
        <v>-21.266999999999999</v>
      </c>
      <c r="AG171">
        <v>2.9885999999999999</v>
      </c>
      <c r="AH171">
        <v>1.1138999999999999</v>
      </c>
      <c r="AJ171">
        <v>-22.971</v>
      </c>
      <c r="AK171">
        <v>-22.971</v>
      </c>
      <c r="AL171">
        <v>1.8512999999999999</v>
      </c>
      <c r="AM171">
        <v>1.5441</v>
      </c>
      <c r="AO171">
        <v>-47.213000000000001</v>
      </c>
      <c r="AP171">
        <v>-50.249000000000002</v>
      </c>
      <c r="AQ171">
        <v>1.8692</v>
      </c>
      <c r="AR171">
        <v>2.0863999999999998</v>
      </c>
      <c r="AT171">
        <v>-46.997</v>
      </c>
      <c r="AU171">
        <v>-46.997</v>
      </c>
      <c r="AV171">
        <v>1.8512999999999999</v>
      </c>
      <c r="AW171">
        <v>1.5441</v>
      </c>
    </row>
    <row r="172" spans="1:49" x14ac:dyDescent="0.3">
      <c r="A172">
        <v>538.78</v>
      </c>
      <c r="B172">
        <v>860.81</v>
      </c>
      <c r="C172">
        <v>2.3559999999999999</v>
      </c>
      <c r="D172">
        <v>1.4771000000000001</v>
      </c>
      <c r="K172">
        <v>1.8701000000000001</v>
      </c>
      <c r="L172">
        <v>2.0022000000000002</v>
      </c>
      <c r="M172">
        <v>1.5315000000000001</v>
      </c>
      <c r="N172">
        <v>1.2553000000000001</v>
      </c>
      <c r="P172">
        <v>1.9117</v>
      </c>
      <c r="Q172">
        <v>1.9117</v>
      </c>
      <c r="R172">
        <v>0.95423999999999998</v>
      </c>
      <c r="S172">
        <v>0.77815000000000001</v>
      </c>
      <c r="U172">
        <v>4.0532000000000004</v>
      </c>
      <c r="V172">
        <v>3.7622</v>
      </c>
      <c r="W172">
        <v>1.5315000000000001</v>
      </c>
      <c r="X172">
        <v>1.1138999999999999</v>
      </c>
      <c r="Z172">
        <v>4.0227000000000004</v>
      </c>
      <c r="AA172">
        <v>4.0227000000000004</v>
      </c>
      <c r="AB172">
        <v>0.30103000000000002</v>
      </c>
      <c r="AC172">
        <v>0</v>
      </c>
      <c r="AE172">
        <v>-22.695</v>
      </c>
      <c r="AF172">
        <v>-20.282</v>
      </c>
      <c r="AG172">
        <v>0.69896999999999998</v>
      </c>
      <c r="AH172">
        <v>2.0863999999999998</v>
      </c>
      <c r="AJ172">
        <v>-21.225999999999999</v>
      </c>
      <c r="AK172">
        <v>-21.225999999999999</v>
      </c>
      <c r="AL172">
        <v>0.47711999999999999</v>
      </c>
      <c r="AM172">
        <v>0.47711999999999999</v>
      </c>
      <c r="AO172">
        <v>-46.746000000000002</v>
      </c>
      <c r="AP172">
        <v>-49.52</v>
      </c>
      <c r="AQ172">
        <v>2.9885999999999999</v>
      </c>
      <c r="AR172">
        <v>1.2553000000000001</v>
      </c>
      <c r="AT172">
        <v>-50.869</v>
      </c>
      <c r="AU172">
        <v>-50.869</v>
      </c>
      <c r="AV172">
        <v>0.47711999999999999</v>
      </c>
      <c r="AW172">
        <v>0.47711999999999999</v>
      </c>
    </row>
    <row r="173" spans="1:49" x14ac:dyDescent="0.3">
      <c r="A173">
        <v>557.98</v>
      </c>
      <c r="B173">
        <v>747.31</v>
      </c>
      <c r="C173">
        <v>1.3802000000000001</v>
      </c>
      <c r="D173">
        <v>2.3464</v>
      </c>
      <c r="K173">
        <v>2.4232</v>
      </c>
      <c r="L173">
        <v>2.3100999999999998</v>
      </c>
      <c r="M173">
        <v>0.69896999999999998</v>
      </c>
      <c r="N173">
        <v>1.1460999999999999</v>
      </c>
      <c r="U173">
        <v>3.4419</v>
      </c>
      <c r="V173">
        <v>4.8395999999999999</v>
      </c>
      <c r="W173">
        <v>0.69896999999999998</v>
      </c>
      <c r="X173">
        <v>2.0863999999999998</v>
      </c>
      <c r="Z173">
        <v>4.0350999999999999</v>
      </c>
      <c r="AA173">
        <v>4.0350999999999999</v>
      </c>
      <c r="AB173">
        <v>0</v>
      </c>
      <c r="AC173">
        <v>0</v>
      </c>
      <c r="AE173">
        <v>-22.274999999999999</v>
      </c>
      <c r="AF173">
        <v>-22.359000000000002</v>
      </c>
      <c r="AG173">
        <v>1.5315000000000001</v>
      </c>
      <c r="AH173">
        <v>1.2553000000000001</v>
      </c>
      <c r="AJ173">
        <v>-22.885000000000002</v>
      </c>
      <c r="AK173">
        <v>-22.885000000000002</v>
      </c>
      <c r="AL173">
        <v>0.30103000000000002</v>
      </c>
      <c r="AM173">
        <v>0</v>
      </c>
      <c r="AO173">
        <v>-49.43</v>
      </c>
      <c r="AP173">
        <v>-46.366999999999997</v>
      </c>
      <c r="AQ173">
        <v>0.69896999999999998</v>
      </c>
      <c r="AR173">
        <v>1.6532</v>
      </c>
      <c r="AT173">
        <v>-46.411999999999999</v>
      </c>
      <c r="AU173">
        <v>-46.411999999999999</v>
      </c>
      <c r="AV173">
        <v>0.30103000000000002</v>
      </c>
      <c r="AW173">
        <v>0</v>
      </c>
    </row>
    <row r="174" spans="1:49" x14ac:dyDescent="0.3">
      <c r="A174">
        <v>766.48</v>
      </c>
      <c r="B174">
        <v>431.76</v>
      </c>
      <c r="C174">
        <v>1.7992999999999999</v>
      </c>
      <c r="D174">
        <v>0.60206000000000004</v>
      </c>
      <c r="K174">
        <v>2.4716999999999998</v>
      </c>
      <c r="L174">
        <v>2.7193999999999998</v>
      </c>
      <c r="M174">
        <v>1.6435</v>
      </c>
      <c r="N174">
        <v>1.2303999999999999</v>
      </c>
      <c r="U174">
        <v>3.9253</v>
      </c>
      <c r="V174">
        <v>3.2345000000000002</v>
      </c>
      <c r="W174">
        <v>1.6435</v>
      </c>
      <c r="X174">
        <v>1.2553000000000001</v>
      </c>
      <c r="Z174">
        <v>4.8960999999999997</v>
      </c>
      <c r="AA174">
        <v>4.8960999999999997</v>
      </c>
      <c r="AB174">
        <v>0.95423999999999998</v>
      </c>
      <c r="AC174">
        <v>0.77815000000000001</v>
      </c>
      <c r="AE174">
        <v>-22.491</v>
      </c>
      <c r="AF174">
        <v>-23.542000000000002</v>
      </c>
      <c r="AG174">
        <v>0.69896999999999998</v>
      </c>
      <c r="AH174">
        <v>1.6532</v>
      </c>
      <c r="AJ174">
        <v>-22.225000000000001</v>
      </c>
      <c r="AK174">
        <v>-22.225000000000001</v>
      </c>
      <c r="AL174">
        <v>0</v>
      </c>
      <c r="AM174">
        <v>0</v>
      </c>
      <c r="AO174">
        <v>-46.954000000000001</v>
      </c>
      <c r="AP174">
        <v>-50.146000000000001</v>
      </c>
      <c r="AQ174">
        <v>1.5315000000000001</v>
      </c>
      <c r="AR174">
        <v>1.1460999999999999</v>
      </c>
      <c r="AT174">
        <v>-49.822000000000003</v>
      </c>
      <c r="AU174">
        <v>-49.822000000000003</v>
      </c>
      <c r="AV174">
        <v>0</v>
      </c>
      <c r="AW174">
        <v>0</v>
      </c>
    </row>
    <row r="175" spans="1:49" x14ac:dyDescent="0.3">
      <c r="A175">
        <v>386.77</v>
      </c>
      <c r="B175">
        <v>561.17999999999995</v>
      </c>
      <c r="C175">
        <v>0.30103000000000002</v>
      </c>
      <c r="D175">
        <v>2.3443999999999998</v>
      </c>
      <c r="K175">
        <v>2.7587999999999999</v>
      </c>
      <c r="L175">
        <v>2.3538999999999999</v>
      </c>
      <c r="M175">
        <v>1.2553000000000001</v>
      </c>
      <c r="N175">
        <v>1.7403999999999999</v>
      </c>
      <c r="U175">
        <v>3.9718</v>
      </c>
      <c r="V175">
        <v>5.2884000000000002</v>
      </c>
      <c r="W175">
        <v>1.2553000000000001</v>
      </c>
      <c r="X175">
        <v>1.6532</v>
      </c>
      <c r="AE175">
        <v>-20.286000000000001</v>
      </c>
      <c r="AF175">
        <v>-20.673999999999999</v>
      </c>
      <c r="AG175">
        <v>1.6435</v>
      </c>
      <c r="AH175">
        <v>1.1460999999999999</v>
      </c>
      <c r="AJ175">
        <v>-23.030999999999999</v>
      </c>
      <c r="AK175">
        <v>-23.030999999999999</v>
      </c>
      <c r="AL175">
        <v>0.95423999999999998</v>
      </c>
      <c r="AM175">
        <v>0.77815000000000001</v>
      </c>
      <c r="AO175">
        <v>-51.664000000000001</v>
      </c>
      <c r="AP175">
        <v>-51.168999999999997</v>
      </c>
      <c r="AQ175">
        <v>0.69896999999999998</v>
      </c>
      <c r="AR175">
        <v>1.2303999999999999</v>
      </c>
      <c r="AT175">
        <v>-46.975999999999999</v>
      </c>
      <c r="AU175">
        <v>-46.975999999999999</v>
      </c>
      <c r="AV175">
        <v>0.95423999999999998</v>
      </c>
      <c r="AW175">
        <v>0.77815000000000001</v>
      </c>
    </row>
    <row r="176" spans="1:49" x14ac:dyDescent="0.3">
      <c r="A176">
        <v>506.28</v>
      </c>
      <c r="B176">
        <v>679.96</v>
      </c>
      <c r="C176">
        <v>1.2303999999999999</v>
      </c>
      <c r="D176">
        <v>2.2787999999999999</v>
      </c>
      <c r="K176">
        <v>2.6326000000000001</v>
      </c>
      <c r="L176">
        <v>2.7822</v>
      </c>
      <c r="M176">
        <v>2.8109000000000002</v>
      </c>
      <c r="N176">
        <v>2.5314999999999999</v>
      </c>
      <c r="U176">
        <v>4.2050999999999998</v>
      </c>
      <c r="V176">
        <v>3.1655000000000002</v>
      </c>
      <c r="W176">
        <v>2.8109000000000002</v>
      </c>
      <c r="X176">
        <v>0.30103000000000002</v>
      </c>
      <c r="AE176">
        <v>-22.555</v>
      </c>
      <c r="AF176">
        <v>-21.613</v>
      </c>
      <c r="AG176">
        <v>1.2553000000000001</v>
      </c>
      <c r="AH176">
        <v>1.2303999999999999</v>
      </c>
      <c r="AO176">
        <v>-50.405000000000001</v>
      </c>
      <c r="AP176">
        <v>-50.725000000000001</v>
      </c>
      <c r="AQ176">
        <v>1.6435</v>
      </c>
      <c r="AR176">
        <v>1.7403999999999999</v>
      </c>
    </row>
    <row r="177" spans="1:44" x14ac:dyDescent="0.3">
      <c r="A177">
        <v>449.07</v>
      </c>
      <c r="B177">
        <v>420.9</v>
      </c>
      <c r="C177">
        <v>1.2303999999999999</v>
      </c>
      <c r="D177">
        <v>1.6720999999999999</v>
      </c>
      <c r="K177">
        <v>2.2303999999999999</v>
      </c>
      <c r="L177">
        <v>1.6901999999999999</v>
      </c>
      <c r="M177">
        <v>1.2553000000000001</v>
      </c>
      <c r="N177">
        <v>1.4771000000000001</v>
      </c>
      <c r="U177">
        <v>3.7622</v>
      </c>
      <c r="V177">
        <v>3.4649000000000001</v>
      </c>
      <c r="W177">
        <v>1.2553000000000001</v>
      </c>
      <c r="X177">
        <v>1.1460999999999999</v>
      </c>
      <c r="AE177">
        <v>-23.388999999999999</v>
      </c>
      <c r="AF177">
        <v>-22.904</v>
      </c>
      <c r="AG177">
        <v>2.8109000000000002</v>
      </c>
      <c r="AH177">
        <v>1.7403999999999999</v>
      </c>
      <c r="AO177">
        <v>-52.591000000000001</v>
      </c>
      <c r="AP177">
        <v>-47.402000000000001</v>
      </c>
      <c r="AQ177">
        <v>1.2553000000000001</v>
      </c>
      <c r="AR177">
        <v>2.5314999999999999</v>
      </c>
    </row>
    <row r="178" spans="1:44" x14ac:dyDescent="0.3">
      <c r="A178">
        <v>389.78</v>
      </c>
      <c r="B178">
        <v>506.56</v>
      </c>
      <c r="C178">
        <v>1.7853000000000001</v>
      </c>
      <c r="D178">
        <v>1.415</v>
      </c>
      <c r="K178">
        <v>2.7402000000000002</v>
      </c>
      <c r="L178">
        <v>2.1231</v>
      </c>
      <c r="M178">
        <v>2.3559999999999999</v>
      </c>
      <c r="N178">
        <v>2.3464</v>
      </c>
      <c r="U178">
        <v>4.8395999999999999</v>
      </c>
      <c r="V178">
        <v>4.1654999999999998</v>
      </c>
      <c r="W178">
        <v>2.3559999999999999</v>
      </c>
      <c r="X178">
        <v>1.2303999999999999</v>
      </c>
      <c r="AE178">
        <v>-21.266999999999999</v>
      </c>
      <c r="AF178">
        <v>-20.536000000000001</v>
      </c>
      <c r="AG178">
        <v>1.2553000000000001</v>
      </c>
      <c r="AH178">
        <v>2.5314999999999999</v>
      </c>
      <c r="AO178">
        <v>-49.512</v>
      </c>
      <c r="AP178">
        <v>-46.732999999999997</v>
      </c>
      <c r="AQ178">
        <v>2.8109000000000002</v>
      </c>
      <c r="AR178">
        <v>1.4771000000000001</v>
      </c>
    </row>
    <row r="179" spans="1:44" x14ac:dyDescent="0.3">
      <c r="A179">
        <v>996.07</v>
      </c>
      <c r="B179">
        <v>506.5</v>
      </c>
      <c r="C179">
        <v>3.4813000000000001</v>
      </c>
      <c r="D179">
        <v>1.4771000000000001</v>
      </c>
      <c r="K179">
        <v>2.0022000000000002</v>
      </c>
      <c r="L179">
        <v>2.1419999999999999</v>
      </c>
      <c r="M179">
        <v>1.3802000000000001</v>
      </c>
      <c r="N179">
        <v>0.60206000000000004</v>
      </c>
      <c r="U179">
        <v>3.2345000000000002</v>
      </c>
      <c r="V179">
        <v>3.4275000000000002</v>
      </c>
      <c r="W179">
        <v>1.3802000000000001</v>
      </c>
      <c r="X179">
        <v>1.7403999999999999</v>
      </c>
      <c r="AE179">
        <v>-20.282</v>
      </c>
      <c r="AF179">
        <v>-23.276</v>
      </c>
      <c r="AG179">
        <v>2.3559999999999999</v>
      </c>
      <c r="AH179">
        <v>1.4771000000000001</v>
      </c>
      <c r="AO179">
        <v>-48.692</v>
      </c>
      <c r="AP179">
        <v>-46.728000000000002</v>
      </c>
      <c r="AQ179">
        <v>1.2553000000000001</v>
      </c>
      <c r="AR179">
        <v>2.3464</v>
      </c>
    </row>
    <row r="180" spans="1:44" x14ac:dyDescent="0.3">
      <c r="A180">
        <v>860.81</v>
      </c>
      <c r="B180">
        <v>489.09</v>
      </c>
      <c r="C180">
        <v>1.9137999999999999</v>
      </c>
      <c r="D180">
        <v>2.0043000000000002</v>
      </c>
      <c r="K180">
        <v>2.3515999999999999</v>
      </c>
      <c r="L180">
        <v>2.5512999999999999</v>
      </c>
      <c r="M180">
        <v>0.30103000000000002</v>
      </c>
      <c r="N180">
        <v>2.3443999999999998</v>
      </c>
      <c r="U180">
        <v>5.2884000000000002</v>
      </c>
      <c r="V180">
        <v>5.548</v>
      </c>
      <c r="W180">
        <v>1.7992999999999999</v>
      </c>
      <c r="X180">
        <v>2.5314999999999999</v>
      </c>
      <c r="AE180">
        <v>-22.359000000000002</v>
      </c>
      <c r="AF180">
        <v>-23.32</v>
      </c>
      <c r="AG180">
        <v>1.3802000000000001</v>
      </c>
      <c r="AH180">
        <v>2.3464</v>
      </c>
      <c r="AO180">
        <v>-50.249000000000002</v>
      </c>
      <c r="AP180">
        <v>-50.555</v>
      </c>
      <c r="AQ180">
        <v>2.3559999999999999</v>
      </c>
      <c r="AR180">
        <v>0.60206000000000004</v>
      </c>
    </row>
    <row r="181" spans="1:44" x14ac:dyDescent="0.3">
      <c r="A181">
        <v>747.31</v>
      </c>
      <c r="B181">
        <v>388.49</v>
      </c>
      <c r="C181">
        <v>3.2477</v>
      </c>
      <c r="D181">
        <v>1.3222</v>
      </c>
      <c r="K181">
        <v>2.3100999999999998</v>
      </c>
      <c r="L181">
        <v>2.7448999999999999</v>
      </c>
      <c r="M181">
        <v>1.2303999999999999</v>
      </c>
      <c r="N181">
        <v>2.2787999999999999</v>
      </c>
      <c r="U181">
        <v>3.1655000000000002</v>
      </c>
      <c r="V181">
        <v>5.2450999999999999</v>
      </c>
      <c r="W181">
        <v>0.30103000000000002</v>
      </c>
      <c r="X181">
        <v>1.4771000000000001</v>
      </c>
      <c r="AE181">
        <v>-23.542000000000002</v>
      </c>
      <c r="AF181">
        <v>-21.529</v>
      </c>
      <c r="AG181">
        <v>1.7992999999999999</v>
      </c>
      <c r="AH181">
        <v>0.60206000000000004</v>
      </c>
      <c r="AO181">
        <v>-49.52</v>
      </c>
      <c r="AP181">
        <v>-49.552</v>
      </c>
      <c r="AQ181">
        <v>1.3802000000000001</v>
      </c>
      <c r="AR181">
        <v>2.3443999999999998</v>
      </c>
    </row>
    <row r="182" spans="1:44" x14ac:dyDescent="0.3">
      <c r="A182">
        <v>431.76</v>
      </c>
      <c r="B182">
        <v>455.64</v>
      </c>
      <c r="C182">
        <v>0.69896999999999998</v>
      </c>
      <c r="D182">
        <v>0.60206000000000004</v>
      </c>
      <c r="K182">
        <v>2.7193999999999998</v>
      </c>
      <c r="L182">
        <v>2.2566000000000002</v>
      </c>
      <c r="M182">
        <v>1.2303999999999999</v>
      </c>
      <c r="N182">
        <v>1.6720999999999999</v>
      </c>
      <c r="U182">
        <v>3.4649000000000001</v>
      </c>
      <c r="V182">
        <v>5.1889000000000003</v>
      </c>
      <c r="W182">
        <v>1.2303999999999999</v>
      </c>
      <c r="X182">
        <v>2.3464</v>
      </c>
      <c r="AE182">
        <v>-21.677</v>
      </c>
      <c r="AF182">
        <v>-22.294</v>
      </c>
      <c r="AG182">
        <v>0.30103000000000002</v>
      </c>
      <c r="AH182">
        <v>2.3443999999999998</v>
      </c>
      <c r="AO182">
        <v>-46.366999999999997</v>
      </c>
      <c r="AP182">
        <v>-49.656999999999996</v>
      </c>
      <c r="AQ182">
        <v>1.7992999999999999</v>
      </c>
      <c r="AR182">
        <v>2.2787999999999999</v>
      </c>
    </row>
    <row r="183" spans="1:44" x14ac:dyDescent="0.3">
      <c r="A183">
        <v>561.17999999999995</v>
      </c>
      <c r="B183">
        <v>481.53</v>
      </c>
      <c r="C183">
        <v>3.1139000000000001</v>
      </c>
      <c r="D183">
        <v>1.2303999999999999</v>
      </c>
      <c r="K183">
        <v>2.3538999999999999</v>
      </c>
      <c r="L183">
        <v>2.387</v>
      </c>
      <c r="M183">
        <v>1.7853000000000001</v>
      </c>
      <c r="N183">
        <v>1.415</v>
      </c>
      <c r="U183">
        <v>4.1654999999999998</v>
      </c>
      <c r="V183">
        <v>3.4434</v>
      </c>
      <c r="W183">
        <v>1.2303999999999999</v>
      </c>
      <c r="X183">
        <v>0.60206000000000004</v>
      </c>
      <c r="AE183">
        <v>-20.673999999999999</v>
      </c>
      <c r="AF183">
        <v>-22.210999999999999</v>
      </c>
      <c r="AG183">
        <v>1.2303999999999999</v>
      </c>
      <c r="AH183">
        <v>2.2787999999999999</v>
      </c>
      <c r="AO183">
        <v>-51.381999999999998</v>
      </c>
      <c r="AP183">
        <v>-50.19</v>
      </c>
      <c r="AQ183">
        <v>0.30103000000000002</v>
      </c>
      <c r="AR183">
        <v>1.6720999999999999</v>
      </c>
    </row>
    <row r="184" spans="1:44" x14ac:dyDescent="0.3">
      <c r="A184">
        <v>679.96</v>
      </c>
      <c r="B184">
        <v>517.53</v>
      </c>
      <c r="C184">
        <v>2.8319000000000001</v>
      </c>
      <c r="D184">
        <v>1.9031</v>
      </c>
      <c r="K184">
        <v>2.7822</v>
      </c>
      <c r="L184">
        <v>2.6941000000000002</v>
      </c>
      <c r="M184">
        <v>3.4813000000000001</v>
      </c>
      <c r="N184">
        <v>1.4771000000000001</v>
      </c>
      <c r="U184">
        <v>3.4275000000000002</v>
      </c>
      <c r="V184">
        <v>3.8161</v>
      </c>
      <c r="W184">
        <v>1.7853000000000001</v>
      </c>
      <c r="X184">
        <v>2.3443999999999998</v>
      </c>
      <c r="AE184">
        <v>-21.613</v>
      </c>
      <c r="AF184">
        <v>-20.795000000000002</v>
      </c>
      <c r="AG184">
        <v>1.2303999999999999</v>
      </c>
      <c r="AH184">
        <v>1.6720999999999999</v>
      </c>
      <c r="AO184">
        <v>-50.146000000000001</v>
      </c>
      <c r="AP184">
        <v>-48.494999999999997</v>
      </c>
      <c r="AQ184">
        <v>1.2303999999999999</v>
      </c>
      <c r="AR184">
        <v>1.415</v>
      </c>
    </row>
    <row r="185" spans="1:44" x14ac:dyDescent="0.3">
      <c r="A185">
        <v>420.9</v>
      </c>
      <c r="B185">
        <v>501.65</v>
      </c>
      <c r="C185">
        <v>1.8129</v>
      </c>
      <c r="D185">
        <v>2.0718999999999999</v>
      </c>
      <c r="K185">
        <v>1.6901999999999999</v>
      </c>
      <c r="L185">
        <v>2.8304</v>
      </c>
      <c r="M185">
        <v>1.9137999999999999</v>
      </c>
      <c r="N185">
        <v>2.0043000000000002</v>
      </c>
      <c r="U185">
        <v>5.548</v>
      </c>
      <c r="V185">
        <v>4.6473000000000004</v>
      </c>
      <c r="W185">
        <v>3.4813000000000001</v>
      </c>
      <c r="X185">
        <v>2.2787999999999999</v>
      </c>
      <c r="AE185">
        <v>-22.904</v>
      </c>
      <c r="AF185">
        <v>-21.84</v>
      </c>
      <c r="AG185">
        <v>1.7853000000000001</v>
      </c>
      <c r="AH185">
        <v>1.415</v>
      </c>
      <c r="AO185">
        <v>-51.168999999999997</v>
      </c>
      <c r="AP185">
        <v>-50.362000000000002</v>
      </c>
      <c r="AQ185">
        <v>1.2303999999999999</v>
      </c>
      <c r="AR185">
        <v>1.4771000000000001</v>
      </c>
    </row>
    <row r="186" spans="1:44" x14ac:dyDescent="0.3">
      <c r="A186">
        <v>506.56</v>
      </c>
      <c r="B186">
        <v>766.4</v>
      </c>
      <c r="C186">
        <v>1.5051000000000001</v>
      </c>
      <c r="D186">
        <v>2.0682</v>
      </c>
      <c r="K186">
        <v>2.1231</v>
      </c>
      <c r="L186">
        <v>2.4358</v>
      </c>
      <c r="M186">
        <v>3.2477</v>
      </c>
      <c r="N186">
        <v>1.3222</v>
      </c>
      <c r="U186">
        <v>5.2450999999999999</v>
      </c>
      <c r="V186">
        <v>3.6819999999999999</v>
      </c>
      <c r="W186">
        <v>1.9137999999999999</v>
      </c>
      <c r="X186">
        <v>1.6720999999999999</v>
      </c>
      <c r="AE186">
        <v>-20.536000000000001</v>
      </c>
      <c r="AF186">
        <v>-20.648</v>
      </c>
      <c r="AG186">
        <v>3.4813000000000001</v>
      </c>
      <c r="AH186">
        <v>1.4771000000000001</v>
      </c>
      <c r="AO186">
        <v>-50.725000000000001</v>
      </c>
      <c r="AP186">
        <v>-49.929000000000002</v>
      </c>
      <c r="AQ186">
        <v>1.7853000000000001</v>
      </c>
      <c r="AR186">
        <v>2.0043000000000002</v>
      </c>
    </row>
    <row r="187" spans="1:44" x14ac:dyDescent="0.3">
      <c r="A187">
        <v>506.5</v>
      </c>
      <c r="B187">
        <v>576.46</v>
      </c>
      <c r="C187">
        <v>1.5441</v>
      </c>
      <c r="D187">
        <v>2.0933999999999999</v>
      </c>
      <c r="K187">
        <v>2.1419999999999999</v>
      </c>
      <c r="L187">
        <v>2.4426999999999999</v>
      </c>
      <c r="M187">
        <v>0.69896999999999998</v>
      </c>
      <c r="N187">
        <v>0.60206000000000004</v>
      </c>
      <c r="U187">
        <v>5.1889000000000003</v>
      </c>
      <c r="V187">
        <v>3.6802000000000001</v>
      </c>
      <c r="W187">
        <v>3.2477</v>
      </c>
      <c r="X187">
        <v>1.415</v>
      </c>
      <c r="AE187">
        <v>-23.276</v>
      </c>
      <c r="AF187">
        <v>-21.8</v>
      </c>
      <c r="AG187">
        <v>1.9137999999999999</v>
      </c>
      <c r="AH187">
        <v>2.0043000000000002</v>
      </c>
      <c r="AO187">
        <v>-47.402000000000001</v>
      </c>
      <c r="AP187">
        <v>-50.207999999999998</v>
      </c>
      <c r="AQ187">
        <v>3.4813000000000001</v>
      </c>
      <c r="AR187">
        <v>1.3222</v>
      </c>
    </row>
    <row r="188" spans="1:44" x14ac:dyDescent="0.3">
      <c r="A188">
        <v>489.09</v>
      </c>
      <c r="B188">
        <v>440.22</v>
      </c>
      <c r="C188">
        <v>2.0373999999999999</v>
      </c>
      <c r="D188">
        <v>1.6128</v>
      </c>
      <c r="K188">
        <v>2.5512999999999999</v>
      </c>
      <c r="L188">
        <v>2.3380999999999998</v>
      </c>
      <c r="M188">
        <v>3.1139000000000001</v>
      </c>
      <c r="N188">
        <v>1.2303999999999999</v>
      </c>
      <c r="U188">
        <v>3.4434</v>
      </c>
      <c r="V188">
        <v>4.0362</v>
      </c>
      <c r="W188">
        <v>0.69896999999999998</v>
      </c>
      <c r="X188">
        <v>1.4771000000000001</v>
      </c>
      <c r="AE188">
        <v>-23.32</v>
      </c>
      <c r="AF188">
        <v>-21.38</v>
      </c>
      <c r="AG188">
        <v>3.2477</v>
      </c>
      <c r="AH188">
        <v>1.3222</v>
      </c>
      <c r="AO188">
        <v>-46.732999999999997</v>
      </c>
      <c r="AP188">
        <v>-49.896999999999998</v>
      </c>
      <c r="AQ188">
        <v>1.9137999999999999</v>
      </c>
      <c r="AR188">
        <v>1.2303999999999999</v>
      </c>
    </row>
    <row r="189" spans="1:44" x14ac:dyDescent="0.3">
      <c r="A189">
        <v>388.49</v>
      </c>
      <c r="B189">
        <v>484.77</v>
      </c>
      <c r="C189">
        <v>1.3978999999999999</v>
      </c>
      <c r="D189">
        <v>2.0569000000000002</v>
      </c>
      <c r="K189">
        <v>2.7448999999999999</v>
      </c>
      <c r="L189">
        <v>3.0998000000000001</v>
      </c>
      <c r="M189">
        <v>2.8319000000000001</v>
      </c>
      <c r="N189">
        <v>1.9031</v>
      </c>
      <c r="U189">
        <v>3.8161</v>
      </c>
      <c r="V189">
        <v>4.0571999999999999</v>
      </c>
      <c r="W189">
        <v>3.1139000000000001</v>
      </c>
      <c r="X189">
        <v>2.0043000000000002</v>
      </c>
      <c r="AE189">
        <v>-21.529</v>
      </c>
      <c r="AF189">
        <v>-21.622</v>
      </c>
      <c r="AG189">
        <v>0.69896999999999998</v>
      </c>
      <c r="AH189">
        <v>0.60206000000000004</v>
      </c>
      <c r="AO189">
        <v>-46.728000000000002</v>
      </c>
      <c r="AP189">
        <v>-48.314</v>
      </c>
      <c r="AQ189">
        <v>3.2477</v>
      </c>
      <c r="AR189">
        <v>1.9031</v>
      </c>
    </row>
    <row r="190" spans="1:44" x14ac:dyDescent="0.3">
      <c r="A190">
        <v>455.64</v>
      </c>
      <c r="B190">
        <v>510.2</v>
      </c>
      <c r="C190">
        <v>0.69896999999999998</v>
      </c>
      <c r="D190">
        <v>1.1138999999999999</v>
      </c>
      <c r="K190">
        <v>2.2566000000000002</v>
      </c>
      <c r="L190">
        <v>2.5121000000000002</v>
      </c>
      <c r="M190">
        <v>1.8129</v>
      </c>
      <c r="N190">
        <v>2.0718999999999999</v>
      </c>
      <c r="U190">
        <v>4.6473000000000004</v>
      </c>
      <c r="V190">
        <v>3.6825999999999999</v>
      </c>
      <c r="W190">
        <v>2.8319000000000001</v>
      </c>
      <c r="X190">
        <v>1.3222</v>
      </c>
      <c r="AE190">
        <v>-22.294</v>
      </c>
      <c r="AF190">
        <v>-21.911000000000001</v>
      </c>
      <c r="AG190">
        <v>3.1139000000000001</v>
      </c>
      <c r="AH190">
        <v>1.2303999999999999</v>
      </c>
      <c r="AO190">
        <v>-50.555</v>
      </c>
      <c r="AP190">
        <v>-49.219000000000001</v>
      </c>
      <c r="AQ190">
        <v>0.69896999999999998</v>
      </c>
      <c r="AR190">
        <v>2.0718999999999999</v>
      </c>
    </row>
    <row r="191" spans="1:44" x14ac:dyDescent="0.3">
      <c r="A191">
        <v>481.53</v>
      </c>
      <c r="B191">
        <v>413.25</v>
      </c>
      <c r="C191">
        <v>1.2787999999999999</v>
      </c>
      <c r="D191">
        <v>2.1335000000000002</v>
      </c>
      <c r="K191">
        <v>2.387</v>
      </c>
      <c r="L191">
        <v>2.6110000000000002</v>
      </c>
      <c r="M191">
        <v>1.5051000000000001</v>
      </c>
      <c r="N191">
        <v>2.0682</v>
      </c>
      <c r="U191">
        <v>3.6819999999999999</v>
      </c>
      <c r="V191">
        <v>3.7608000000000001</v>
      </c>
      <c r="W191">
        <v>1.8129</v>
      </c>
      <c r="X191">
        <v>1.2303999999999999</v>
      </c>
      <c r="AE191">
        <v>-22.210999999999999</v>
      </c>
      <c r="AF191">
        <v>-20.32</v>
      </c>
      <c r="AG191">
        <v>2.8319000000000001</v>
      </c>
      <c r="AH191">
        <v>1.9031</v>
      </c>
      <c r="AO191">
        <v>-49.552</v>
      </c>
      <c r="AP191">
        <v>-48.527999999999999</v>
      </c>
      <c r="AQ191">
        <v>3.1139000000000001</v>
      </c>
      <c r="AR191">
        <v>2.0682</v>
      </c>
    </row>
    <row r="192" spans="1:44" x14ac:dyDescent="0.3">
      <c r="A192">
        <v>517.53</v>
      </c>
      <c r="B192">
        <v>626.5</v>
      </c>
      <c r="C192">
        <v>2.0491999999999999</v>
      </c>
      <c r="D192">
        <v>2.4232</v>
      </c>
      <c r="K192">
        <v>2.6941000000000002</v>
      </c>
      <c r="L192">
        <v>2.5589</v>
      </c>
      <c r="M192">
        <v>1.5441</v>
      </c>
      <c r="N192">
        <v>2.0933999999999999</v>
      </c>
      <c r="U192">
        <v>3.6802000000000001</v>
      </c>
      <c r="V192">
        <v>4.6105999999999998</v>
      </c>
      <c r="W192">
        <v>1.5051000000000001</v>
      </c>
      <c r="X192">
        <v>1.9031</v>
      </c>
      <c r="AE192">
        <v>-20.795000000000002</v>
      </c>
      <c r="AF192">
        <v>-20.795999999999999</v>
      </c>
      <c r="AG192">
        <v>1.8129</v>
      </c>
      <c r="AH192">
        <v>2.0718999999999999</v>
      </c>
      <c r="AO192">
        <v>-49.656999999999996</v>
      </c>
      <c r="AP192">
        <v>-47.825000000000003</v>
      </c>
      <c r="AQ192">
        <v>2.8319000000000001</v>
      </c>
      <c r="AR192">
        <v>2.0933999999999999</v>
      </c>
    </row>
    <row r="193" spans="1:44" x14ac:dyDescent="0.3">
      <c r="A193">
        <v>501.65</v>
      </c>
      <c r="B193">
        <v>544.17999999999995</v>
      </c>
      <c r="C193">
        <v>2.4047999999999998</v>
      </c>
      <c r="D193">
        <v>2.5105</v>
      </c>
      <c r="K193">
        <v>2.8304</v>
      </c>
      <c r="L193">
        <v>2.7553000000000001</v>
      </c>
      <c r="M193">
        <v>2.0373999999999999</v>
      </c>
      <c r="N193">
        <v>1.6128</v>
      </c>
      <c r="U193">
        <v>4.0362</v>
      </c>
      <c r="V193">
        <v>4.3315000000000001</v>
      </c>
      <c r="W193">
        <v>1.5441</v>
      </c>
      <c r="X193">
        <v>2.0718999999999999</v>
      </c>
      <c r="AE193">
        <v>-21.84</v>
      </c>
      <c r="AF193">
        <v>-24.183</v>
      </c>
      <c r="AG193">
        <v>1.5051000000000001</v>
      </c>
      <c r="AH193">
        <v>2.0682</v>
      </c>
      <c r="AO193">
        <v>-50.19</v>
      </c>
      <c r="AP193">
        <v>-51.209000000000003</v>
      </c>
      <c r="AQ193">
        <v>1.8129</v>
      </c>
      <c r="AR193">
        <v>1.6128</v>
      </c>
    </row>
    <row r="194" spans="1:44" x14ac:dyDescent="0.3">
      <c r="A194">
        <v>766.4</v>
      </c>
      <c r="B194">
        <v>647.55999999999995</v>
      </c>
      <c r="C194">
        <v>2.2404999999999999</v>
      </c>
      <c r="D194">
        <v>1.9294</v>
      </c>
      <c r="K194">
        <v>2.4358</v>
      </c>
      <c r="L194">
        <v>2.8071999999999999</v>
      </c>
      <c r="M194">
        <v>1.3978999999999999</v>
      </c>
      <c r="N194">
        <v>2.0569000000000002</v>
      </c>
      <c r="U194">
        <v>4.0571999999999999</v>
      </c>
      <c r="V194">
        <v>4.2343999999999999</v>
      </c>
      <c r="W194">
        <v>2.0373999999999999</v>
      </c>
      <c r="X194">
        <v>2.0682</v>
      </c>
      <c r="AE194">
        <v>-20.648</v>
      </c>
      <c r="AF194">
        <v>-20.428000000000001</v>
      </c>
      <c r="AG194">
        <v>1.5441</v>
      </c>
      <c r="AH194">
        <v>2.0933999999999999</v>
      </c>
      <c r="AO194">
        <v>-48.494999999999997</v>
      </c>
      <c r="AP194">
        <v>-48.945</v>
      </c>
      <c r="AQ194">
        <v>1.5051000000000001</v>
      </c>
      <c r="AR194">
        <v>2.0569000000000002</v>
      </c>
    </row>
    <row r="195" spans="1:44" x14ac:dyDescent="0.3">
      <c r="A195">
        <v>576.46</v>
      </c>
      <c r="B195">
        <v>613.04999999999995</v>
      </c>
      <c r="C195">
        <v>2.3692000000000002</v>
      </c>
      <c r="D195">
        <v>1.9867999999999999</v>
      </c>
      <c r="K195">
        <v>2.4426999999999999</v>
      </c>
      <c r="L195">
        <v>2.6644000000000001</v>
      </c>
      <c r="M195">
        <v>0.69896999999999998</v>
      </c>
      <c r="N195">
        <v>1.1138999999999999</v>
      </c>
      <c r="U195">
        <v>3.6825999999999999</v>
      </c>
      <c r="V195">
        <v>4.3266999999999998</v>
      </c>
      <c r="W195">
        <v>1.3978999999999999</v>
      </c>
      <c r="X195">
        <v>2.0933999999999999</v>
      </c>
      <c r="AE195">
        <v>-21.8</v>
      </c>
      <c r="AF195">
        <v>-21.033000000000001</v>
      </c>
      <c r="AG195">
        <v>2.0373999999999999</v>
      </c>
      <c r="AH195">
        <v>1.6128</v>
      </c>
      <c r="AO195">
        <v>-50.362000000000002</v>
      </c>
      <c r="AP195">
        <v>-49.594999999999999</v>
      </c>
      <c r="AQ195">
        <v>1.5441</v>
      </c>
      <c r="AR195">
        <v>1.1138999999999999</v>
      </c>
    </row>
    <row r="196" spans="1:44" x14ac:dyDescent="0.3">
      <c r="A196">
        <v>440.22</v>
      </c>
      <c r="B196">
        <v>776.36</v>
      </c>
      <c r="C196">
        <v>1.7992999999999999</v>
      </c>
      <c r="D196">
        <v>2.5236999999999998</v>
      </c>
      <c r="K196">
        <v>2.3380999999999998</v>
      </c>
      <c r="L196">
        <v>2.9803000000000002</v>
      </c>
      <c r="M196">
        <v>1.2787999999999999</v>
      </c>
      <c r="N196">
        <v>2.1335000000000002</v>
      </c>
      <c r="U196">
        <v>4.0852000000000004</v>
      </c>
      <c r="V196">
        <v>3.9203000000000001</v>
      </c>
      <c r="W196">
        <v>0.69896999999999998</v>
      </c>
      <c r="X196">
        <v>1.6128</v>
      </c>
      <c r="AE196">
        <v>-21.38</v>
      </c>
      <c r="AF196">
        <v>-20.498999999999999</v>
      </c>
      <c r="AG196">
        <v>1.3978999999999999</v>
      </c>
      <c r="AH196">
        <v>2.0569000000000002</v>
      </c>
      <c r="AO196">
        <v>-49.929000000000002</v>
      </c>
      <c r="AP196">
        <v>-50.643000000000001</v>
      </c>
      <c r="AQ196">
        <v>2.0373999999999999</v>
      </c>
      <c r="AR196">
        <v>2.1335000000000002</v>
      </c>
    </row>
    <row r="197" spans="1:44" x14ac:dyDescent="0.3">
      <c r="A197">
        <v>484.77</v>
      </c>
      <c r="B197">
        <v>514.20000000000005</v>
      </c>
      <c r="C197">
        <v>2.3403999999999998</v>
      </c>
      <c r="D197">
        <v>2.2877999999999998</v>
      </c>
      <c r="K197">
        <v>3.0998000000000001</v>
      </c>
      <c r="L197">
        <v>2.4327000000000001</v>
      </c>
      <c r="M197">
        <v>2.0491999999999999</v>
      </c>
      <c r="N197">
        <v>2.4232</v>
      </c>
      <c r="U197">
        <v>3.7608000000000001</v>
      </c>
      <c r="V197">
        <v>4.0488</v>
      </c>
      <c r="W197">
        <v>1.2787999999999999</v>
      </c>
      <c r="X197">
        <v>2.0569000000000002</v>
      </c>
      <c r="AE197">
        <v>-21.622</v>
      </c>
      <c r="AF197">
        <v>-21.895</v>
      </c>
      <c r="AG197">
        <v>0.69896999999999998</v>
      </c>
      <c r="AH197">
        <v>1.1138999999999999</v>
      </c>
      <c r="AO197">
        <v>-50.207999999999998</v>
      </c>
      <c r="AP197">
        <v>-46.040999999999997</v>
      </c>
      <c r="AQ197">
        <v>1.3978999999999999</v>
      </c>
      <c r="AR197">
        <v>2.4232</v>
      </c>
    </row>
    <row r="198" spans="1:44" x14ac:dyDescent="0.3">
      <c r="A198">
        <v>510.2</v>
      </c>
      <c r="B198">
        <v>604.95000000000005</v>
      </c>
      <c r="C198">
        <v>1.1760999999999999</v>
      </c>
      <c r="D198">
        <v>2</v>
      </c>
      <c r="K198">
        <v>2.5121000000000002</v>
      </c>
      <c r="L198">
        <v>2.8765999999999998</v>
      </c>
      <c r="M198">
        <v>2.4047999999999998</v>
      </c>
      <c r="N198">
        <v>2.5105</v>
      </c>
      <c r="U198">
        <v>4.6105999999999998</v>
      </c>
      <c r="V198">
        <v>3.8237000000000001</v>
      </c>
      <c r="W198">
        <v>2.0491999999999999</v>
      </c>
      <c r="X198">
        <v>1.1138999999999999</v>
      </c>
      <c r="AE198">
        <v>-21.911000000000001</v>
      </c>
      <c r="AF198">
        <v>-21.253</v>
      </c>
      <c r="AG198">
        <v>1.2787999999999999</v>
      </c>
      <c r="AH198">
        <v>2.1335000000000002</v>
      </c>
      <c r="AO198">
        <v>-49.798999999999999</v>
      </c>
      <c r="AP198">
        <v>-45.192</v>
      </c>
      <c r="AQ198">
        <v>0.69896999999999998</v>
      </c>
      <c r="AR198">
        <v>2.5105</v>
      </c>
    </row>
    <row r="199" spans="1:44" x14ac:dyDescent="0.3">
      <c r="A199">
        <v>413.25</v>
      </c>
      <c r="B199">
        <v>584.89</v>
      </c>
      <c r="C199">
        <v>2.3711000000000002</v>
      </c>
      <c r="D199">
        <v>1.9494</v>
      </c>
      <c r="K199">
        <v>2.6110000000000002</v>
      </c>
      <c r="L199">
        <v>2.7543000000000002</v>
      </c>
      <c r="M199">
        <v>2.2404999999999999</v>
      </c>
      <c r="N199">
        <v>1.9294</v>
      </c>
      <c r="U199">
        <v>4.3315000000000001</v>
      </c>
      <c r="V199">
        <v>4.5176999999999996</v>
      </c>
      <c r="W199">
        <v>2.4047999999999998</v>
      </c>
      <c r="X199">
        <v>2.1335000000000002</v>
      </c>
      <c r="AE199">
        <v>-20.32</v>
      </c>
      <c r="AF199">
        <v>-23.414999999999999</v>
      </c>
      <c r="AG199">
        <v>2.0491999999999999</v>
      </c>
      <c r="AH199">
        <v>2.4232</v>
      </c>
      <c r="AO199">
        <v>-49.896999999999998</v>
      </c>
      <c r="AP199">
        <v>-48.185000000000002</v>
      </c>
      <c r="AQ199">
        <v>1.2787999999999999</v>
      </c>
      <c r="AR199">
        <v>1.9294</v>
      </c>
    </row>
    <row r="200" spans="1:44" x14ac:dyDescent="0.3">
      <c r="A200">
        <v>626.5</v>
      </c>
      <c r="B200">
        <v>425.29</v>
      </c>
      <c r="C200">
        <v>3.3879000000000001</v>
      </c>
      <c r="D200">
        <v>1.5185</v>
      </c>
      <c r="K200">
        <v>2.5589</v>
      </c>
      <c r="L200">
        <v>2.4318</v>
      </c>
      <c r="M200">
        <v>2.3692000000000002</v>
      </c>
      <c r="N200">
        <v>1.9867999999999999</v>
      </c>
      <c r="U200">
        <v>4.2343999999999999</v>
      </c>
      <c r="V200">
        <v>4.4741999999999997</v>
      </c>
      <c r="W200">
        <v>2.2404999999999999</v>
      </c>
      <c r="X200">
        <v>2.4232</v>
      </c>
      <c r="AE200">
        <v>-20.795999999999999</v>
      </c>
      <c r="AF200">
        <v>-22.817</v>
      </c>
      <c r="AG200">
        <v>2.4047999999999998</v>
      </c>
      <c r="AH200">
        <v>2.5105</v>
      </c>
      <c r="AO200">
        <v>-48.314</v>
      </c>
      <c r="AP200">
        <v>-48.234000000000002</v>
      </c>
      <c r="AQ200">
        <v>2.0491999999999999</v>
      </c>
      <c r="AR200">
        <v>1.9867999999999999</v>
      </c>
    </row>
    <row r="201" spans="1:44" x14ac:dyDescent="0.3">
      <c r="A201">
        <v>544.17999999999995</v>
      </c>
      <c r="B201">
        <v>497.34</v>
      </c>
      <c r="C201">
        <v>3.5615000000000001</v>
      </c>
      <c r="D201">
        <v>1.8692</v>
      </c>
      <c r="K201">
        <v>2.7553000000000001</v>
      </c>
      <c r="L201">
        <v>2.1608000000000001</v>
      </c>
      <c r="M201">
        <v>1.7992999999999999</v>
      </c>
      <c r="N201">
        <v>2.3559999999999999</v>
      </c>
      <c r="U201">
        <v>4.3266999999999998</v>
      </c>
      <c r="V201">
        <v>5.0856000000000003</v>
      </c>
      <c r="W201">
        <v>2.3692000000000002</v>
      </c>
      <c r="X201">
        <v>2.5105</v>
      </c>
      <c r="AE201">
        <v>-24.183</v>
      </c>
      <c r="AF201">
        <v>-23.373000000000001</v>
      </c>
      <c r="AG201">
        <v>2.2404999999999999</v>
      </c>
      <c r="AH201">
        <v>1.9294</v>
      </c>
      <c r="AO201">
        <v>-49.219000000000001</v>
      </c>
      <c r="AP201">
        <v>-46.249000000000002</v>
      </c>
      <c r="AQ201">
        <v>2.4047999999999998</v>
      </c>
      <c r="AR201">
        <v>2.3559999999999999</v>
      </c>
    </row>
    <row r="202" spans="1:44" x14ac:dyDescent="0.3">
      <c r="A202">
        <v>647.55999999999995</v>
      </c>
      <c r="B202">
        <v>620.70000000000005</v>
      </c>
      <c r="C202">
        <v>2.1303000000000001</v>
      </c>
      <c r="D202">
        <v>1.3616999999999999</v>
      </c>
      <c r="K202">
        <v>2.8071999999999999</v>
      </c>
      <c r="L202">
        <v>2.5032999999999999</v>
      </c>
      <c r="M202">
        <v>2.3403999999999998</v>
      </c>
      <c r="N202">
        <v>2.5236999999999998</v>
      </c>
      <c r="U202">
        <v>3.9203000000000001</v>
      </c>
      <c r="V202">
        <v>4.2675999999999998</v>
      </c>
      <c r="W202">
        <v>1.7992999999999999</v>
      </c>
      <c r="X202">
        <v>1.9294</v>
      </c>
      <c r="AE202">
        <v>-20.428000000000001</v>
      </c>
      <c r="AF202">
        <v>-21.358000000000001</v>
      </c>
      <c r="AG202">
        <v>2.3692000000000002</v>
      </c>
      <c r="AH202">
        <v>1.9867999999999999</v>
      </c>
      <c r="AO202">
        <v>-48.527999999999999</v>
      </c>
      <c r="AP202">
        <v>-46.530999999999999</v>
      </c>
      <c r="AQ202">
        <v>2.2404999999999999</v>
      </c>
      <c r="AR202">
        <v>2.5236999999999998</v>
      </c>
    </row>
    <row r="203" spans="1:44" x14ac:dyDescent="0.3">
      <c r="A203">
        <v>613.04999999999995</v>
      </c>
      <c r="B203">
        <v>831.18</v>
      </c>
      <c r="C203">
        <v>2.1173000000000002</v>
      </c>
      <c r="D203">
        <v>2.3031999999999999</v>
      </c>
      <c r="K203">
        <v>2.6644000000000001</v>
      </c>
      <c r="L203">
        <v>2.6164999999999998</v>
      </c>
      <c r="M203">
        <v>1.1760999999999999</v>
      </c>
      <c r="N203">
        <v>2.2877999999999998</v>
      </c>
      <c r="U203">
        <v>4.0488</v>
      </c>
      <c r="V203">
        <v>4.6032000000000002</v>
      </c>
      <c r="W203">
        <v>2.3403999999999998</v>
      </c>
      <c r="X203">
        <v>1.9867999999999999</v>
      </c>
      <c r="AE203">
        <v>-21.033000000000001</v>
      </c>
      <c r="AF203">
        <v>-23.995000000000001</v>
      </c>
      <c r="AG203">
        <v>1.7992999999999999</v>
      </c>
      <c r="AH203">
        <v>2.3559999999999999</v>
      </c>
      <c r="AO203">
        <v>-47.825000000000003</v>
      </c>
      <c r="AP203">
        <v>-48.037999999999997</v>
      </c>
      <c r="AQ203">
        <v>2.3692000000000002</v>
      </c>
      <c r="AR203">
        <v>2.2877999999999998</v>
      </c>
    </row>
    <row r="204" spans="1:44" x14ac:dyDescent="0.3">
      <c r="A204">
        <v>776.36</v>
      </c>
      <c r="B204">
        <v>457.3</v>
      </c>
      <c r="C204">
        <v>3.7059000000000002</v>
      </c>
      <c r="D204">
        <v>1.8573</v>
      </c>
      <c r="K204">
        <v>2.9803000000000002</v>
      </c>
      <c r="L204">
        <v>1.8168</v>
      </c>
      <c r="M204">
        <v>2.3711000000000002</v>
      </c>
      <c r="N204">
        <v>2</v>
      </c>
      <c r="U204">
        <v>3.8237000000000001</v>
      </c>
      <c r="V204">
        <v>5.5057999999999998</v>
      </c>
      <c r="W204">
        <v>1.1760999999999999</v>
      </c>
      <c r="X204">
        <v>2.3559999999999999</v>
      </c>
      <c r="AE204">
        <v>-20.498999999999999</v>
      </c>
      <c r="AF204">
        <v>-23.469000000000001</v>
      </c>
      <c r="AG204">
        <v>2.3403999999999998</v>
      </c>
      <c r="AH204">
        <v>2.5236999999999998</v>
      </c>
      <c r="AO204">
        <v>-51.209000000000003</v>
      </c>
      <c r="AP204">
        <v>-47.058999999999997</v>
      </c>
      <c r="AQ204">
        <v>1.7992999999999999</v>
      </c>
      <c r="AR204">
        <v>2</v>
      </c>
    </row>
    <row r="205" spans="1:44" x14ac:dyDescent="0.3">
      <c r="A205">
        <v>514.20000000000005</v>
      </c>
      <c r="B205">
        <v>477.51</v>
      </c>
      <c r="C205">
        <v>3.0169999999999999</v>
      </c>
      <c r="D205">
        <v>1.1138999999999999</v>
      </c>
      <c r="K205">
        <v>2.4327000000000001</v>
      </c>
      <c r="L205">
        <v>1.7952999999999999</v>
      </c>
      <c r="M205">
        <v>3.3879000000000001</v>
      </c>
      <c r="N205">
        <v>1.9494</v>
      </c>
      <c r="U205">
        <v>4.5176999999999996</v>
      </c>
      <c r="V205">
        <v>6.1395999999999997</v>
      </c>
      <c r="W205">
        <v>2.3711000000000002</v>
      </c>
      <c r="X205">
        <v>2.5236999999999998</v>
      </c>
      <c r="AE205">
        <v>-21.895</v>
      </c>
      <c r="AF205">
        <v>-21.492000000000001</v>
      </c>
      <c r="AG205">
        <v>1.1760999999999999</v>
      </c>
      <c r="AH205">
        <v>2.2877999999999998</v>
      </c>
      <c r="AO205">
        <v>-48.945</v>
      </c>
      <c r="AP205">
        <v>-47.220999999999997</v>
      </c>
      <c r="AQ205">
        <v>2.3403999999999998</v>
      </c>
      <c r="AR205">
        <v>1.9494</v>
      </c>
    </row>
    <row r="206" spans="1:44" x14ac:dyDescent="0.3">
      <c r="A206">
        <v>446.35</v>
      </c>
      <c r="B206">
        <v>494.44</v>
      </c>
      <c r="C206">
        <v>0.30103000000000002</v>
      </c>
      <c r="D206">
        <v>2.2671999999999999</v>
      </c>
      <c r="K206">
        <v>2.8765999999999998</v>
      </c>
      <c r="L206">
        <v>2.7383000000000002</v>
      </c>
      <c r="M206">
        <v>3.5615000000000001</v>
      </c>
      <c r="N206">
        <v>1.5185</v>
      </c>
      <c r="U206">
        <v>4.4741999999999997</v>
      </c>
      <c r="V206">
        <v>3.8839999999999999</v>
      </c>
      <c r="W206">
        <v>3.3879000000000001</v>
      </c>
      <c r="X206">
        <v>2.2877999999999998</v>
      </c>
      <c r="AE206">
        <v>-21.253</v>
      </c>
      <c r="AF206">
        <v>-22.641999999999999</v>
      </c>
      <c r="AG206">
        <v>2.3711000000000002</v>
      </c>
      <c r="AH206">
        <v>2</v>
      </c>
      <c r="AO206">
        <v>-49.594999999999999</v>
      </c>
      <c r="AP206">
        <v>-49.017000000000003</v>
      </c>
      <c r="AQ206">
        <v>1.1760999999999999</v>
      </c>
      <c r="AR206">
        <v>1.5185</v>
      </c>
    </row>
    <row r="207" spans="1:44" x14ac:dyDescent="0.3">
      <c r="A207">
        <v>604.95000000000005</v>
      </c>
      <c r="B207">
        <v>871.58</v>
      </c>
      <c r="C207">
        <v>2.3944999999999999</v>
      </c>
      <c r="D207">
        <v>2.5198</v>
      </c>
      <c r="K207">
        <v>2.7543000000000002</v>
      </c>
      <c r="L207">
        <v>2.5078</v>
      </c>
      <c r="M207">
        <v>2.1303000000000001</v>
      </c>
      <c r="N207">
        <v>1.8692</v>
      </c>
      <c r="U207">
        <v>5.0856000000000003</v>
      </c>
      <c r="V207">
        <v>4.1741000000000001</v>
      </c>
      <c r="W207">
        <v>3.5615000000000001</v>
      </c>
      <c r="X207">
        <v>2</v>
      </c>
      <c r="AE207">
        <v>-23.414999999999999</v>
      </c>
      <c r="AF207">
        <v>-22.858000000000001</v>
      </c>
      <c r="AG207">
        <v>3.3879000000000001</v>
      </c>
      <c r="AH207">
        <v>1.9494</v>
      </c>
      <c r="AO207">
        <v>-50.643000000000001</v>
      </c>
      <c r="AP207">
        <v>-50.689</v>
      </c>
      <c r="AQ207">
        <v>2.3711000000000002</v>
      </c>
      <c r="AR207">
        <v>1.8692</v>
      </c>
    </row>
    <row r="208" spans="1:44" x14ac:dyDescent="0.3">
      <c r="A208">
        <v>584.89</v>
      </c>
      <c r="B208">
        <v>458.09</v>
      </c>
      <c r="C208">
        <v>2.4843000000000002</v>
      </c>
      <c r="D208">
        <v>1.7242999999999999</v>
      </c>
      <c r="K208">
        <v>2.4318</v>
      </c>
      <c r="L208">
        <v>2.6036000000000001</v>
      </c>
      <c r="M208">
        <v>2.1173000000000002</v>
      </c>
      <c r="N208">
        <v>1.3616999999999999</v>
      </c>
      <c r="U208">
        <v>4.2675999999999998</v>
      </c>
      <c r="V208">
        <v>5.3632999999999997</v>
      </c>
      <c r="W208">
        <v>2.1303000000000001</v>
      </c>
      <c r="X208">
        <v>1.9494</v>
      </c>
      <c r="AE208">
        <v>-22.817</v>
      </c>
      <c r="AF208">
        <v>-21.891999999999999</v>
      </c>
      <c r="AG208">
        <v>3.5615000000000001</v>
      </c>
      <c r="AH208">
        <v>1.5185</v>
      </c>
      <c r="AO208">
        <v>-46.040999999999997</v>
      </c>
      <c r="AP208">
        <v>-49.155999999999999</v>
      </c>
      <c r="AQ208">
        <v>3.3879000000000001</v>
      </c>
      <c r="AR208">
        <v>1.3616999999999999</v>
      </c>
    </row>
    <row r="209" spans="1:44" x14ac:dyDescent="0.3">
      <c r="A209">
        <v>425.29</v>
      </c>
      <c r="B209">
        <v>402.82</v>
      </c>
      <c r="C209">
        <v>1.6021000000000001</v>
      </c>
      <c r="D209">
        <v>1.5563</v>
      </c>
      <c r="K209">
        <v>2.1608000000000001</v>
      </c>
      <c r="L209">
        <v>2.4639000000000002</v>
      </c>
      <c r="M209">
        <v>3.3555000000000001</v>
      </c>
      <c r="N209">
        <v>2.3031999999999999</v>
      </c>
      <c r="U209">
        <v>4.6032000000000002</v>
      </c>
      <c r="V209">
        <v>4.0686</v>
      </c>
      <c r="W209">
        <v>2.1173000000000002</v>
      </c>
      <c r="X209">
        <v>1.5185</v>
      </c>
      <c r="AE209">
        <v>-23.373000000000001</v>
      </c>
      <c r="AF209">
        <v>-21.855</v>
      </c>
      <c r="AG209">
        <v>2.1303000000000001</v>
      </c>
      <c r="AH209">
        <v>1.8692</v>
      </c>
      <c r="AO209">
        <v>-45.192</v>
      </c>
      <c r="AP209">
        <v>-48.002000000000002</v>
      </c>
      <c r="AQ209">
        <v>3.5615000000000001</v>
      </c>
      <c r="AR209">
        <v>2.3031999999999999</v>
      </c>
    </row>
    <row r="210" spans="1:44" x14ac:dyDescent="0.3">
      <c r="A210">
        <v>497.34</v>
      </c>
      <c r="B210">
        <v>493.09</v>
      </c>
      <c r="C210">
        <v>2.1903000000000001</v>
      </c>
      <c r="D210">
        <v>1.8129</v>
      </c>
      <c r="K210">
        <v>2.5032999999999999</v>
      </c>
      <c r="L210">
        <v>2.4344000000000001</v>
      </c>
      <c r="M210">
        <v>3.7059000000000002</v>
      </c>
      <c r="N210">
        <v>1.8573</v>
      </c>
      <c r="U210">
        <v>5.5057999999999998</v>
      </c>
      <c r="V210">
        <v>3.8008000000000002</v>
      </c>
      <c r="W210">
        <v>3.3555000000000001</v>
      </c>
      <c r="X210">
        <v>1.8692</v>
      </c>
      <c r="AE210">
        <v>-21.358000000000001</v>
      </c>
      <c r="AF210">
        <v>-22.872</v>
      </c>
      <c r="AG210">
        <v>2.1173000000000002</v>
      </c>
      <c r="AH210">
        <v>1.3616999999999999</v>
      </c>
      <c r="AO210">
        <v>-48.185000000000002</v>
      </c>
      <c r="AP210">
        <v>-49.238999999999997</v>
      </c>
      <c r="AQ210">
        <v>2.1303000000000001</v>
      </c>
      <c r="AR210">
        <v>1.8573</v>
      </c>
    </row>
    <row r="211" spans="1:44" x14ac:dyDescent="0.3">
      <c r="A211">
        <v>620.70000000000005</v>
      </c>
      <c r="B211">
        <v>609.6</v>
      </c>
      <c r="C211">
        <v>1.4623999999999999</v>
      </c>
      <c r="D211">
        <v>2.2454999999999998</v>
      </c>
      <c r="K211">
        <v>2.6164999999999998</v>
      </c>
      <c r="L211">
        <v>2.3584000000000001</v>
      </c>
      <c r="M211">
        <v>3.0169999999999999</v>
      </c>
      <c r="N211">
        <v>1.1138999999999999</v>
      </c>
      <c r="U211">
        <v>6.1395999999999997</v>
      </c>
      <c r="V211">
        <v>3.9657</v>
      </c>
      <c r="W211">
        <v>3.7059000000000002</v>
      </c>
      <c r="X211">
        <v>1.3616999999999999</v>
      </c>
      <c r="AE211">
        <v>-23.995000000000001</v>
      </c>
      <c r="AF211">
        <v>-21.956</v>
      </c>
      <c r="AG211">
        <v>3.3555000000000001</v>
      </c>
      <c r="AH211">
        <v>2.3031999999999999</v>
      </c>
      <c r="AO211">
        <v>-48.234000000000002</v>
      </c>
      <c r="AP211">
        <v>-50.079000000000001</v>
      </c>
      <c r="AQ211">
        <v>2.1173000000000002</v>
      </c>
      <c r="AR211">
        <v>1.1138999999999999</v>
      </c>
    </row>
    <row r="212" spans="1:44" x14ac:dyDescent="0.3">
      <c r="A212">
        <v>831.18</v>
      </c>
      <c r="B212">
        <v>741.81</v>
      </c>
      <c r="C212">
        <v>2.7143000000000002</v>
      </c>
      <c r="D212">
        <v>2.1553</v>
      </c>
      <c r="K212">
        <v>2.4022000000000001</v>
      </c>
      <c r="L212">
        <v>2.8384999999999998</v>
      </c>
      <c r="M212">
        <v>0.30103000000000002</v>
      </c>
      <c r="N212">
        <v>2.2671999999999999</v>
      </c>
      <c r="U212">
        <v>3.8839999999999999</v>
      </c>
      <c r="V212">
        <v>4.5453999999999999</v>
      </c>
      <c r="W212">
        <v>3.0169999999999999</v>
      </c>
      <c r="X212">
        <v>2.3031999999999999</v>
      </c>
      <c r="AE212">
        <v>-23.469000000000001</v>
      </c>
      <c r="AF212">
        <v>-21.081</v>
      </c>
      <c r="AG212">
        <v>3.7059000000000002</v>
      </c>
      <c r="AH212">
        <v>1.8573</v>
      </c>
      <c r="AO212">
        <v>-46.249000000000002</v>
      </c>
      <c r="AP212">
        <v>-48.828000000000003</v>
      </c>
      <c r="AQ212">
        <v>3.3555000000000001</v>
      </c>
      <c r="AR212">
        <v>2.2671999999999999</v>
      </c>
    </row>
    <row r="213" spans="1:44" x14ac:dyDescent="0.3">
      <c r="A213">
        <v>457.3</v>
      </c>
      <c r="B213">
        <v>376.82</v>
      </c>
      <c r="C213">
        <v>2.2252999999999998</v>
      </c>
      <c r="D213">
        <v>2.3096000000000001</v>
      </c>
      <c r="K213">
        <v>2.5613999999999999</v>
      </c>
      <c r="L213">
        <v>3.0245000000000002</v>
      </c>
      <c r="M213">
        <v>0</v>
      </c>
      <c r="N213">
        <v>2.5198</v>
      </c>
      <c r="U213">
        <v>3.7216</v>
      </c>
      <c r="V213">
        <v>4.0932000000000004</v>
      </c>
      <c r="W213">
        <v>0.30103000000000002</v>
      </c>
      <c r="X213">
        <v>1.8573</v>
      </c>
      <c r="AE213">
        <v>-21.492000000000001</v>
      </c>
      <c r="AF213">
        <v>-22.815000000000001</v>
      </c>
      <c r="AG213">
        <v>3.0169999999999999</v>
      </c>
      <c r="AH213">
        <v>1.1138999999999999</v>
      </c>
      <c r="AO213">
        <v>-46.530999999999999</v>
      </c>
      <c r="AP213">
        <v>-47.22</v>
      </c>
      <c r="AQ213">
        <v>3.7059000000000002</v>
      </c>
      <c r="AR213">
        <v>2.5198</v>
      </c>
    </row>
    <row r="214" spans="1:44" x14ac:dyDescent="0.3">
      <c r="A214">
        <v>477.51</v>
      </c>
      <c r="B214">
        <v>631.63</v>
      </c>
      <c r="C214">
        <v>1.1760999999999999</v>
      </c>
      <c r="D214">
        <v>2.3997000000000002</v>
      </c>
      <c r="K214">
        <v>1.8168</v>
      </c>
      <c r="L214">
        <v>2.5590999999999999</v>
      </c>
      <c r="M214">
        <v>2.3944999999999999</v>
      </c>
      <c r="N214">
        <v>1.7242999999999999</v>
      </c>
      <c r="U214">
        <v>4.1741000000000001</v>
      </c>
      <c r="V214">
        <v>3.8895</v>
      </c>
      <c r="W214">
        <v>2.3944999999999999</v>
      </c>
      <c r="X214">
        <v>1.1138999999999999</v>
      </c>
      <c r="AE214">
        <v>-20.65</v>
      </c>
      <c r="AF214">
        <v>-21.757000000000001</v>
      </c>
      <c r="AG214">
        <v>0.30103000000000002</v>
      </c>
      <c r="AH214">
        <v>2.2671999999999999</v>
      </c>
      <c r="AO214">
        <v>-48.037999999999997</v>
      </c>
      <c r="AP214">
        <v>-49.195999999999998</v>
      </c>
      <c r="AQ214">
        <v>3.0169999999999999</v>
      </c>
      <c r="AR214">
        <v>1.7242999999999999</v>
      </c>
    </row>
    <row r="215" spans="1:44" x14ac:dyDescent="0.3">
      <c r="A215">
        <v>494.44</v>
      </c>
      <c r="B215">
        <v>457.14</v>
      </c>
      <c r="C215">
        <v>2.8401000000000001</v>
      </c>
      <c r="D215">
        <v>1.1138999999999999</v>
      </c>
      <c r="K215">
        <v>1.7952999999999999</v>
      </c>
      <c r="L215">
        <v>2.7745000000000002</v>
      </c>
      <c r="M215">
        <v>2.4843000000000002</v>
      </c>
      <c r="N215">
        <v>1.5563</v>
      </c>
      <c r="U215">
        <v>5.3632999999999997</v>
      </c>
      <c r="V215">
        <v>4.7784000000000004</v>
      </c>
      <c r="W215">
        <v>2.4843000000000002</v>
      </c>
      <c r="X215">
        <v>2.2671999999999999</v>
      </c>
      <c r="AE215">
        <v>-22.641999999999999</v>
      </c>
      <c r="AF215">
        <v>-23.652999999999999</v>
      </c>
      <c r="AG215">
        <v>2.3944999999999999</v>
      </c>
      <c r="AH215">
        <v>2.5198</v>
      </c>
      <c r="AO215">
        <v>-50.661000000000001</v>
      </c>
      <c r="AP215">
        <v>-51.076999999999998</v>
      </c>
      <c r="AQ215">
        <v>0.30103000000000002</v>
      </c>
      <c r="AR215">
        <v>1.5563</v>
      </c>
    </row>
    <row r="216" spans="1:44" x14ac:dyDescent="0.3">
      <c r="A216">
        <v>871.58</v>
      </c>
      <c r="B216">
        <v>451.99</v>
      </c>
      <c r="C216">
        <v>3.6316000000000002</v>
      </c>
      <c r="D216">
        <v>0.77815000000000001</v>
      </c>
      <c r="K216">
        <v>2.7383000000000002</v>
      </c>
      <c r="L216">
        <v>1.9901</v>
      </c>
      <c r="M216">
        <v>1.6021000000000001</v>
      </c>
      <c r="N216">
        <v>1.8129</v>
      </c>
      <c r="U216">
        <v>4.0686</v>
      </c>
      <c r="V216">
        <v>4.8970000000000002</v>
      </c>
      <c r="W216">
        <v>1.6021000000000001</v>
      </c>
      <c r="X216">
        <v>2.5198</v>
      </c>
      <c r="AE216">
        <v>-22.858000000000001</v>
      </c>
      <c r="AF216">
        <v>-20.344000000000001</v>
      </c>
      <c r="AG216">
        <v>2.4843000000000002</v>
      </c>
      <c r="AH216">
        <v>1.7242999999999999</v>
      </c>
      <c r="AO216">
        <v>-50.386000000000003</v>
      </c>
      <c r="AP216">
        <v>-48.557000000000002</v>
      </c>
      <c r="AQ216">
        <v>0</v>
      </c>
      <c r="AR216">
        <v>1.8129</v>
      </c>
    </row>
    <row r="217" spans="1:44" x14ac:dyDescent="0.3">
      <c r="A217">
        <v>458.09</v>
      </c>
      <c r="B217">
        <v>577.58000000000004</v>
      </c>
      <c r="C217">
        <v>1.9684999999999999</v>
      </c>
      <c r="D217">
        <v>1.8920999999999999</v>
      </c>
      <c r="K217">
        <v>2.5078</v>
      </c>
      <c r="L217">
        <v>2.6705999999999999</v>
      </c>
      <c r="M217">
        <v>2.1903000000000001</v>
      </c>
      <c r="N217">
        <v>2.2454999999999998</v>
      </c>
      <c r="U217">
        <v>3.8008000000000002</v>
      </c>
      <c r="V217">
        <v>3.9161000000000001</v>
      </c>
      <c r="W217">
        <v>2.1903000000000001</v>
      </c>
      <c r="X217">
        <v>1.7242999999999999</v>
      </c>
      <c r="AE217">
        <v>-21.891999999999999</v>
      </c>
      <c r="AF217">
        <v>-22.663</v>
      </c>
      <c r="AG217">
        <v>1.6021000000000001</v>
      </c>
      <c r="AH217">
        <v>1.5563</v>
      </c>
      <c r="AO217">
        <v>-47.058999999999997</v>
      </c>
      <c r="AP217">
        <v>-47.750999999999998</v>
      </c>
      <c r="AQ217">
        <v>2.3944999999999999</v>
      </c>
      <c r="AR217">
        <v>2.2454999999999998</v>
      </c>
    </row>
    <row r="218" spans="1:44" x14ac:dyDescent="0.3">
      <c r="A218">
        <v>402.82</v>
      </c>
      <c r="B218">
        <v>582.03</v>
      </c>
      <c r="C218">
        <v>1.6232</v>
      </c>
      <c r="D218">
        <v>2.3578999999999999</v>
      </c>
      <c r="K218">
        <v>2.6036000000000001</v>
      </c>
      <c r="L218">
        <v>2.4668000000000001</v>
      </c>
      <c r="M218">
        <v>1.4623999999999999</v>
      </c>
      <c r="N218">
        <v>2.1553</v>
      </c>
      <c r="U218">
        <v>3.9657</v>
      </c>
      <c r="V218">
        <v>3.9116</v>
      </c>
      <c r="W218">
        <v>1.4623999999999999</v>
      </c>
      <c r="X218">
        <v>1.5563</v>
      </c>
      <c r="AE218">
        <v>-21.855</v>
      </c>
      <c r="AF218">
        <v>-22.510999999999999</v>
      </c>
      <c r="AG218">
        <v>2.1903000000000001</v>
      </c>
      <c r="AH218">
        <v>1.8129</v>
      </c>
      <c r="AO218">
        <v>-47.220999999999997</v>
      </c>
      <c r="AP218">
        <v>-46.155999999999999</v>
      </c>
      <c r="AQ218">
        <v>2.4843000000000002</v>
      </c>
      <c r="AR218">
        <v>2.1553</v>
      </c>
    </row>
    <row r="219" spans="1:44" x14ac:dyDescent="0.3">
      <c r="A219">
        <v>493.09</v>
      </c>
      <c r="B219">
        <v>632.1</v>
      </c>
      <c r="C219">
        <v>2.2201</v>
      </c>
      <c r="D219">
        <v>2.3443999999999998</v>
      </c>
      <c r="K219">
        <v>2.4639000000000002</v>
      </c>
      <c r="L219">
        <v>3.2964000000000002</v>
      </c>
      <c r="M219">
        <v>2.7143000000000002</v>
      </c>
      <c r="N219">
        <v>2.4182999999999999</v>
      </c>
      <c r="U219">
        <v>4.5453999999999999</v>
      </c>
      <c r="V219">
        <v>4.3921999999999999</v>
      </c>
      <c r="W219">
        <v>2.7143000000000002</v>
      </c>
      <c r="X219">
        <v>1.8129</v>
      </c>
      <c r="AE219">
        <v>-22.872</v>
      </c>
      <c r="AF219">
        <v>-20.04</v>
      </c>
      <c r="AG219">
        <v>1.4623999999999999</v>
      </c>
      <c r="AH219">
        <v>2.2454999999999998</v>
      </c>
      <c r="AO219">
        <v>-49.017000000000003</v>
      </c>
      <c r="AP219">
        <v>-47.552999999999997</v>
      </c>
      <c r="AQ219">
        <v>1.6021000000000001</v>
      </c>
      <c r="AR219">
        <v>2.4182999999999999</v>
      </c>
    </row>
    <row r="220" spans="1:44" x14ac:dyDescent="0.3">
      <c r="A220">
        <v>609.6</v>
      </c>
      <c r="B220">
        <v>549.86</v>
      </c>
      <c r="C220">
        <v>2.6212</v>
      </c>
      <c r="D220">
        <v>1.8194999999999999</v>
      </c>
      <c r="K220">
        <v>2.4344000000000001</v>
      </c>
      <c r="L220">
        <v>2.2934999999999999</v>
      </c>
      <c r="M220">
        <v>2.2252999999999998</v>
      </c>
      <c r="N220">
        <v>2.4502000000000002</v>
      </c>
      <c r="U220">
        <v>4.0932000000000004</v>
      </c>
      <c r="V220">
        <v>4.4832999999999998</v>
      </c>
      <c r="W220">
        <v>2.2252999999999998</v>
      </c>
      <c r="X220">
        <v>2.2454999999999998</v>
      </c>
      <c r="AE220">
        <v>-21.956</v>
      </c>
      <c r="AF220">
        <v>-23.204999999999998</v>
      </c>
      <c r="AG220">
        <v>2.7143000000000002</v>
      </c>
      <c r="AH220">
        <v>2.1553</v>
      </c>
      <c r="AO220">
        <v>-50.689</v>
      </c>
      <c r="AP220">
        <v>-47.554000000000002</v>
      </c>
      <c r="AQ220">
        <v>2.1903000000000001</v>
      </c>
      <c r="AR220">
        <v>2.4502000000000002</v>
      </c>
    </row>
    <row r="221" spans="1:44" x14ac:dyDescent="0.3">
      <c r="A221">
        <v>741.81</v>
      </c>
      <c r="B221">
        <v>612.85</v>
      </c>
      <c r="C221">
        <v>2.4392999999999998</v>
      </c>
      <c r="D221">
        <v>2.3502000000000001</v>
      </c>
      <c r="K221">
        <v>2.3584000000000001</v>
      </c>
      <c r="L221">
        <v>2.8147000000000002</v>
      </c>
      <c r="M221">
        <v>1.1760999999999999</v>
      </c>
      <c r="N221">
        <v>2.3096000000000001</v>
      </c>
      <c r="U221">
        <v>3.8895</v>
      </c>
      <c r="V221">
        <v>3.9792999999999998</v>
      </c>
      <c r="W221">
        <v>1.1760999999999999</v>
      </c>
      <c r="X221">
        <v>2.1553</v>
      </c>
      <c r="AE221">
        <v>-21.081</v>
      </c>
      <c r="AF221">
        <v>-24.707000000000001</v>
      </c>
      <c r="AG221">
        <v>2.2252999999999998</v>
      </c>
      <c r="AH221">
        <v>2.4182999999999999</v>
      </c>
      <c r="AO221">
        <v>-49.155999999999999</v>
      </c>
      <c r="AP221">
        <v>-51.344999999999999</v>
      </c>
      <c r="AQ221">
        <v>1.4623999999999999</v>
      </c>
      <c r="AR221">
        <v>2.3096000000000001</v>
      </c>
    </row>
    <row r="222" spans="1:44" x14ac:dyDescent="0.3">
      <c r="A222">
        <v>376.82</v>
      </c>
      <c r="B222">
        <v>433.35</v>
      </c>
      <c r="C222">
        <v>2.7715999999999998</v>
      </c>
      <c r="D222">
        <v>1.5798000000000001</v>
      </c>
      <c r="K222">
        <v>2.8384999999999998</v>
      </c>
      <c r="L222">
        <v>2.5396000000000001</v>
      </c>
      <c r="M222">
        <v>2.8401000000000001</v>
      </c>
      <c r="N222">
        <v>2.5276000000000001</v>
      </c>
      <c r="U222">
        <v>4.7784000000000004</v>
      </c>
      <c r="V222">
        <v>4.4893999999999998</v>
      </c>
      <c r="W222">
        <v>2.8401000000000001</v>
      </c>
      <c r="X222">
        <v>2.4182999999999999</v>
      </c>
      <c r="AE222">
        <v>-22.815000000000001</v>
      </c>
      <c r="AF222">
        <v>-24.739000000000001</v>
      </c>
      <c r="AG222">
        <v>1.1760999999999999</v>
      </c>
      <c r="AH222">
        <v>2.4502000000000002</v>
      </c>
      <c r="AO222">
        <v>-48.002000000000002</v>
      </c>
      <c r="AP222">
        <v>-45.353999999999999</v>
      </c>
      <c r="AQ222">
        <v>2.7143000000000002</v>
      </c>
      <c r="AR222">
        <v>2.5276000000000001</v>
      </c>
    </row>
    <row r="223" spans="1:44" x14ac:dyDescent="0.3">
      <c r="A223">
        <v>631.63</v>
      </c>
      <c r="B223">
        <v>426.74</v>
      </c>
      <c r="C223">
        <v>3.4839000000000002</v>
      </c>
      <c r="D223">
        <v>1.4472</v>
      </c>
      <c r="K223">
        <v>3.0245000000000002</v>
      </c>
      <c r="L223">
        <v>2.4935</v>
      </c>
      <c r="M223">
        <v>3.6316000000000002</v>
      </c>
      <c r="N223">
        <v>2.3997000000000002</v>
      </c>
      <c r="U223">
        <v>4.8970000000000002</v>
      </c>
      <c r="V223">
        <v>4.0479000000000003</v>
      </c>
      <c r="W223">
        <v>3.6316000000000002</v>
      </c>
      <c r="X223">
        <v>2.4502000000000002</v>
      </c>
      <c r="AE223">
        <v>-21.757000000000001</v>
      </c>
      <c r="AF223">
        <v>-20.428999999999998</v>
      </c>
      <c r="AG223">
        <v>2.8401000000000001</v>
      </c>
      <c r="AH223">
        <v>2.3096000000000001</v>
      </c>
      <c r="AO223">
        <v>-49.238999999999997</v>
      </c>
      <c r="AP223">
        <v>-47.212000000000003</v>
      </c>
      <c r="AQ223">
        <v>2.2252999999999998</v>
      </c>
      <c r="AR223">
        <v>2.3997000000000002</v>
      </c>
    </row>
    <row r="224" spans="1:44" x14ac:dyDescent="0.3">
      <c r="A224">
        <v>457.14</v>
      </c>
      <c r="B224">
        <v>607</v>
      </c>
      <c r="C224">
        <v>1.1460999999999999</v>
      </c>
      <c r="D224">
        <v>1.9345000000000001</v>
      </c>
      <c r="K224">
        <v>2.5590999999999999</v>
      </c>
      <c r="L224">
        <v>2.4464999999999999</v>
      </c>
      <c r="M224">
        <v>1.9684999999999999</v>
      </c>
      <c r="N224">
        <v>1.1138999999999999</v>
      </c>
      <c r="U224">
        <v>3.9161000000000001</v>
      </c>
      <c r="V224">
        <v>4.4263000000000003</v>
      </c>
      <c r="W224">
        <v>1.9684999999999999</v>
      </c>
      <c r="X224">
        <v>2.3096000000000001</v>
      </c>
      <c r="AE224">
        <v>-23.652999999999999</v>
      </c>
      <c r="AF224">
        <v>-23.789000000000001</v>
      </c>
      <c r="AG224">
        <v>3.6316000000000002</v>
      </c>
      <c r="AH224">
        <v>2.5276000000000001</v>
      </c>
      <c r="AO224">
        <v>-50.079000000000001</v>
      </c>
      <c r="AP224">
        <v>-50.289000000000001</v>
      </c>
      <c r="AQ224">
        <v>1.1760999999999999</v>
      </c>
      <c r="AR224">
        <v>1.1138999999999999</v>
      </c>
    </row>
    <row r="225" spans="1:44" x14ac:dyDescent="0.3">
      <c r="A225">
        <v>451.99</v>
      </c>
      <c r="B225">
        <v>597.91999999999996</v>
      </c>
      <c r="C225">
        <v>0.77815000000000001</v>
      </c>
      <c r="D225">
        <v>2.0169999999999999</v>
      </c>
      <c r="K225">
        <v>2.7745000000000002</v>
      </c>
      <c r="L225">
        <v>1.9400999999999999</v>
      </c>
      <c r="M225">
        <v>1.6232</v>
      </c>
      <c r="N225">
        <v>0.77815000000000001</v>
      </c>
      <c r="U225">
        <v>3.9116</v>
      </c>
      <c r="V225">
        <v>4.5437000000000003</v>
      </c>
      <c r="W225">
        <v>1.6232</v>
      </c>
      <c r="X225">
        <v>2.5276000000000001</v>
      </c>
      <c r="AE225">
        <v>-20.344000000000001</v>
      </c>
      <c r="AF225">
        <v>-23.082000000000001</v>
      </c>
      <c r="AG225">
        <v>1.9684999999999999</v>
      </c>
      <c r="AH225">
        <v>2.3997000000000002</v>
      </c>
      <c r="AO225">
        <v>-48.828000000000003</v>
      </c>
      <c r="AP225">
        <v>-50.963999999999999</v>
      </c>
      <c r="AQ225">
        <v>2.8401000000000001</v>
      </c>
      <c r="AR225">
        <v>0.77815000000000001</v>
      </c>
    </row>
    <row r="226" spans="1:44" x14ac:dyDescent="0.3">
      <c r="A226">
        <v>577.58000000000004</v>
      </c>
      <c r="B226">
        <v>467.08</v>
      </c>
      <c r="C226">
        <v>2.1429999999999998</v>
      </c>
      <c r="D226">
        <v>1</v>
      </c>
      <c r="K226">
        <v>1.9901</v>
      </c>
      <c r="L226">
        <v>2.3212999999999999</v>
      </c>
      <c r="M226">
        <v>2.2201</v>
      </c>
      <c r="N226">
        <v>1.8920999999999999</v>
      </c>
      <c r="U226">
        <v>4.3921999999999999</v>
      </c>
      <c r="V226">
        <v>5.4008000000000003</v>
      </c>
      <c r="W226">
        <v>2.2201</v>
      </c>
      <c r="X226">
        <v>2.3997000000000002</v>
      </c>
      <c r="AE226">
        <v>-22.663</v>
      </c>
      <c r="AF226">
        <v>-19.978000000000002</v>
      </c>
      <c r="AG226">
        <v>1.6232</v>
      </c>
      <c r="AH226">
        <v>1.1138999999999999</v>
      </c>
      <c r="AO226">
        <v>-47.22</v>
      </c>
      <c r="AP226">
        <v>-49.627000000000002</v>
      </c>
      <c r="AQ226">
        <v>3.6316000000000002</v>
      </c>
      <c r="AR226">
        <v>1.8920999999999999</v>
      </c>
    </row>
    <row r="227" spans="1:44" x14ac:dyDescent="0.3">
      <c r="A227">
        <v>582.03</v>
      </c>
      <c r="B227">
        <v>509.83</v>
      </c>
      <c r="C227">
        <v>3.1208999999999998</v>
      </c>
      <c r="D227">
        <v>1.8512999999999999</v>
      </c>
      <c r="K227">
        <v>2.6705999999999999</v>
      </c>
      <c r="L227">
        <v>2.2311999999999999</v>
      </c>
      <c r="M227">
        <v>2.6212</v>
      </c>
      <c r="N227">
        <v>2.3578999999999999</v>
      </c>
      <c r="U227">
        <v>4.4832999999999998</v>
      </c>
      <c r="V227">
        <v>3.5907</v>
      </c>
      <c r="W227">
        <v>2.6212</v>
      </c>
      <c r="X227">
        <v>1.1138999999999999</v>
      </c>
      <c r="AE227">
        <v>-22.510999999999999</v>
      </c>
      <c r="AF227">
        <v>-21.77</v>
      </c>
      <c r="AG227">
        <v>2.2201</v>
      </c>
      <c r="AH227">
        <v>0.77815000000000001</v>
      </c>
      <c r="AO227">
        <v>-49.195999999999998</v>
      </c>
      <c r="AP227">
        <v>-47.69</v>
      </c>
      <c r="AQ227">
        <v>1.9684999999999999</v>
      </c>
      <c r="AR227">
        <v>2.3578999999999999</v>
      </c>
    </row>
    <row r="228" spans="1:44" x14ac:dyDescent="0.3">
      <c r="A228">
        <v>632.1</v>
      </c>
      <c r="B228">
        <v>905.95</v>
      </c>
      <c r="C228">
        <v>3.0366</v>
      </c>
      <c r="D228">
        <v>2.2528999999999999</v>
      </c>
      <c r="K228">
        <v>2.4668000000000001</v>
      </c>
      <c r="L228">
        <v>2.2787999999999999</v>
      </c>
      <c r="M228">
        <v>2.4392999999999998</v>
      </c>
      <c r="N228">
        <v>2.3443999999999998</v>
      </c>
      <c r="U228">
        <v>3.9792999999999998</v>
      </c>
      <c r="V228">
        <v>3.6011000000000002</v>
      </c>
      <c r="W228">
        <v>2.4392999999999998</v>
      </c>
      <c r="X228">
        <v>0.77815000000000001</v>
      </c>
      <c r="AE228">
        <v>-20.04</v>
      </c>
      <c r="AF228">
        <v>-23.053000000000001</v>
      </c>
      <c r="AG228">
        <v>2.6212</v>
      </c>
      <c r="AH228">
        <v>1.8920999999999999</v>
      </c>
      <c r="AO228">
        <v>-51.076999999999998</v>
      </c>
      <c r="AP228">
        <v>-47.719000000000001</v>
      </c>
      <c r="AQ228">
        <v>1.6232</v>
      </c>
      <c r="AR228">
        <v>2.3443999999999998</v>
      </c>
    </row>
    <row r="229" spans="1:44" x14ac:dyDescent="0.3">
      <c r="A229">
        <v>509.94</v>
      </c>
      <c r="B229">
        <v>668.68</v>
      </c>
      <c r="C229">
        <v>0.30103000000000002</v>
      </c>
      <c r="D229">
        <v>2.3944999999999999</v>
      </c>
      <c r="K229">
        <v>3.2964000000000002</v>
      </c>
      <c r="L229">
        <v>3.0615000000000001</v>
      </c>
      <c r="M229">
        <v>3.1410999999999998</v>
      </c>
      <c r="N229">
        <v>2.5888</v>
      </c>
      <c r="U229">
        <v>4.4893999999999998</v>
      </c>
      <c r="V229">
        <v>4.1753</v>
      </c>
      <c r="W229">
        <v>3.1410999999999998</v>
      </c>
      <c r="X229">
        <v>1.8920999999999999</v>
      </c>
      <c r="AE229">
        <v>-23.204999999999998</v>
      </c>
      <c r="AF229">
        <v>-23.35</v>
      </c>
      <c r="AG229">
        <v>2.4392999999999998</v>
      </c>
      <c r="AH229">
        <v>2.3578999999999999</v>
      </c>
      <c r="AO229">
        <v>-48.557000000000002</v>
      </c>
      <c r="AP229">
        <v>-48.59</v>
      </c>
      <c r="AQ229">
        <v>2.2201</v>
      </c>
      <c r="AR229">
        <v>2.5888</v>
      </c>
    </row>
    <row r="230" spans="1:44" x14ac:dyDescent="0.3">
      <c r="A230">
        <v>549.86</v>
      </c>
      <c r="B230">
        <v>690.32</v>
      </c>
      <c r="C230">
        <v>1.9444999999999999</v>
      </c>
      <c r="D230">
        <v>2.3654999999999999</v>
      </c>
      <c r="K230">
        <v>2.2934999999999999</v>
      </c>
      <c r="L230">
        <v>2.6688000000000001</v>
      </c>
      <c r="M230">
        <v>3.5842999999999998</v>
      </c>
      <c r="N230">
        <v>1.8194999999999999</v>
      </c>
      <c r="U230">
        <v>4.0479000000000003</v>
      </c>
      <c r="V230">
        <v>4.5697999999999999</v>
      </c>
      <c r="W230">
        <v>3.5842999999999998</v>
      </c>
      <c r="X230">
        <v>2.3578999999999999</v>
      </c>
      <c r="AE230">
        <v>-24.707000000000001</v>
      </c>
      <c r="AF230">
        <v>-22.437000000000001</v>
      </c>
      <c r="AG230">
        <v>3.1410999999999998</v>
      </c>
      <c r="AH230">
        <v>2.3443999999999998</v>
      </c>
      <c r="AO230">
        <v>-47.750999999999998</v>
      </c>
      <c r="AP230">
        <v>-48.017000000000003</v>
      </c>
      <c r="AQ230">
        <v>2.6212</v>
      </c>
      <c r="AR230">
        <v>1.8194999999999999</v>
      </c>
    </row>
    <row r="231" spans="1:44" x14ac:dyDescent="0.3">
      <c r="A231">
        <v>612.85</v>
      </c>
      <c r="B231">
        <v>743.05</v>
      </c>
      <c r="C231">
        <v>2.9956</v>
      </c>
      <c r="D231">
        <v>2.3578999999999999</v>
      </c>
      <c r="K231">
        <v>2.8147000000000002</v>
      </c>
      <c r="L231">
        <v>2.0611000000000002</v>
      </c>
      <c r="M231">
        <v>2.7715999999999998</v>
      </c>
      <c r="N231">
        <v>2.3502000000000001</v>
      </c>
      <c r="U231">
        <v>4.4263000000000003</v>
      </c>
      <c r="V231">
        <v>3.8776999999999999</v>
      </c>
      <c r="W231">
        <v>2.7715999999999998</v>
      </c>
      <c r="X231">
        <v>2.3443999999999998</v>
      </c>
      <c r="AE231">
        <v>-24.739000000000001</v>
      </c>
      <c r="AF231">
        <v>-24.584</v>
      </c>
      <c r="AG231">
        <v>3.5842999999999998</v>
      </c>
      <c r="AH231">
        <v>2.5888</v>
      </c>
      <c r="AO231">
        <v>-46.155999999999999</v>
      </c>
      <c r="AP231">
        <v>-47.521999999999998</v>
      </c>
      <c r="AQ231">
        <v>2.4392999999999998</v>
      </c>
      <c r="AR231">
        <v>2.3502000000000001</v>
      </c>
    </row>
    <row r="232" spans="1:44" x14ac:dyDescent="0.3">
      <c r="A232">
        <v>433.35</v>
      </c>
      <c r="B232">
        <v>648.92999999999995</v>
      </c>
      <c r="C232">
        <v>1.6532</v>
      </c>
      <c r="D232">
        <v>2.4870999999999999</v>
      </c>
      <c r="K232">
        <v>2.5396000000000001</v>
      </c>
      <c r="L232">
        <v>2.411</v>
      </c>
      <c r="M232">
        <v>3.9698000000000002</v>
      </c>
      <c r="N232">
        <v>1.5798000000000001</v>
      </c>
      <c r="U232">
        <v>4.5437000000000003</v>
      </c>
      <c r="V232">
        <v>3.6251000000000002</v>
      </c>
      <c r="W232">
        <v>3.9698000000000002</v>
      </c>
      <c r="X232">
        <v>2.5888</v>
      </c>
      <c r="AE232">
        <v>-20.428999999999998</v>
      </c>
      <c r="AF232">
        <v>-20.440999999999999</v>
      </c>
      <c r="AG232">
        <v>2.7715999999999998</v>
      </c>
      <c r="AH232">
        <v>1.8194999999999999</v>
      </c>
      <c r="AO232">
        <v>-47.552999999999997</v>
      </c>
      <c r="AP232">
        <v>-49.408000000000001</v>
      </c>
      <c r="AQ232">
        <v>3.1410999999999998</v>
      </c>
      <c r="AR232">
        <v>1.5798000000000001</v>
      </c>
    </row>
    <row r="233" spans="1:44" x14ac:dyDescent="0.3">
      <c r="A233">
        <v>426.74</v>
      </c>
      <c r="B233">
        <v>570.52</v>
      </c>
      <c r="C233">
        <v>1.4914000000000001</v>
      </c>
      <c r="D233">
        <v>1.2040999999999999</v>
      </c>
      <c r="K233">
        <v>2.4935</v>
      </c>
      <c r="L233">
        <v>2.3313000000000001</v>
      </c>
      <c r="M233">
        <v>3.4839000000000002</v>
      </c>
      <c r="N233">
        <v>1.4472</v>
      </c>
      <c r="U233">
        <v>5.4008000000000003</v>
      </c>
      <c r="V233">
        <v>4.2150999999999996</v>
      </c>
      <c r="W233">
        <v>3.4839000000000002</v>
      </c>
      <c r="X233">
        <v>1.8194999999999999</v>
      </c>
      <c r="AE233">
        <v>-23.789000000000001</v>
      </c>
      <c r="AF233">
        <v>-22.582999999999998</v>
      </c>
      <c r="AG233">
        <v>3.9698000000000002</v>
      </c>
      <c r="AH233">
        <v>2.3502000000000001</v>
      </c>
      <c r="AO233">
        <v>-47.554000000000002</v>
      </c>
      <c r="AP233">
        <v>-51.35</v>
      </c>
      <c r="AQ233">
        <v>3.5842999999999998</v>
      </c>
      <c r="AR233">
        <v>1.4472</v>
      </c>
    </row>
    <row r="234" spans="1:44" x14ac:dyDescent="0.3">
      <c r="A234">
        <v>607</v>
      </c>
      <c r="B234">
        <v>489.88</v>
      </c>
      <c r="C234">
        <v>2.1139000000000001</v>
      </c>
      <c r="D234">
        <v>1.9494</v>
      </c>
      <c r="K234">
        <v>2.4464999999999999</v>
      </c>
      <c r="L234">
        <v>3.0415000000000001</v>
      </c>
      <c r="M234">
        <v>1.1460999999999999</v>
      </c>
      <c r="N234">
        <v>1.9345000000000001</v>
      </c>
      <c r="U234">
        <v>3.5907</v>
      </c>
      <c r="V234">
        <v>4.3844000000000003</v>
      </c>
      <c r="W234">
        <v>1.1460999999999999</v>
      </c>
      <c r="X234">
        <v>2.3502000000000001</v>
      </c>
      <c r="AE234">
        <v>-23.082000000000001</v>
      </c>
      <c r="AF234">
        <v>-21.276</v>
      </c>
      <c r="AG234">
        <v>3.4839000000000002</v>
      </c>
      <c r="AH234">
        <v>1.5798000000000001</v>
      </c>
      <c r="AO234">
        <v>-51.344999999999999</v>
      </c>
      <c r="AP234">
        <v>-49.137</v>
      </c>
      <c r="AQ234">
        <v>2.7715999999999998</v>
      </c>
      <c r="AR234">
        <v>1.9345000000000001</v>
      </c>
    </row>
    <row r="235" spans="1:44" x14ac:dyDescent="0.3">
      <c r="A235">
        <v>597.91999999999996</v>
      </c>
      <c r="B235">
        <v>545.29999999999995</v>
      </c>
      <c r="C235">
        <v>2.2201</v>
      </c>
      <c r="D235">
        <v>2.3424</v>
      </c>
      <c r="K235">
        <v>1.9400999999999999</v>
      </c>
      <c r="L235">
        <v>3.0386000000000002</v>
      </c>
      <c r="M235">
        <v>0.77815000000000001</v>
      </c>
      <c r="N235">
        <v>2.0169999999999999</v>
      </c>
      <c r="U235">
        <v>3.6011000000000002</v>
      </c>
      <c r="V235">
        <v>3.9026999999999998</v>
      </c>
      <c r="W235">
        <v>0.77815000000000001</v>
      </c>
      <c r="X235">
        <v>1.5798000000000001</v>
      </c>
      <c r="AE235">
        <v>-19.978000000000002</v>
      </c>
      <c r="AF235">
        <v>-21.567</v>
      </c>
      <c r="AG235">
        <v>1.1460999999999999</v>
      </c>
      <c r="AH235">
        <v>1.4472</v>
      </c>
      <c r="AO235">
        <v>-45.353999999999999</v>
      </c>
      <c r="AP235">
        <v>-49.081000000000003</v>
      </c>
      <c r="AQ235">
        <v>3.9698000000000002</v>
      </c>
      <c r="AR235">
        <v>2.0169999999999999</v>
      </c>
    </row>
    <row r="236" spans="1:44" x14ac:dyDescent="0.3">
      <c r="A236">
        <v>467.08</v>
      </c>
      <c r="B236">
        <v>458.5</v>
      </c>
      <c r="C236">
        <v>1</v>
      </c>
      <c r="D236">
        <v>2.0531000000000001</v>
      </c>
      <c r="K236">
        <v>2.3212999999999999</v>
      </c>
      <c r="L236">
        <v>2.7008000000000001</v>
      </c>
      <c r="M236">
        <v>2.1429999999999998</v>
      </c>
      <c r="N236">
        <v>1</v>
      </c>
      <c r="U236">
        <v>4.1753</v>
      </c>
      <c r="V236">
        <v>3.9188000000000001</v>
      </c>
      <c r="W236">
        <v>2.1429999999999998</v>
      </c>
      <c r="X236">
        <v>1.4472</v>
      </c>
      <c r="AE236">
        <v>-21.77</v>
      </c>
      <c r="AF236">
        <v>-23.86</v>
      </c>
      <c r="AG236">
        <v>0.77815000000000001</v>
      </c>
      <c r="AH236">
        <v>1.9345000000000001</v>
      </c>
      <c r="AO236">
        <v>-47.212000000000003</v>
      </c>
      <c r="AP236">
        <v>-49.054000000000002</v>
      </c>
      <c r="AQ236">
        <v>3.4839000000000002</v>
      </c>
      <c r="AR236">
        <v>1</v>
      </c>
    </row>
    <row r="237" spans="1:44" x14ac:dyDescent="0.3">
      <c r="A237">
        <v>509.83</v>
      </c>
      <c r="B237">
        <v>299.55</v>
      </c>
      <c r="C237">
        <v>2.0569000000000002</v>
      </c>
      <c r="D237">
        <v>1</v>
      </c>
      <c r="K237">
        <v>2.2311999999999999</v>
      </c>
      <c r="L237">
        <v>2.3624000000000001</v>
      </c>
      <c r="M237">
        <v>3.1208999999999998</v>
      </c>
      <c r="N237">
        <v>1.8512999999999999</v>
      </c>
      <c r="U237">
        <v>4.5697999999999999</v>
      </c>
      <c r="V237">
        <v>4.2443999999999997</v>
      </c>
      <c r="W237">
        <v>3.1208999999999998</v>
      </c>
      <c r="X237">
        <v>1.9345000000000001</v>
      </c>
      <c r="AE237">
        <v>-23.053000000000001</v>
      </c>
      <c r="AF237">
        <v>-23.419</v>
      </c>
      <c r="AG237">
        <v>2.1429999999999998</v>
      </c>
      <c r="AH237">
        <v>2.0169999999999999</v>
      </c>
      <c r="AO237">
        <v>-50.289000000000001</v>
      </c>
      <c r="AP237">
        <v>-48.805</v>
      </c>
      <c r="AQ237">
        <v>1.1460999999999999</v>
      </c>
      <c r="AR237">
        <v>1.8512999999999999</v>
      </c>
    </row>
    <row r="238" spans="1:44" x14ac:dyDescent="0.3">
      <c r="A238">
        <v>905.95</v>
      </c>
      <c r="B238">
        <v>762.25</v>
      </c>
      <c r="C238">
        <v>2.9180000000000001</v>
      </c>
      <c r="D238">
        <v>2.1903000000000001</v>
      </c>
      <c r="K238">
        <v>2.2787999999999999</v>
      </c>
      <c r="L238">
        <v>2.7793999999999999</v>
      </c>
      <c r="M238">
        <v>3.0366</v>
      </c>
      <c r="N238">
        <v>2.5211000000000001</v>
      </c>
      <c r="U238">
        <v>3.8776999999999999</v>
      </c>
      <c r="V238">
        <v>4.4333999999999998</v>
      </c>
      <c r="W238">
        <v>3.0366</v>
      </c>
      <c r="X238">
        <v>2.0169999999999999</v>
      </c>
      <c r="AE238">
        <v>-23.35</v>
      </c>
      <c r="AF238">
        <v>-21.315999999999999</v>
      </c>
      <c r="AG238">
        <v>3.1208999999999998</v>
      </c>
      <c r="AH238">
        <v>1</v>
      </c>
      <c r="AO238">
        <v>-50.963999999999999</v>
      </c>
      <c r="AP238">
        <v>-46.790999999999997</v>
      </c>
      <c r="AQ238">
        <v>0.77815000000000001</v>
      </c>
      <c r="AR238">
        <v>2.5211000000000001</v>
      </c>
    </row>
    <row r="239" spans="1:44" x14ac:dyDescent="0.3">
      <c r="A239">
        <v>668.68</v>
      </c>
      <c r="B239">
        <v>734.13</v>
      </c>
      <c r="C239">
        <v>3.1558999999999999</v>
      </c>
      <c r="D239">
        <v>2.2252999999999998</v>
      </c>
      <c r="K239">
        <v>2.1335999999999999</v>
      </c>
      <c r="L239">
        <v>2.2625000000000002</v>
      </c>
      <c r="M239">
        <v>0.30103000000000002</v>
      </c>
      <c r="N239">
        <v>1.0414000000000001</v>
      </c>
      <c r="U239">
        <v>3.7317</v>
      </c>
      <c r="V239">
        <v>4.1836000000000002</v>
      </c>
      <c r="W239">
        <v>0.30103000000000002</v>
      </c>
      <c r="X239">
        <v>1</v>
      </c>
      <c r="AE239">
        <v>-22.437000000000001</v>
      </c>
      <c r="AF239">
        <v>-21.984999999999999</v>
      </c>
      <c r="AG239">
        <v>3.0366</v>
      </c>
      <c r="AH239">
        <v>1.8512999999999999</v>
      </c>
      <c r="AO239">
        <v>-49.627000000000002</v>
      </c>
      <c r="AP239">
        <v>-48.843000000000004</v>
      </c>
      <c r="AQ239">
        <v>2.1429999999999998</v>
      </c>
      <c r="AR239">
        <v>1.0414000000000001</v>
      </c>
    </row>
    <row r="240" spans="1:44" x14ac:dyDescent="0.3">
      <c r="A240">
        <v>690.32</v>
      </c>
      <c r="B240">
        <v>766.77</v>
      </c>
      <c r="C240">
        <v>2.8791000000000002</v>
      </c>
      <c r="D240">
        <v>2.4579</v>
      </c>
      <c r="K240">
        <v>3.0615000000000001</v>
      </c>
      <c r="L240">
        <v>2.1781999999999999</v>
      </c>
      <c r="M240">
        <v>3.8736000000000002</v>
      </c>
      <c r="N240">
        <v>2.2528999999999999</v>
      </c>
      <c r="U240">
        <v>4.2150999999999996</v>
      </c>
      <c r="V240">
        <v>3.5838000000000001</v>
      </c>
      <c r="W240">
        <v>1.9444999999999999</v>
      </c>
      <c r="X240">
        <v>1.8512999999999999</v>
      </c>
      <c r="AE240">
        <v>-20.661999999999999</v>
      </c>
      <c r="AF240">
        <v>-24.186</v>
      </c>
      <c r="AG240">
        <v>0.30103000000000002</v>
      </c>
      <c r="AH240">
        <v>2.5211000000000001</v>
      </c>
      <c r="AO240">
        <v>-47.69</v>
      </c>
      <c r="AP240">
        <v>-46.850999999999999</v>
      </c>
      <c r="AQ240">
        <v>3.1208999999999998</v>
      </c>
      <c r="AR240">
        <v>2.2528999999999999</v>
      </c>
    </row>
    <row r="241" spans="1:44" x14ac:dyDescent="0.3">
      <c r="A241">
        <v>743.05</v>
      </c>
      <c r="B241">
        <v>839.32</v>
      </c>
      <c r="C241">
        <v>3.1398999999999999</v>
      </c>
      <c r="D241">
        <v>2.0531000000000001</v>
      </c>
      <c r="K241">
        <v>2.6688000000000001</v>
      </c>
      <c r="L241">
        <v>3.2526999999999999</v>
      </c>
      <c r="M241">
        <v>1.9444999999999999</v>
      </c>
      <c r="N241">
        <v>2.3944999999999999</v>
      </c>
      <c r="U241">
        <v>4.3844000000000003</v>
      </c>
      <c r="V241">
        <v>5.0077999999999996</v>
      </c>
      <c r="W241">
        <v>2.9956</v>
      </c>
      <c r="X241">
        <v>2.5211000000000001</v>
      </c>
      <c r="AE241">
        <v>-24.584</v>
      </c>
      <c r="AF241">
        <v>-23.715</v>
      </c>
      <c r="AG241">
        <v>3.8736000000000002</v>
      </c>
      <c r="AH241">
        <v>2.2528999999999999</v>
      </c>
      <c r="AO241">
        <v>-47.719000000000001</v>
      </c>
      <c r="AP241">
        <v>-48.045999999999999</v>
      </c>
      <c r="AQ241">
        <v>3.0366</v>
      </c>
      <c r="AR241">
        <v>2.3944999999999999</v>
      </c>
    </row>
    <row r="242" spans="1:44" x14ac:dyDescent="0.3">
      <c r="A242">
        <v>648.92999999999995</v>
      </c>
      <c r="B242">
        <v>762.11</v>
      </c>
      <c r="C242">
        <v>3.5131999999999999</v>
      </c>
      <c r="D242">
        <v>2.4314</v>
      </c>
      <c r="K242">
        <v>2.0611000000000002</v>
      </c>
      <c r="L242">
        <v>3.2616000000000001</v>
      </c>
      <c r="M242">
        <v>2.9956</v>
      </c>
      <c r="N242">
        <v>2.3654999999999999</v>
      </c>
      <c r="U242">
        <v>3.9026999999999998</v>
      </c>
      <c r="V242">
        <v>3.5222000000000002</v>
      </c>
      <c r="W242">
        <v>1.6532</v>
      </c>
      <c r="X242">
        <v>1.0414000000000001</v>
      </c>
      <c r="AE242">
        <v>-20.440999999999999</v>
      </c>
      <c r="AF242">
        <v>-23.588000000000001</v>
      </c>
      <c r="AG242">
        <v>1.9444999999999999</v>
      </c>
      <c r="AH242">
        <v>2.3944999999999999</v>
      </c>
      <c r="AO242">
        <v>-49.387999999999998</v>
      </c>
      <c r="AP242">
        <v>-48.877000000000002</v>
      </c>
      <c r="AQ242">
        <v>0.30103000000000002</v>
      </c>
      <c r="AR242">
        <v>2.3654999999999999</v>
      </c>
    </row>
    <row r="243" spans="1:44" x14ac:dyDescent="0.3">
      <c r="A243">
        <v>570.52</v>
      </c>
      <c r="B243">
        <v>867.04</v>
      </c>
      <c r="C243">
        <v>1.2787999999999999</v>
      </c>
      <c r="D243">
        <v>1.5798000000000001</v>
      </c>
      <c r="K243">
        <v>2.411</v>
      </c>
      <c r="L243">
        <v>1.9173</v>
      </c>
      <c r="M243">
        <v>1.6532</v>
      </c>
      <c r="N243">
        <v>2.3578999999999999</v>
      </c>
      <c r="U243">
        <v>3.9188000000000001</v>
      </c>
      <c r="V243">
        <v>5.2447999999999997</v>
      </c>
      <c r="W243">
        <v>1.4914000000000001</v>
      </c>
      <c r="X243">
        <v>2.2528999999999999</v>
      </c>
      <c r="AE243">
        <v>-22.582999999999998</v>
      </c>
      <c r="AF243">
        <v>-23.983000000000001</v>
      </c>
      <c r="AG243">
        <v>2.9956</v>
      </c>
      <c r="AH243">
        <v>2.3654999999999999</v>
      </c>
      <c r="AO243">
        <v>-48.59</v>
      </c>
      <c r="AP243">
        <v>-46.933</v>
      </c>
      <c r="AQ243">
        <v>3.8736000000000002</v>
      </c>
      <c r="AR243">
        <v>2.3578999999999999</v>
      </c>
    </row>
    <row r="244" spans="1:44" x14ac:dyDescent="0.3">
      <c r="A244">
        <v>489.88</v>
      </c>
      <c r="B244">
        <v>687.12</v>
      </c>
      <c r="C244">
        <v>2.2201</v>
      </c>
      <c r="D244">
        <v>1.5563</v>
      </c>
      <c r="K244">
        <v>2.3313000000000001</v>
      </c>
      <c r="L244">
        <v>2.7147000000000001</v>
      </c>
      <c r="M244">
        <v>1.4914000000000001</v>
      </c>
      <c r="N244">
        <v>2.4870999999999999</v>
      </c>
      <c r="U244">
        <v>4.2443999999999997</v>
      </c>
      <c r="V244">
        <v>5.2145999999999999</v>
      </c>
      <c r="W244">
        <v>2.1139000000000001</v>
      </c>
      <c r="X244">
        <v>2.3944999999999999</v>
      </c>
      <c r="AE244">
        <v>-21.276</v>
      </c>
      <c r="AF244">
        <v>-23.547000000000001</v>
      </c>
      <c r="AG244">
        <v>1.6532</v>
      </c>
      <c r="AH244">
        <v>2.3578999999999999</v>
      </c>
      <c r="AO244">
        <v>-48.017000000000003</v>
      </c>
      <c r="AP244">
        <v>-46.820999999999998</v>
      </c>
      <c r="AQ244">
        <v>1.9444999999999999</v>
      </c>
      <c r="AR244">
        <v>2.4870999999999999</v>
      </c>
    </row>
    <row r="245" spans="1:44" x14ac:dyDescent="0.3">
      <c r="A245">
        <v>545.29999999999995</v>
      </c>
      <c r="B245">
        <v>587.36</v>
      </c>
      <c r="C245">
        <v>2.7679</v>
      </c>
      <c r="D245">
        <v>2.4518</v>
      </c>
      <c r="K245">
        <v>3.0415000000000001</v>
      </c>
      <c r="L245">
        <v>2.609</v>
      </c>
      <c r="M245">
        <v>2.1139000000000001</v>
      </c>
      <c r="N245">
        <v>1.2040999999999999</v>
      </c>
      <c r="U245">
        <v>4.4333999999999998</v>
      </c>
      <c r="V245">
        <v>4.9748000000000001</v>
      </c>
      <c r="W245">
        <v>2.2201</v>
      </c>
      <c r="X245">
        <v>2.3654999999999999</v>
      </c>
      <c r="AE245">
        <v>-21.567</v>
      </c>
      <c r="AF245">
        <v>-22.436</v>
      </c>
      <c r="AG245">
        <v>1.4914000000000001</v>
      </c>
      <c r="AH245">
        <v>2.4870999999999999</v>
      </c>
      <c r="AO245">
        <v>-47.521999999999998</v>
      </c>
      <c r="AP245">
        <v>-49.171999999999997</v>
      </c>
      <c r="AQ245">
        <v>2.9956</v>
      </c>
      <c r="AR245">
        <v>1.2040999999999999</v>
      </c>
    </row>
    <row r="246" spans="1:44" x14ac:dyDescent="0.3">
      <c r="A246">
        <v>458.5</v>
      </c>
      <c r="B246">
        <v>672.33</v>
      </c>
      <c r="C246">
        <v>2.3711000000000002</v>
      </c>
      <c r="D246">
        <v>2.3262999999999998</v>
      </c>
      <c r="K246">
        <v>3.0386000000000002</v>
      </c>
      <c r="L246">
        <v>2.9986000000000002</v>
      </c>
      <c r="M246">
        <v>2.2201</v>
      </c>
      <c r="N246">
        <v>1.9494</v>
      </c>
      <c r="U246">
        <v>4.1836000000000002</v>
      </c>
      <c r="V246">
        <v>5.3760000000000003</v>
      </c>
      <c r="W246">
        <v>1</v>
      </c>
      <c r="X246">
        <v>2.3578999999999999</v>
      </c>
      <c r="AE246">
        <v>-23.86</v>
      </c>
      <c r="AF246">
        <v>-24.571999999999999</v>
      </c>
      <c r="AG246">
        <v>2.1139000000000001</v>
      </c>
      <c r="AH246">
        <v>1.2040999999999999</v>
      </c>
      <c r="AO246">
        <v>-49.408000000000001</v>
      </c>
      <c r="AP246">
        <v>-48.813000000000002</v>
      </c>
      <c r="AQ246">
        <v>1.6532</v>
      </c>
      <c r="AR246">
        <v>1.9494</v>
      </c>
    </row>
    <row r="247" spans="1:44" x14ac:dyDescent="0.3">
      <c r="A247">
        <v>299.55</v>
      </c>
      <c r="B247">
        <v>609.82000000000005</v>
      </c>
      <c r="C247">
        <v>1.1760999999999999</v>
      </c>
      <c r="D247">
        <v>1.9294</v>
      </c>
      <c r="K247">
        <v>2.7008000000000001</v>
      </c>
      <c r="L247">
        <v>2.7059000000000002</v>
      </c>
      <c r="M247">
        <v>1</v>
      </c>
      <c r="N247">
        <v>2.3424</v>
      </c>
      <c r="U247">
        <v>3.5838000000000001</v>
      </c>
      <c r="V247">
        <v>4.8737000000000004</v>
      </c>
      <c r="W247">
        <v>2.0569000000000002</v>
      </c>
      <c r="X247">
        <v>2.4870999999999999</v>
      </c>
      <c r="AE247">
        <v>-23.419</v>
      </c>
      <c r="AF247">
        <v>-21.594999999999999</v>
      </c>
      <c r="AG247">
        <v>2.2201</v>
      </c>
      <c r="AH247">
        <v>1.9494</v>
      </c>
      <c r="AO247">
        <v>-51.35</v>
      </c>
      <c r="AP247">
        <v>-49.484000000000002</v>
      </c>
      <c r="AQ247">
        <v>1.4914000000000001</v>
      </c>
      <c r="AR247">
        <v>2.3424</v>
      </c>
    </row>
    <row r="248" spans="1:44" x14ac:dyDescent="0.3">
      <c r="A248">
        <v>762.25</v>
      </c>
      <c r="B248">
        <v>504.2</v>
      </c>
      <c r="C248">
        <v>2.8351000000000002</v>
      </c>
      <c r="D248">
        <v>1.4914000000000001</v>
      </c>
      <c r="K248">
        <v>2.3624000000000001</v>
      </c>
      <c r="L248">
        <v>2.1461999999999999</v>
      </c>
      <c r="M248">
        <v>2.0569000000000002</v>
      </c>
      <c r="N248">
        <v>2.0531000000000001</v>
      </c>
      <c r="U248">
        <v>5.0077999999999996</v>
      </c>
      <c r="V248">
        <v>3.6274999999999999</v>
      </c>
      <c r="W248">
        <v>3.5960000000000001</v>
      </c>
      <c r="X248">
        <v>1.2040999999999999</v>
      </c>
      <c r="AE248">
        <v>-21.315999999999999</v>
      </c>
      <c r="AF248">
        <v>-23.702999999999999</v>
      </c>
      <c r="AG248">
        <v>1</v>
      </c>
      <c r="AH248">
        <v>2.3424</v>
      </c>
      <c r="AO248">
        <v>-49.137</v>
      </c>
      <c r="AP248">
        <v>-48.719000000000001</v>
      </c>
      <c r="AQ248">
        <v>2.1139000000000001</v>
      </c>
      <c r="AR248">
        <v>2.0531000000000001</v>
      </c>
    </row>
    <row r="249" spans="1:44" x14ac:dyDescent="0.3">
      <c r="A249">
        <v>734.13</v>
      </c>
      <c r="B249">
        <v>594.41</v>
      </c>
      <c r="C249">
        <v>2.5899000000000001</v>
      </c>
      <c r="D249">
        <v>2.3711000000000002</v>
      </c>
      <c r="K249">
        <v>2.7793999999999999</v>
      </c>
      <c r="L249">
        <v>2.4794999999999998</v>
      </c>
      <c r="M249">
        <v>3.5960000000000001</v>
      </c>
      <c r="N249">
        <v>1</v>
      </c>
      <c r="U249">
        <v>3.5222000000000002</v>
      </c>
      <c r="V249">
        <v>4.6346999999999996</v>
      </c>
      <c r="W249">
        <v>1.0414000000000001</v>
      </c>
      <c r="X249">
        <v>1.9494</v>
      </c>
      <c r="AE249">
        <v>-21.984999999999999</v>
      </c>
      <c r="AF249">
        <v>-22.231999999999999</v>
      </c>
      <c r="AG249">
        <v>2.0569000000000002</v>
      </c>
      <c r="AH249">
        <v>2.0531000000000001</v>
      </c>
      <c r="AO249">
        <v>-49.081000000000003</v>
      </c>
      <c r="AP249">
        <v>-51.51</v>
      </c>
      <c r="AQ249">
        <v>2.2201</v>
      </c>
      <c r="AR249">
        <v>1</v>
      </c>
    </row>
    <row r="250" spans="1:44" x14ac:dyDescent="0.3">
      <c r="A250">
        <v>766.77</v>
      </c>
      <c r="B250">
        <v>572.59</v>
      </c>
      <c r="C250">
        <v>3.7797000000000001</v>
      </c>
      <c r="D250">
        <v>2.3927</v>
      </c>
      <c r="K250">
        <v>2.2625000000000002</v>
      </c>
      <c r="L250">
        <v>1.9171</v>
      </c>
      <c r="M250">
        <v>1.0414000000000001</v>
      </c>
      <c r="N250">
        <v>2.1903000000000001</v>
      </c>
      <c r="U250">
        <v>5.2447999999999997</v>
      </c>
      <c r="V250">
        <v>4.1803999999999997</v>
      </c>
      <c r="W250">
        <v>2.9180000000000001</v>
      </c>
      <c r="X250">
        <v>2.3424</v>
      </c>
      <c r="AE250">
        <v>-24.186</v>
      </c>
      <c r="AF250">
        <v>-20.64</v>
      </c>
      <c r="AG250">
        <v>3.5960000000000001</v>
      </c>
      <c r="AH250">
        <v>1</v>
      </c>
      <c r="AO250">
        <v>-49.054000000000002</v>
      </c>
      <c r="AP250">
        <v>-46.351999999999997</v>
      </c>
      <c r="AQ250">
        <v>1</v>
      </c>
      <c r="AR250">
        <v>2.1903000000000001</v>
      </c>
    </row>
    <row r="251" spans="1:44" x14ac:dyDescent="0.3">
      <c r="A251">
        <v>839.32</v>
      </c>
      <c r="B251">
        <v>541.92999999999995</v>
      </c>
      <c r="C251">
        <v>2.3874</v>
      </c>
      <c r="D251">
        <v>1.6435</v>
      </c>
      <c r="K251">
        <v>2.1781999999999999</v>
      </c>
      <c r="L251">
        <v>3.0017</v>
      </c>
      <c r="M251">
        <v>2.9180000000000001</v>
      </c>
      <c r="N251">
        <v>2.2252999999999998</v>
      </c>
      <c r="U251">
        <v>5.2145999999999999</v>
      </c>
      <c r="V251">
        <v>4.1459000000000001</v>
      </c>
      <c r="W251">
        <v>3.1558999999999999</v>
      </c>
      <c r="X251">
        <v>2.0531000000000001</v>
      </c>
      <c r="AE251">
        <v>-24.643000000000001</v>
      </c>
      <c r="AF251">
        <v>-23.477</v>
      </c>
      <c r="AG251">
        <v>1.0414000000000001</v>
      </c>
      <c r="AH251">
        <v>2.1903000000000001</v>
      </c>
      <c r="AO251">
        <v>-48.805</v>
      </c>
      <c r="AP251">
        <v>-49.335999999999999</v>
      </c>
      <c r="AQ251">
        <v>2.0569000000000002</v>
      </c>
      <c r="AR251">
        <v>2.2252999999999998</v>
      </c>
    </row>
    <row r="252" spans="1:44" x14ac:dyDescent="0.3">
      <c r="A252">
        <v>762.11</v>
      </c>
      <c r="B252">
        <v>571.14</v>
      </c>
      <c r="C252">
        <v>3.4929000000000001</v>
      </c>
      <c r="D252">
        <v>2.3384999999999998</v>
      </c>
      <c r="K252">
        <v>3.2526999999999999</v>
      </c>
      <c r="L252">
        <v>2.4371999999999998</v>
      </c>
      <c r="M252">
        <v>3.1558999999999999</v>
      </c>
      <c r="N252">
        <v>2.2625000000000002</v>
      </c>
      <c r="U252">
        <v>4.9748000000000001</v>
      </c>
      <c r="V252">
        <v>3.6907000000000001</v>
      </c>
      <c r="W252">
        <v>2.8791000000000002</v>
      </c>
      <c r="X252">
        <v>1</v>
      </c>
      <c r="AE252">
        <v>-23.715</v>
      </c>
      <c r="AF252">
        <v>-24.111999999999998</v>
      </c>
      <c r="AG252">
        <v>2.9180000000000001</v>
      </c>
      <c r="AH252">
        <v>2.2252999999999998</v>
      </c>
      <c r="AO252">
        <v>-46.790999999999997</v>
      </c>
      <c r="AP252">
        <v>-47.176000000000002</v>
      </c>
      <c r="AQ252">
        <v>3.5960000000000001</v>
      </c>
      <c r="AR252">
        <v>2.2625000000000002</v>
      </c>
    </row>
    <row r="253" spans="1:44" x14ac:dyDescent="0.3">
      <c r="A253">
        <v>867.04</v>
      </c>
      <c r="B253">
        <v>480.7</v>
      </c>
      <c r="C253">
        <v>1.6128</v>
      </c>
      <c r="D253">
        <v>1.8976</v>
      </c>
      <c r="K253">
        <v>3.2616000000000001</v>
      </c>
      <c r="L253">
        <v>2.5082</v>
      </c>
      <c r="M253">
        <v>2.8791000000000002</v>
      </c>
      <c r="N253">
        <v>2.4579</v>
      </c>
      <c r="U253">
        <v>5.3760000000000003</v>
      </c>
      <c r="V253">
        <v>5.5692000000000004</v>
      </c>
      <c r="W253">
        <v>3.1398999999999999</v>
      </c>
      <c r="X253">
        <v>2.1903000000000001</v>
      </c>
      <c r="AE253">
        <v>-23.588000000000001</v>
      </c>
      <c r="AF253">
        <v>-24.292000000000002</v>
      </c>
      <c r="AG253">
        <v>3.1558999999999999</v>
      </c>
      <c r="AH253">
        <v>2.2625000000000002</v>
      </c>
      <c r="AO253">
        <v>-48.843000000000004</v>
      </c>
      <c r="AP253">
        <v>-46.838000000000001</v>
      </c>
      <c r="AQ253">
        <v>1.0414000000000001</v>
      </c>
      <c r="AR253">
        <v>2.4579</v>
      </c>
    </row>
    <row r="254" spans="1:44" x14ac:dyDescent="0.3">
      <c r="A254">
        <v>687.12</v>
      </c>
      <c r="B254">
        <v>702.43</v>
      </c>
      <c r="C254">
        <v>1.7403999999999999</v>
      </c>
      <c r="D254">
        <v>2.1583999999999999</v>
      </c>
      <c r="K254">
        <v>1.9173</v>
      </c>
      <c r="L254">
        <v>2.9910999999999999</v>
      </c>
      <c r="M254">
        <v>3.1398999999999999</v>
      </c>
      <c r="N254">
        <v>2.0531000000000001</v>
      </c>
      <c r="U254">
        <v>4.8737000000000004</v>
      </c>
      <c r="V254">
        <v>4.7032999999999996</v>
      </c>
      <c r="W254">
        <v>3.5131999999999999</v>
      </c>
      <c r="X254">
        <v>2.2252999999999998</v>
      </c>
      <c r="AE254">
        <v>-23.983000000000001</v>
      </c>
      <c r="AF254">
        <v>-23.004999999999999</v>
      </c>
      <c r="AG254">
        <v>2.8791000000000002</v>
      </c>
      <c r="AH254">
        <v>2.4579</v>
      </c>
      <c r="AO254">
        <v>-46.850999999999999</v>
      </c>
      <c r="AP254">
        <v>-48.613</v>
      </c>
      <c r="AQ254">
        <v>2.9180000000000001</v>
      </c>
      <c r="AR254">
        <v>2.0531000000000001</v>
      </c>
    </row>
    <row r="255" spans="1:44" x14ac:dyDescent="0.3">
      <c r="A255">
        <v>587.36</v>
      </c>
      <c r="B255">
        <v>755.57</v>
      </c>
      <c r="C255">
        <v>3.5472000000000001</v>
      </c>
      <c r="D255">
        <v>1.9444999999999999</v>
      </c>
      <c r="K255">
        <v>2.7147000000000001</v>
      </c>
      <c r="L255">
        <v>2.7517</v>
      </c>
      <c r="M255">
        <v>3.5131999999999999</v>
      </c>
      <c r="N255">
        <v>2.4314</v>
      </c>
      <c r="U255">
        <v>3.6274999999999999</v>
      </c>
      <c r="V255">
        <v>4.2413999999999996</v>
      </c>
      <c r="W255">
        <v>1.2787999999999999</v>
      </c>
      <c r="X255">
        <v>2.2625000000000002</v>
      </c>
      <c r="AE255">
        <v>-23.547000000000001</v>
      </c>
      <c r="AF255">
        <v>-23.103999999999999</v>
      </c>
      <c r="AG255">
        <v>3.1398999999999999</v>
      </c>
      <c r="AH255">
        <v>2.0531000000000001</v>
      </c>
      <c r="AO255">
        <v>-48.045999999999999</v>
      </c>
      <c r="AP255">
        <v>-47.82</v>
      </c>
      <c r="AQ255">
        <v>3.1558999999999999</v>
      </c>
      <c r="AR255">
        <v>2.4314</v>
      </c>
    </row>
    <row r="256" spans="1:44" x14ac:dyDescent="0.3">
      <c r="A256">
        <v>672.33</v>
      </c>
      <c r="B256">
        <v>581.1</v>
      </c>
      <c r="C256">
        <v>2.9916999999999998</v>
      </c>
      <c r="D256">
        <v>2.3096000000000001</v>
      </c>
      <c r="K256">
        <v>2.609</v>
      </c>
      <c r="L256">
        <v>2.2071000000000001</v>
      </c>
      <c r="M256">
        <v>1.2787999999999999</v>
      </c>
      <c r="N256">
        <v>1.5798000000000001</v>
      </c>
      <c r="U256">
        <v>4.6346999999999996</v>
      </c>
      <c r="V256">
        <v>5.0823</v>
      </c>
      <c r="W256">
        <v>2.2201</v>
      </c>
      <c r="X256">
        <v>2.4579</v>
      </c>
      <c r="AE256">
        <v>-22.436</v>
      </c>
      <c r="AF256">
        <v>-22.254000000000001</v>
      </c>
      <c r="AG256">
        <v>3.5131999999999999</v>
      </c>
      <c r="AH256">
        <v>2.4314</v>
      </c>
      <c r="AO256">
        <v>-48.877000000000002</v>
      </c>
      <c r="AP256">
        <v>-47.22</v>
      </c>
      <c r="AQ256">
        <v>2.8791000000000002</v>
      </c>
      <c r="AR256">
        <v>1.5798000000000001</v>
      </c>
    </row>
    <row r="257" spans="1:44" x14ac:dyDescent="0.3">
      <c r="A257">
        <v>609.82000000000005</v>
      </c>
      <c r="B257">
        <v>794.68</v>
      </c>
      <c r="C257">
        <v>2.1173000000000002</v>
      </c>
      <c r="D257">
        <v>2.1398999999999999</v>
      </c>
      <c r="K257">
        <v>2.9986000000000002</v>
      </c>
      <c r="L257">
        <v>2.1429999999999998</v>
      </c>
      <c r="M257">
        <v>2.2201</v>
      </c>
      <c r="N257">
        <v>1.5563</v>
      </c>
      <c r="U257">
        <v>4.1803999999999997</v>
      </c>
      <c r="V257">
        <v>4.3159000000000001</v>
      </c>
      <c r="W257">
        <v>2.7679</v>
      </c>
      <c r="X257">
        <v>2.0531000000000001</v>
      </c>
      <c r="AE257">
        <v>-24.571999999999999</v>
      </c>
      <c r="AF257">
        <v>-20.641999999999999</v>
      </c>
      <c r="AG257">
        <v>1.2787999999999999</v>
      </c>
      <c r="AH257">
        <v>1.5798000000000001</v>
      </c>
      <c r="AO257">
        <v>-46.933</v>
      </c>
      <c r="AP257">
        <v>-46.972999999999999</v>
      </c>
      <c r="AQ257">
        <v>3.1398999999999999</v>
      </c>
      <c r="AR257">
        <v>1.5563</v>
      </c>
    </row>
    <row r="258" spans="1:44" x14ac:dyDescent="0.3">
      <c r="A258">
        <v>504.2</v>
      </c>
      <c r="B258">
        <v>526.29</v>
      </c>
      <c r="C258">
        <v>1.6901999999999999</v>
      </c>
      <c r="D258">
        <v>2.4712999999999998</v>
      </c>
      <c r="K258">
        <v>2.7059000000000002</v>
      </c>
      <c r="L258">
        <v>2.8067000000000002</v>
      </c>
      <c r="M258">
        <v>2.7679</v>
      </c>
      <c r="N258">
        <v>2.4518</v>
      </c>
      <c r="U258">
        <v>4.1459000000000001</v>
      </c>
      <c r="V258">
        <v>4.2590000000000003</v>
      </c>
      <c r="W258">
        <v>2.3711000000000002</v>
      </c>
      <c r="X258">
        <v>2.4314</v>
      </c>
      <c r="AE258">
        <v>-21.594999999999999</v>
      </c>
      <c r="AF258">
        <v>-21.734999999999999</v>
      </c>
      <c r="AG258">
        <v>2.2201</v>
      </c>
      <c r="AH258">
        <v>1.5563</v>
      </c>
      <c r="AO258">
        <v>-46.820999999999998</v>
      </c>
      <c r="AP258">
        <v>-47.3</v>
      </c>
      <c r="AQ258">
        <v>3.5131999999999999</v>
      </c>
      <c r="AR258">
        <v>2.4518</v>
      </c>
    </row>
    <row r="259" spans="1:44" x14ac:dyDescent="0.3">
      <c r="A259">
        <v>594.41</v>
      </c>
      <c r="B259">
        <v>924.36</v>
      </c>
      <c r="C259">
        <v>3.0855999999999999</v>
      </c>
      <c r="D259">
        <v>2.3464</v>
      </c>
      <c r="K259">
        <v>2.1461999999999999</v>
      </c>
      <c r="L259">
        <v>2.3028</v>
      </c>
      <c r="M259">
        <v>2.3711000000000002</v>
      </c>
      <c r="N259">
        <v>2.3262999999999998</v>
      </c>
      <c r="U259">
        <v>3.6907000000000001</v>
      </c>
      <c r="V259">
        <v>3.8128000000000002</v>
      </c>
      <c r="W259">
        <v>1.1760999999999999</v>
      </c>
      <c r="X259">
        <v>1.5798000000000001</v>
      </c>
      <c r="AE259">
        <v>-23.702999999999999</v>
      </c>
      <c r="AF259">
        <v>-23.265000000000001</v>
      </c>
      <c r="AG259">
        <v>2.7679</v>
      </c>
      <c r="AH259">
        <v>2.4518</v>
      </c>
      <c r="AO259">
        <v>-49.171999999999997</v>
      </c>
      <c r="AP259">
        <v>-47.055999999999997</v>
      </c>
      <c r="AQ259">
        <v>1.2787999999999999</v>
      </c>
      <c r="AR259">
        <v>2.3262999999999998</v>
      </c>
    </row>
    <row r="260" spans="1:44" x14ac:dyDescent="0.3">
      <c r="A260">
        <v>572.59</v>
      </c>
      <c r="B260">
        <v>553.97</v>
      </c>
      <c r="C260">
        <v>3.3147000000000002</v>
      </c>
      <c r="D260">
        <v>0.95423999999999998</v>
      </c>
      <c r="K260">
        <v>2.4794999999999998</v>
      </c>
      <c r="L260">
        <v>2.8479999999999999</v>
      </c>
      <c r="M260">
        <v>1.1760999999999999</v>
      </c>
      <c r="N260">
        <v>1.9294</v>
      </c>
      <c r="U260">
        <v>5.5692000000000004</v>
      </c>
      <c r="V260">
        <v>3.8944000000000001</v>
      </c>
      <c r="W260">
        <v>2.8351000000000002</v>
      </c>
      <c r="X260">
        <v>1.5563</v>
      </c>
      <c r="AE260">
        <v>-22.231999999999999</v>
      </c>
      <c r="AF260">
        <v>-23.152999999999999</v>
      </c>
      <c r="AG260">
        <v>2.3711000000000002</v>
      </c>
      <c r="AH260">
        <v>2.3262999999999998</v>
      </c>
      <c r="AO260">
        <v>-48.813000000000002</v>
      </c>
      <c r="AP260">
        <v>-47.78</v>
      </c>
      <c r="AQ260">
        <v>2.2201</v>
      </c>
      <c r="AR260">
        <v>1.9294</v>
      </c>
    </row>
    <row r="261" spans="1:44" x14ac:dyDescent="0.3">
      <c r="A261">
        <v>541.92999999999995</v>
      </c>
      <c r="B261">
        <v>444.06</v>
      </c>
      <c r="C261">
        <v>1.6901999999999999</v>
      </c>
      <c r="D261">
        <v>1.7924</v>
      </c>
      <c r="K261">
        <v>1.9171</v>
      </c>
      <c r="L261">
        <v>2.4369000000000001</v>
      </c>
      <c r="M261">
        <v>2.8351000000000002</v>
      </c>
      <c r="N261">
        <v>1.4914000000000001</v>
      </c>
      <c r="U261">
        <v>4.7032999999999996</v>
      </c>
      <c r="V261">
        <v>5.2404000000000002</v>
      </c>
      <c r="W261">
        <v>2.5899000000000001</v>
      </c>
      <c r="X261">
        <v>2.4518</v>
      </c>
      <c r="AE261">
        <v>-20.64</v>
      </c>
      <c r="AF261">
        <v>-20.335999999999999</v>
      </c>
      <c r="AG261">
        <v>1.1760999999999999</v>
      </c>
      <c r="AH261">
        <v>1.9294</v>
      </c>
      <c r="AO261">
        <v>-49.484000000000002</v>
      </c>
      <c r="AP261">
        <v>-48.412999999999997</v>
      </c>
      <c r="AQ261">
        <v>2.7679</v>
      </c>
      <c r="AR261">
        <v>1.4914000000000001</v>
      </c>
    </row>
    <row r="262" spans="1:44" x14ac:dyDescent="0.3">
      <c r="A262">
        <v>571.14</v>
      </c>
      <c r="B262">
        <v>554.12</v>
      </c>
      <c r="C262">
        <v>3.2208999999999999</v>
      </c>
      <c r="D262">
        <v>1.8808</v>
      </c>
      <c r="K262">
        <v>3.0017</v>
      </c>
      <c r="L262">
        <v>2.8492000000000002</v>
      </c>
      <c r="M262">
        <v>2.5899000000000001</v>
      </c>
      <c r="N262">
        <v>2.3711000000000002</v>
      </c>
      <c r="U262">
        <v>4.2413999999999996</v>
      </c>
      <c r="V262">
        <v>4.7870999999999997</v>
      </c>
      <c r="W262">
        <v>2.7825000000000002</v>
      </c>
      <c r="X262">
        <v>2.3262999999999998</v>
      </c>
      <c r="AE262">
        <v>-23.477</v>
      </c>
      <c r="AF262">
        <v>-20.687000000000001</v>
      </c>
      <c r="AG262">
        <v>2.8351000000000002</v>
      </c>
      <c r="AH262">
        <v>1.4914000000000001</v>
      </c>
      <c r="AO262">
        <v>-48.719000000000001</v>
      </c>
      <c r="AP262">
        <v>-48.32</v>
      </c>
      <c r="AQ262">
        <v>2.3711000000000002</v>
      </c>
      <c r="AR262">
        <v>2.3711000000000002</v>
      </c>
    </row>
    <row r="263" spans="1:44" x14ac:dyDescent="0.3">
      <c r="A263">
        <v>480.7</v>
      </c>
      <c r="B263">
        <v>760.16</v>
      </c>
      <c r="C263">
        <v>2.3837999999999999</v>
      </c>
      <c r="D263">
        <v>2.5236999999999998</v>
      </c>
      <c r="K263">
        <v>2.4371999999999998</v>
      </c>
      <c r="L263">
        <v>2.6667999999999998</v>
      </c>
      <c r="M263">
        <v>2.7825000000000002</v>
      </c>
      <c r="N263">
        <v>2.3927</v>
      </c>
      <c r="U263">
        <v>5.0823</v>
      </c>
      <c r="V263">
        <v>4.6214000000000004</v>
      </c>
      <c r="W263">
        <v>3.7797000000000001</v>
      </c>
      <c r="X263">
        <v>1.9294</v>
      </c>
      <c r="AE263">
        <v>-24.111999999999998</v>
      </c>
      <c r="AF263">
        <v>-21.254000000000001</v>
      </c>
      <c r="AG263">
        <v>2.5899000000000001</v>
      </c>
      <c r="AH263">
        <v>2.3711000000000002</v>
      </c>
      <c r="AO263">
        <v>-51.51</v>
      </c>
      <c r="AP263">
        <v>-45.97</v>
      </c>
      <c r="AQ263">
        <v>1.1760999999999999</v>
      </c>
      <c r="AR263">
        <v>2.3927</v>
      </c>
    </row>
    <row r="264" spans="1:44" x14ac:dyDescent="0.3">
      <c r="A264">
        <v>702.43</v>
      </c>
      <c r="B264">
        <v>429.74</v>
      </c>
      <c r="C264">
        <v>2.5415999999999999</v>
      </c>
      <c r="D264">
        <v>2.0644999999999998</v>
      </c>
      <c r="K264">
        <v>2.5082</v>
      </c>
      <c r="L264">
        <v>2.1617999999999999</v>
      </c>
      <c r="M264">
        <v>3.7797000000000001</v>
      </c>
      <c r="N264">
        <v>1.6435</v>
      </c>
      <c r="U264">
        <v>4.3159000000000001</v>
      </c>
      <c r="V264">
        <v>3.8407</v>
      </c>
      <c r="W264">
        <v>2.3874</v>
      </c>
      <c r="X264">
        <v>1.4914000000000001</v>
      </c>
      <c r="AE264">
        <v>-24.292000000000002</v>
      </c>
      <c r="AF264">
        <v>-23.305</v>
      </c>
      <c r="AG264">
        <v>2.7825000000000002</v>
      </c>
      <c r="AH264">
        <v>2.3927</v>
      </c>
      <c r="AO264">
        <v>-46.351999999999997</v>
      </c>
      <c r="AP264">
        <v>-49.573</v>
      </c>
      <c r="AQ264">
        <v>2.8351000000000002</v>
      </c>
      <c r="AR264">
        <v>1.6435</v>
      </c>
    </row>
    <row r="265" spans="1:44" x14ac:dyDescent="0.3">
      <c r="A265">
        <v>755.57</v>
      </c>
      <c r="B265">
        <v>717.42</v>
      </c>
      <c r="C265">
        <v>2.1903000000000001</v>
      </c>
      <c r="D265">
        <v>2.415</v>
      </c>
      <c r="K265">
        <v>2.9910999999999999</v>
      </c>
      <c r="L265">
        <v>2.8477000000000001</v>
      </c>
      <c r="M265">
        <v>2.3874</v>
      </c>
      <c r="N265">
        <v>2.3243</v>
      </c>
      <c r="U265">
        <v>4.2590000000000003</v>
      </c>
      <c r="V265">
        <v>4.8879999999999999</v>
      </c>
      <c r="W265">
        <v>3.4929000000000001</v>
      </c>
      <c r="X265">
        <v>2.3711000000000002</v>
      </c>
      <c r="AE265">
        <v>-23.004999999999999</v>
      </c>
      <c r="AF265">
        <v>-20.884</v>
      </c>
      <c r="AG265">
        <v>3.7797000000000001</v>
      </c>
      <c r="AH265">
        <v>1.6435</v>
      </c>
      <c r="AO265">
        <v>-49.335999999999999</v>
      </c>
      <c r="AP265">
        <v>-48.005000000000003</v>
      </c>
      <c r="AQ265">
        <v>2.5899000000000001</v>
      </c>
      <c r="AR265">
        <v>2.3243</v>
      </c>
    </row>
    <row r="266" spans="1:44" x14ac:dyDescent="0.3">
      <c r="A266">
        <v>581.1</v>
      </c>
      <c r="B266">
        <v>897.37</v>
      </c>
      <c r="C266">
        <v>2.8351000000000002</v>
      </c>
      <c r="D266">
        <v>2.2014</v>
      </c>
      <c r="K266">
        <v>2.7517</v>
      </c>
      <c r="L266">
        <v>2.1503999999999999</v>
      </c>
      <c r="M266">
        <v>3.4929000000000001</v>
      </c>
      <c r="N266">
        <v>2.3384999999999998</v>
      </c>
      <c r="U266">
        <v>3.8128000000000002</v>
      </c>
      <c r="V266">
        <v>5.3685999999999998</v>
      </c>
      <c r="W266">
        <v>1.6128</v>
      </c>
      <c r="X266">
        <v>2.3927</v>
      </c>
      <c r="AE266">
        <v>-23.103999999999999</v>
      </c>
      <c r="AF266">
        <v>-24.698</v>
      </c>
      <c r="AG266">
        <v>2.3874</v>
      </c>
      <c r="AH266">
        <v>2.3243</v>
      </c>
      <c r="AO266">
        <v>-47.176000000000002</v>
      </c>
      <c r="AP266">
        <v>-46.981999999999999</v>
      </c>
      <c r="AQ266">
        <v>2.7825000000000002</v>
      </c>
      <c r="AR266">
        <v>2.3384999999999998</v>
      </c>
    </row>
    <row r="267" spans="1:44" x14ac:dyDescent="0.3">
      <c r="A267">
        <v>794.68</v>
      </c>
      <c r="B267">
        <v>546.12</v>
      </c>
      <c r="C267">
        <v>2.5670000000000002</v>
      </c>
      <c r="D267">
        <v>1.5315000000000001</v>
      </c>
      <c r="K267">
        <v>2.2071000000000001</v>
      </c>
      <c r="L267">
        <v>2.5665</v>
      </c>
      <c r="M267">
        <v>1.6128</v>
      </c>
      <c r="N267">
        <v>1.8976</v>
      </c>
      <c r="U267">
        <v>3.8944000000000001</v>
      </c>
      <c r="V267">
        <v>3.8492000000000002</v>
      </c>
      <c r="W267">
        <v>1.7403999999999999</v>
      </c>
      <c r="X267">
        <v>1.6435</v>
      </c>
      <c r="AE267">
        <v>-22.254000000000001</v>
      </c>
      <c r="AF267">
        <v>-22.707000000000001</v>
      </c>
      <c r="AG267">
        <v>3.4929000000000001</v>
      </c>
      <c r="AH267">
        <v>2.3384999999999998</v>
      </c>
      <c r="AO267">
        <v>-46.838000000000001</v>
      </c>
      <c r="AP267">
        <v>-50.55</v>
      </c>
      <c r="AQ267">
        <v>3.7797000000000001</v>
      </c>
      <c r="AR267">
        <v>1.8976</v>
      </c>
    </row>
    <row r="268" spans="1:44" x14ac:dyDescent="0.3">
      <c r="A268">
        <v>526.29</v>
      </c>
      <c r="B268">
        <v>462.06</v>
      </c>
      <c r="C268">
        <v>3.6520000000000001</v>
      </c>
      <c r="D268">
        <v>0.69896999999999998</v>
      </c>
      <c r="K268">
        <v>2.1429999999999998</v>
      </c>
      <c r="L268">
        <v>2.2658</v>
      </c>
      <c r="M268">
        <v>1.7403999999999999</v>
      </c>
      <c r="N268">
        <v>2.1583999999999999</v>
      </c>
      <c r="U268">
        <v>5.2404000000000002</v>
      </c>
      <c r="V268">
        <v>4.2519999999999998</v>
      </c>
      <c r="W268">
        <v>3.5472000000000001</v>
      </c>
      <c r="X268">
        <v>2.3243</v>
      </c>
      <c r="AE268">
        <v>-20.641999999999999</v>
      </c>
      <c r="AF268">
        <v>-20.268000000000001</v>
      </c>
      <c r="AG268">
        <v>1.6128</v>
      </c>
      <c r="AH268">
        <v>1.8976</v>
      </c>
      <c r="AO268">
        <v>-48.613</v>
      </c>
      <c r="AP268">
        <v>-45.694000000000003</v>
      </c>
      <c r="AQ268">
        <v>2.3874</v>
      </c>
      <c r="AR268">
        <v>2.1583999999999999</v>
      </c>
    </row>
    <row r="269" spans="1:44" x14ac:dyDescent="0.3">
      <c r="A269">
        <v>863.31</v>
      </c>
      <c r="B269">
        <v>556.49</v>
      </c>
      <c r="C269">
        <v>1.0414000000000001</v>
      </c>
      <c r="D269">
        <v>1.9684999999999999</v>
      </c>
      <c r="K269">
        <v>2.8067000000000002</v>
      </c>
      <c r="L269">
        <v>2.7006000000000001</v>
      </c>
      <c r="M269">
        <v>3.5472000000000001</v>
      </c>
      <c r="N269">
        <v>2.3096000000000001</v>
      </c>
      <c r="U269">
        <v>4.7870999999999997</v>
      </c>
      <c r="V269">
        <v>4.7595999999999998</v>
      </c>
      <c r="W269">
        <v>2.9916999999999998</v>
      </c>
      <c r="X269">
        <v>2.3384999999999998</v>
      </c>
      <c r="AE269">
        <v>-21.734999999999999</v>
      </c>
      <c r="AF269">
        <v>-23.257000000000001</v>
      </c>
      <c r="AG269">
        <v>1.7403999999999999</v>
      </c>
      <c r="AH269">
        <v>2.1583999999999999</v>
      </c>
      <c r="AO269">
        <v>-47.82</v>
      </c>
      <c r="AP269">
        <v>-46.905000000000001</v>
      </c>
      <c r="AQ269">
        <v>3.4929000000000001</v>
      </c>
      <c r="AR269">
        <v>1.9444999999999999</v>
      </c>
    </row>
    <row r="270" spans="1:44" x14ac:dyDescent="0.3">
      <c r="A270">
        <v>924.36</v>
      </c>
      <c r="B270">
        <v>628.80999999999995</v>
      </c>
      <c r="C270">
        <v>3.4093</v>
      </c>
      <c r="D270">
        <v>2.3521999999999998</v>
      </c>
      <c r="K270">
        <v>2.3028</v>
      </c>
      <c r="L270">
        <v>2.3170999999999999</v>
      </c>
      <c r="M270">
        <v>2.9916999999999998</v>
      </c>
      <c r="N270">
        <v>2.1398999999999999</v>
      </c>
      <c r="U270">
        <v>4.6214000000000004</v>
      </c>
      <c r="V270">
        <v>4.6910999999999996</v>
      </c>
      <c r="W270">
        <v>2.1173000000000002</v>
      </c>
      <c r="X270">
        <v>1.8976</v>
      </c>
      <c r="AE270">
        <v>-23.265000000000001</v>
      </c>
      <c r="AF270">
        <v>-23.53</v>
      </c>
      <c r="AG270">
        <v>3.5472000000000001</v>
      </c>
      <c r="AH270">
        <v>1.9444999999999999</v>
      </c>
      <c r="AO270">
        <v>-47.22</v>
      </c>
      <c r="AP270">
        <v>-47.765000000000001</v>
      </c>
      <c r="AQ270">
        <v>1.6128</v>
      </c>
      <c r="AR270">
        <v>2.3096000000000001</v>
      </c>
    </row>
    <row r="271" spans="1:44" x14ac:dyDescent="0.3">
      <c r="A271">
        <v>553.97</v>
      </c>
      <c r="B271">
        <v>548.88</v>
      </c>
      <c r="C271">
        <v>1.0414000000000001</v>
      </c>
      <c r="D271">
        <v>2.2454999999999998</v>
      </c>
      <c r="K271">
        <v>2.8479999999999999</v>
      </c>
      <c r="L271">
        <v>2.8370000000000002</v>
      </c>
      <c r="M271">
        <v>2.1173000000000002</v>
      </c>
      <c r="N271">
        <v>2.4712999999999998</v>
      </c>
      <c r="U271">
        <v>3.8407</v>
      </c>
      <c r="V271">
        <v>3.8197000000000001</v>
      </c>
      <c r="W271">
        <v>1.6901999999999999</v>
      </c>
      <c r="X271">
        <v>2.1583999999999999</v>
      </c>
      <c r="AE271">
        <v>-23.152999999999999</v>
      </c>
      <c r="AF271">
        <v>-21.021999999999998</v>
      </c>
      <c r="AG271">
        <v>2.9916999999999998</v>
      </c>
      <c r="AH271">
        <v>2.3096000000000001</v>
      </c>
      <c r="AO271">
        <v>-46.972999999999999</v>
      </c>
      <c r="AP271">
        <v>-46.738</v>
      </c>
      <c r="AQ271">
        <v>1.7403999999999999</v>
      </c>
      <c r="AR271">
        <v>2.1398999999999999</v>
      </c>
    </row>
    <row r="272" spans="1:44" x14ac:dyDescent="0.3">
      <c r="A272">
        <v>444.06</v>
      </c>
      <c r="B272">
        <v>579.5</v>
      </c>
      <c r="C272">
        <v>1.9731000000000001</v>
      </c>
      <c r="D272">
        <v>2.3856000000000002</v>
      </c>
      <c r="K272">
        <v>2.4369000000000001</v>
      </c>
      <c r="L272">
        <v>2.1522000000000001</v>
      </c>
      <c r="M272">
        <v>1.6901999999999999</v>
      </c>
      <c r="N272">
        <v>1</v>
      </c>
      <c r="U272">
        <v>4.8879999999999999</v>
      </c>
      <c r="V272">
        <v>5.0967000000000002</v>
      </c>
      <c r="W272">
        <v>3.0855999999999999</v>
      </c>
      <c r="X272">
        <v>1.9444999999999999</v>
      </c>
      <c r="AE272">
        <v>-20.335999999999999</v>
      </c>
      <c r="AF272">
        <v>-23.103000000000002</v>
      </c>
      <c r="AG272">
        <v>2.1173000000000002</v>
      </c>
      <c r="AH272">
        <v>2.1398999999999999</v>
      </c>
      <c r="AO272">
        <v>-47.3</v>
      </c>
      <c r="AP272">
        <v>-48.558</v>
      </c>
      <c r="AQ272">
        <v>3.5472000000000001</v>
      </c>
      <c r="AR272">
        <v>2.4712999999999998</v>
      </c>
    </row>
    <row r="273" spans="1:44" x14ac:dyDescent="0.3">
      <c r="A273">
        <v>539.64</v>
      </c>
      <c r="B273">
        <v>717.27</v>
      </c>
      <c r="C273">
        <v>0.30103000000000002</v>
      </c>
      <c r="D273">
        <v>2.2528999999999999</v>
      </c>
      <c r="K273">
        <v>2.8492000000000002</v>
      </c>
      <c r="L273">
        <v>2.5731999999999999</v>
      </c>
      <c r="M273">
        <v>3.0855999999999999</v>
      </c>
      <c r="N273">
        <v>2.3464</v>
      </c>
      <c r="U273">
        <v>5.3685999999999998</v>
      </c>
      <c r="V273">
        <v>4.6471999999999998</v>
      </c>
      <c r="W273">
        <v>3.3147000000000002</v>
      </c>
      <c r="X273">
        <v>2.3096000000000001</v>
      </c>
      <c r="AE273">
        <v>-20.687000000000001</v>
      </c>
      <c r="AF273">
        <v>-22.295999999999999</v>
      </c>
      <c r="AG273">
        <v>1.6901999999999999</v>
      </c>
      <c r="AH273">
        <v>2.4712999999999998</v>
      </c>
      <c r="AO273">
        <v>-47.055999999999997</v>
      </c>
      <c r="AP273">
        <v>-46.273000000000003</v>
      </c>
      <c r="AQ273">
        <v>2.9916999999999998</v>
      </c>
      <c r="AR273">
        <v>2.3464</v>
      </c>
    </row>
    <row r="274" spans="1:44" x14ac:dyDescent="0.3">
      <c r="A274">
        <v>554.12</v>
      </c>
      <c r="B274">
        <v>433.94</v>
      </c>
      <c r="C274">
        <v>2.0569000000000002</v>
      </c>
      <c r="D274">
        <v>2.2122000000000002</v>
      </c>
      <c r="K274">
        <v>2.6667999999999998</v>
      </c>
      <c r="L274">
        <v>2.6185</v>
      </c>
      <c r="M274">
        <v>3.3147000000000002</v>
      </c>
      <c r="N274">
        <v>0.95423999999999998</v>
      </c>
      <c r="U274">
        <v>3.8492000000000002</v>
      </c>
      <c r="V274">
        <v>4.4778000000000002</v>
      </c>
      <c r="W274">
        <v>1.6901999999999999</v>
      </c>
      <c r="X274">
        <v>2.1398999999999999</v>
      </c>
      <c r="AE274">
        <v>-21.254000000000001</v>
      </c>
      <c r="AF274">
        <v>-20.312000000000001</v>
      </c>
      <c r="AG274">
        <v>3.0855999999999999</v>
      </c>
      <c r="AH274">
        <v>1</v>
      </c>
      <c r="AO274">
        <v>-47.78</v>
      </c>
      <c r="AP274">
        <v>-50.768999999999998</v>
      </c>
      <c r="AQ274">
        <v>2.1173000000000002</v>
      </c>
      <c r="AR274">
        <v>0.95423999999999998</v>
      </c>
    </row>
    <row r="275" spans="1:44" x14ac:dyDescent="0.3">
      <c r="A275">
        <v>760.16</v>
      </c>
      <c r="B275">
        <v>530</v>
      </c>
      <c r="C275">
        <v>3.8664000000000001</v>
      </c>
      <c r="D275">
        <v>2.2067999999999999</v>
      </c>
      <c r="K275">
        <v>2.1617999999999999</v>
      </c>
      <c r="L275">
        <v>2.9346000000000001</v>
      </c>
      <c r="M275">
        <v>1.6901999999999999</v>
      </c>
      <c r="N275">
        <v>1.7924</v>
      </c>
      <c r="U275">
        <v>4.2519999999999998</v>
      </c>
      <c r="V275">
        <v>5.1768000000000001</v>
      </c>
      <c r="W275">
        <v>2.5489999999999999</v>
      </c>
      <c r="X275">
        <v>2.4712999999999998</v>
      </c>
      <c r="AE275">
        <v>-23.305</v>
      </c>
      <c r="AF275">
        <v>-22.931000000000001</v>
      </c>
      <c r="AG275">
        <v>3.3147000000000002</v>
      </c>
      <c r="AH275">
        <v>2.3464</v>
      </c>
      <c r="AO275">
        <v>-48.412999999999997</v>
      </c>
      <c r="AP275">
        <v>-49.686</v>
      </c>
      <c r="AQ275">
        <v>1.6901999999999999</v>
      </c>
      <c r="AR275">
        <v>1.7924</v>
      </c>
    </row>
    <row r="276" spans="1:44" x14ac:dyDescent="0.3">
      <c r="A276">
        <v>429.74</v>
      </c>
      <c r="B276">
        <v>690.69</v>
      </c>
      <c r="C276">
        <v>2.3262999999999998</v>
      </c>
      <c r="D276">
        <v>1.9912000000000001</v>
      </c>
      <c r="K276">
        <v>2.8477000000000001</v>
      </c>
      <c r="L276">
        <v>1.7535000000000001</v>
      </c>
      <c r="M276">
        <v>2.5489999999999999</v>
      </c>
      <c r="N276">
        <v>1.8808</v>
      </c>
      <c r="U276">
        <v>4.7595999999999998</v>
      </c>
      <c r="V276">
        <v>3.4994999999999998</v>
      </c>
      <c r="W276">
        <v>3.2208999999999999</v>
      </c>
      <c r="X276">
        <v>1</v>
      </c>
      <c r="AE276">
        <v>-20.884</v>
      </c>
      <c r="AF276">
        <v>-22.251000000000001</v>
      </c>
      <c r="AG276">
        <v>1.6901999999999999</v>
      </c>
      <c r="AH276">
        <v>0.95423999999999998</v>
      </c>
      <c r="AO276">
        <v>-48.32</v>
      </c>
      <c r="AP276">
        <v>-47.798000000000002</v>
      </c>
      <c r="AQ276">
        <v>3.0855999999999999</v>
      </c>
      <c r="AR276">
        <v>1.8808</v>
      </c>
    </row>
    <row r="277" spans="1:44" x14ac:dyDescent="0.3">
      <c r="A277">
        <v>717.42</v>
      </c>
      <c r="B277">
        <v>465.17</v>
      </c>
      <c r="C277">
        <v>3.2907000000000002</v>
      </c>
      <c r="D277">
        <v>1.6021000000000001</v>
      </c>
      <c r="K277">
        <v>2.1503999999999999</v>
      </c>
      <c r="L277">
        <v>2.6347</v>
      </c>
      <c r="M277">
        <v>3.2208999999999999</v>
      </c>
      <c r="N277">
        <v>2.5236999999999998</v>
      </c>
      <c r="U277">
        <v>4.6910999999999996</v>
      </c>
      <c r="V277">
        <v>4.1212</v>
      </c>
      <c r="W277">
        <v>2.3837999999999999</v>
      </c>
      <c r="X277">
        <v>2.3464</v>
      </c>
      <c r="AE277">
        <v>-24.698</v>
      </c>
      <c r="AF277">
        <v>-21.053999999999998</v>
      </c>
      <c r="AG277">
        <v>2.5489999999999999</v>
      </c>
      <c r="AH277">
        <v>1.7924</v>
      </c>
      <c r="AO277">
        <v>-45.97</v>
      </c>
      <c r="AP277">
        <v>-46.884999999999998</v>
      </c>
      <c r="AQ277">
        <v>3.3147000000000002</v>
      </c>
      <c r="AR277">
        <v>2.5236999999999998</v>
      </c>
    </row>
    <row r="278" spans="1:44" x14ac:dyDescent="0.3">
      <c r="A278">
        <v>897.37</v>
      </c>
      <c r="B278">
        <v>524.63</v>
      </c>
      <c r="C278">
        <v>2.6484000000000001</v>
      </c>
      <c r="D278">
        <v>0.60206000000000004</v>
      </c>
      <c r="K278">
        <v>2.5665</v>
      </c>
      <c r="L278">
        <v>2.7652999999999999</v>
      </c>
      <c r="M278">
        <v>2.3837999999999999</v>
      </c>
      <c r="N278">
        <v>2.0644999999999998</v>
      </c>
      <c r="U278">
        <v>3.8197000000000001</v>
      </c>
      <c r="V278">
        <v>3.6554000000000002</v>
      </c>
      <c r="W278">
        <v>2.5415999999999999</v>
      </c>
      <c r="X278">
        <v>0.95423999999999998</v>
      </c>
      <c r="AE278">
        <v>-22.707000000000001</v>
      </c>
      <c r="AF278">
        <v>-23.082999999999998</v>
      </c>
      <c r="AG278">
        <v>3.2208999999999999</v>
      </c>
      <c r="AH278">
        <v>1.8808</v>
      </c>
      <c r="AO278">
        <v>-49.573</v>
      </c>
      <c r="AP278">
        <v>-51.433999999999997</v>
      </c>
      <c r="AQ278">
        <v>1.6901999999999999</v>
      </c>
      <c r="AR278">
        <v>2.0644999999999998</v>
      </c>
    </row>
    <row r="279" spans="1:44" x14ac:dyDescent="0.3">
      <c r="A279">
        <v>546.12</v>
      </c>
      <c r="B279">
        <v>645.79999999999995</v>
      </c>
      <c r="C279">
        <v>1.6532</v>
      </c>
      <c r="D279">
        <v>2.3054000000000001</v>
      </c>
      <c r="K279">
        <v>2.2658</v>
      </c>
      <c r="L279">
        <v>2.91</v>
      </c>
      <c r="M279">
        <v>2.5415999999999999</v>
      </c>
      <c r="N279">
        <v>2.2877999999999998</v>
      </c>
      <c r="U279">
        <v>5.0967000000000002</v>
      </c>
      <c r="V279">
        <v>4.5683999999999996</v>
      </c>
      <c r="W279">
        <v>2.1903000000000001</v>
      </c>
      <c r="X279">
        <v>1.7924</v>
      </c>
      <c r="AE279">
        <v>-20.268000000000001</v>
      </c>
      <c r="AF279">
        <v>-23.187999999999999</v>
      </c>
      <c r="AG279">
        <v>2.3837999999999999</v>
      </c>
      <c r="AH279">
        <v>2.5236999999999998</v>
      </c>
      <c r="AO279">
        <v>-48.005000000000003</v>
      </c>
      <c r="AP279">
        <v>-47.634999999999998</v>
      </c>
      <c r="AQ279">
        <v>2.5489999999999999</v>
      </c>
      <c r="AR279">
        <v>2.2877999999999998</v>
      </c>
    </row>
    <row r="280" spans="1:44" x14ac:dyDescent="0.3">
      <c r="A280">
        <v>462.06</v>
      </c>
      <c r="B280">
        <v>670.03</v>
      </c>
      <c r="C280">
        <v>0.84509999999999996</v>
      </c>
      <c r="D280">
        <v>1.2303999999999999</v>
      </c>
      <c r="K280">
        <v>2.7006000000000001</v>
      </c>
      <c r="L280">
        <v>2.7178</v>
      </c>
      <c r="M280">
        <v>2.8351000000000002</v>
      </c>
      <c r="N280">
        <v>2.415</v>
      </c>
      <c r="U280">
        <v>4.6471999999999998</v>
      </c>
      <c r="V280">
        <v>3.5272000000000001</v>
      </c>
      <c r="W280">
        <v>2.8351000000000002</v>
      </c>
      <c r="X280">
        <v>1.8808</v>
      </c>
      <c r="AE280">
        <v>-23.257000000000001</v>
      </c>
      <c r="AF280">
        <v>-21.510999999999999</v>
      </c>
      <c r="AG280">
        <v>2.5415999999999999</v>
      </c>
      <c r="AH280">
        <v>2.0644999999999998</v>
      </c>
      <c r="AO280">
        <v>-46.981999999999999</v>
      </c>
      <c r="AP280">
        <v>-47.082000000000001</v>
      </c>
      <c r="AQ280">
        <v>3.2208999999999999</v>
      </c>
      <c r="AR280">
        <v>2.415</v>
      </c>
    </row>
    <row r="281" spans="1:44" x14ac:dyDescent="0.3">
      <c r="A281">
        <v>556.49</v>
      </c>
      <c r="B281">
        <v>567.67999999999995</v>
      </c>
      <c r="C281">
        <v>2.1760999999999999</v>
      </c>
      <c r="D281">
        <v>1.1138999999999999</v>
      </c>
      <c r="K281">
        <v>2.3170999999999999</v>
      </c>
      <c r="L281">
        <v>2.4073000000000002</v>
      </c>
      <c r="M281">
        <v>2.5670000000000002</v>
      </c>
      <c r="N281">
        <v>2.2014</v>
      </c>
      <c r="U281">
        <v>4.4778000000000002</v>
      </c>
      <c r="V281">
        <v>5.6222000000000003</v>
      </c>
      <c r="W281">
        <v>2.5670000000000002</v>
      </c>
      <c r="X281">
        <v>2.5236999999999998</v>
      </c>
      <c r="AE281">
        <v>-23.53</v>
      </c>
      <c r="AF281">
        <v>-24.321000000000002</v>
      </c>
      <c r="AG281">
        <v>2.1903000000000001</v>
      </c>
      <c r="AH281">
        <v>2.2877999999999998</v>
      </c>
      <c r="AO281">
        <v>-50.55</v>
      </c>
      <c r="AP281">
        <v>-45.191000000000003</v>
      </c>
      <c r="AQ281">
        <v>2.3837999999999999</v>
      </c>
      <c r="AR281">
        <v>2.2014</v>
      </c>
    </row>
    <row r="282" spans="1:44" x14ac:dyDescent="0.3">
      <c r="A282">
        <v>628.80999999999995</v>
      </c>
      <c r="B282">
        <v>542.27</v>
      </c>
      <c r="C282">
        <v>2.9394999999999998</v>
      </c>
      <c r="D282">
        <v>1.5798000000000001</v>
      </c>
      <c r="K282">
        <v>2.8370000000000002</v>
      </c>
      <c r="L282">
        <v>2.5846</v>
      </c>
      <c r="M282">
        <v>3.6520000000000001</v>
      </c>
      <c r="N282">
        <v>1.5315000000000001</v>
      </c>
      <c r="U282">
        <v>5.1768000000000001</v>
      </c>
      <c r="V282">
        <v>4.3155000000000001</v>
      </c>
      <c r="W282">
        <v>3.6520000000000001</v>
      </c>
      <c r="X282">
        <v>2.0644999999999998</v>
      </c>
      <c r="AE282">
        <v>-21.021999999999998</v>
      </c>
      <c r="AF282">
        <v>-23.936</v>
      </c>
      <c r="AG282">
        <v>2.8351000000000002</v>
      </c>
      <c r="AH282">
        <v>2.415</v>
      </c>
      <c r="AO282">
        <v>-45.694000000000003</v>
      </c>
      <c r="AP282">
        <v>-47.834000000000003</v>
      </c>
      <c r="AQ282">
        <v>2.5415999999999999</v>
      </c>
      <c r="AR282">
        <v>1.5315000000000001</v>
      </c>
    </row>
    <row r="283" spans="1:44" x14ac:dyDescent="0.3">
      <c r="A283">
        <v>548.88</v>
      </c>
      <c r="B283">
        <v>516.14</v>
      </c>
      <c r="C283">
        <v>2.6627999999999998</v>
      </c>
      <c r="D283">
        <v>2.0333999999999999</v>
      </c>
      <c r="K283">
        <v>2.1522000000000001</v>
      </c>
      <c r="L283">
        <v>2.7305000000000001</v>
      </c>
      <c r="M283">
        <v>1.0414000000000001</v>
      </c>
      <c r="N283">
        <v>0.69896999999999998</v>
      </c>
      <c r="U283">
        <v>3.4994999999999998</v>
      </c>
      <c r="V283">
        <v>4.2744</v>
      </c>
      <c r="W283">
        <v>1.0414000000000001</v>
      </c>
      <c r="X283">
        <v>2.2877999999999998</v>
      </c>
      <c r="AE283">
        <v>-23.103000000000002</v>
      </c>
      <c r="AF283">
        <v>-23.087</v>
      </c>
      <c r="AG283">
        <v>2.5670000000000002</v>
      </c>
      <c r="AH283">
        <v>2.2014</v>
      </c>
      <c r="AO283">
        <v>-46.905000000000001</v>
      </c>
      <c r="AP283">
        <v>-51.040999999999997</v>
      </c>
      <c r="AQ283">
        <v>2.1903000000000001</v>
      </c>
      <c r="AR283">
        <v>0.69896999999999998</v>
      </c>
    </row>
    <row r="284" spans="1:44" x14ac:dyDescent="0.3">
      <c r="A284">
        <v>579.5</v>
      </c>
      <c r="B284">
        <v>516.15</v>
      </c>
      <c r="C284">
        <v>3.4729000000000001</v>
      </c>
      <c r="D284">
        <v>0.84509999999999996</v>
      </c>
      <c r="K284">
        <v>2.5731999999999999</v>
      </c>
      <c r="L284">
        <v>2.2229000000000001</v>
      </c>
      <c r="M284">
        <v>3.4093</v>
      </c>
      <c r="N284">
        <v>1.9684999999999999</v>
      </c>
      <c r="U284">
        <v>4.1212</v>
      </c>
      <c r="V284">
        <v>4.4974999999999996</v>
      </c>
      <c r="W284">
        <v>3.4093</v>
      </c>
      <c r="X284">
        <v>2.415</v>
      </c>
      <c r="AE284">
        <v>-22.295999999999999</v>
      </c>
      <c r="AF284">
        <v>-23.053999999999998</v>
      </c>
      <c r="AG284">
        <v>3.6520000000000001</v>
      </c>
      <c r="AH284">
        <v>1.5315000000000001</v>
      </c>
      <c r="AO284">
        <v>-47.765000000000001</v>
      </c>
      <c r="AP284">
        <v>-44.893000000000001</v>
      </c>
      <c r="AQ284">
        <v>2.8351000000000002</v>
      </c>
      <c r="AR284">
        <v>1.9684999999999999</v>
      </c>
    </row>
    <row r="285" spans="1:44" x14ac:dyDescent="0.3">
      <c r="A285">
        <v>717.27</v>
      </c>
      <c r="B285">
        <v>502.64</v>
      </c>
      <c r="C285">
        <v>2.7938000000000001</v>
      </c>
      <c r="D285">
        <v>1.9395</v>
      </c>
      <c r="K285">
        <v>2.6185</v>
      </c>
      <c r="L285">
        <v>2.6052</v>
      </c>
      <c r="M285">
        <v>1.0414000000000001</v>
      </c>
      <c r="N285">
        <v>2.3521999999999998</v>
      </c>
      <c r="U285">
        <v>3.6554000000000002</v>
      </c>
      <c r="V285">
        <v>3.6898</v>
      </c>
      <c r="W285">
        <v>1.0414000000000001</v>
      </c>
      <c r="X285">
        <v>2.2014</v>
      </c>
      <c r="AE285">
        <v>-20.312000000000001</v>
      </c>
      <c r="AF285">
        <v>-21.164999999999999</v>
      </c>
      <c r="AG285">
        <v>1.0414000000000001</v>
      </c>
      <c r="AH285">
        <v>0.69896999999999998</v>
      </c>
      <c r="AO285">
        <v>-46.738</v>
      </c>
      <c r="AP285">
        <v>-47.389000000000003</v>
      </c>
      <c r="AQ285">
        <v>2.5670000000000002</v>
      </c>
      <c r="AR285">
        <v>2.3521999999999998</v>
      </c>
    </row>
    <row r="286" spans="1:44" x14ac:dyDescent="0.3">
      <c r="A286">
        <v>433.94</v>
      </c>
      <c r="B286">
        <v>861.82</v>
      </c>
      <c r="C286">
        <v>2.6385000000000001</v>
      </c>
      <c r="D286">
        <v>2.2671999999999999</v>
      </c>
      <c r="K286">
        <v>2.9346000000000001</v>
      </c>
      <c r="L286">
        <v>2.9081999999999999</v>
      </c>
      <c r="M286">
        <v>1.9731000000000001</v>
      </c>
      <c r="N286">
        <v>2.2454999999999998</v>
      </c>
      <c r="U286">
        <v>4.5683999999999996</v>
      </c>
      <c r="V286">
        <v>4.4550999999999998</v>
      </c>
      <c r="W286">
        <v>1.9731000000000001</v>
      </c>
      <c r="X286">
        <v>1.5315000000000001</v>
      </c>
      <c r="AE286">
        <v>-22.931000000000001</v>
      </c>
      <c r="AF286">
        <v>-22.57</v>
      </c>
      <c r="AG286">
        <v>3.4093</v>
      </c>
      <c r="AH286">
        <v>1.9684999999999999</v>
      </c>
      <c r="AO286">
        <v>-48.558</v>
      </c>
      <c r="AP286">
        <v>-48.798999999999999</v>
      </c>
      <c r="AQ286">
        <v>3.6520000000000001</v>
      </c>
      <c r="AR286">
        <v>2.2454999999999998</v>
      </c>
    </row>
    <row r="287" spans="1:44" x14ac:dyDescent="0.3">
      <c r="A287">
        <v>530</v>
      </c>
      <c r="B287">
        <v>793.15</v>
      </c>
      <c r="C287">
        <v>2.6200999999999999</v>
      </c>
      <c r="D287">
        <v>2.4518</v>
      </c>
      <c r="K287">
        <v>2.1078000000000001</v>
      </c>
      <c r="L287">
        <v>2.7639999999999998</v>
      </c>
      <c r="M287">
        <v>0.30103000000000002</v>
      </c>
      <c r="N287">
        <v>2.3856000000000002</v>
      </c>
      <c r="U287">
        <v>3.6791</v>
      </c>
      <c r="V287">
        <v>4.0785</v>
      </c>
      <c r="W287">
        <v>0.30103000000000002</v>
      </c>
      <c r="X287">
        <v>0.69896999999999998</v>
      </c>
      <c r="AE287">
        <v>-22.251000000000001</v>
      </c>
      <c r="AF287">
        <v>-22.184999999999999</v>
      </c>
      <c r="AG287">
        <v>1.0414000000000001</v>
      </c>
      <c r="AH287">
        <v>2.3521999999999998</v>
      </c>
      <c r="AO287">
        <v>-47.588999999999999</v>
      </c>
      <c r="AP287">
        <v>-47.402000000000001</v>
      </c>
      <c r="AQ287">
        <v>1.0414000000000001</v>
      </c>
      <c r="AR287">
        <v>2.3856000000000002</v>
      </c>
    </row>
    <row r="288" spans="1:44" x14ac:dyDescent="0.3">
      <c r="A288">
        <v>690.69</v>
      </c>
      <c r="B288">
        <v>707.25</v>
      </c>
      <c r="C288">
        <v>2.3096000000000001</v>
      </c>
      <c r="D288">
        <v>2.2404999999999999</v>
      </c>
      <c r="K288">
        <v>1.7535000000000001</v>
      </c>
      <c r="L288">
        <v>1.6879999999999999</v>
      </c>
      <c r="M288">
        <v>2.0569000000000002</v>
      </c>
      <c r="N288">
        <v>2.2528999999999999</v>
      </c>
      <c r="U288">
        <v>3.5272000000000001</v>
      </c>
      <c r="V288">
        <v>3.8609</v>
      </c>
      <c r="W288">
        <v>2.0569000000000002</v>
      </c>
      <c r="X288">
        <v>1.9684999999999999</v>
      </c>
      <c r="AE288">
        <v>-21.053999999999998</v>
      </c>
      <c r="AF288">
        <v>-22.597999999999999</v>
      </c>
      <c r="AG288">
        <v>1.9731000000000001</v>
      </c>
      <c r="AH288">
        <v>2.2454999999999998</v>
      </c>
      <c r="AO288">
        <v>-46.273000000000003</v>
      </c>
      <c r="AP288">
        <v>-46.661000000000001</v>
      </c>
      <c r="AQ288">
        <v>3.4093</v>
      </c>
      <c r="AR288">
        <v>2.2528999999999999</v>
      </c>
    </row>
    <row r="289" spans="1:44" x14ac:dyDescent="0.3">
      <c r="A289">
        <v>465.17</v>
      </c>
      <c r="B289">
        <v>395.79</v>
      </c>
      <c r="C289">
        <v>1.7242999999999999</v>
      </c>
      <c r="D289">
        <v>0.90308999999999995</v>
      </c>
      <c r="K289">
        <v>2.6347</v>
      </c>
      <c r="L289">
        <v>2.7559</v>
      </c>
      <c r="M289">
        <v>3.8664000000000001</v>
      </c>
      <c r="N289">
        <v>2.2122000000000002</v>
      </c>
      <c r="U289">
        <v>5.6222000000000003</v>
      </c>
      <c r="V289">
        <v>5.0145</v>
      </c>
      <c r="W289">
        <v>3.8664000000000001</v>
      </c>
      <c r="X289">
        <v>2.3521999999999998</v>
      </c>
      <c r="AE289">
        <v>-22.013000000000002</v>
      </c>
      <c r="AF289">
        <v>-22.562000000000001</v>
      </c>
      <c r="AG289">
        <v>0.30103000000000002</v>
      </c>
      <c r="AH289">
        <v>2.3856000000000002</v>
      </c>
      <c r="AO289">
        <v>-50.768999999999998</v>
      </c>
      <c r="AP289">
        <v>-49.750999999999998</v>
      </c>
      <c r="AQ289">
        <v>1.0414000000000001</v>
      </c>
      <c r="AR289">
        <v>2.2122000000000002</v>
      </c>
    </row>
    <row r="290" spans="1:44" x14ac:dyDescent="0.3">
      <c r="A290">
        <v>524.63</v>
      </c>
      <c r="B290">
        <v>388.87</v>
      </c>
      <c r="C290">
        <v>0.60206000000000004</v>
      </c>
      <c r="D290">
        <v>1</v>
      </c>
      <c r="K290">
        <v>2.7652999999999999</v>
      </c>
      <c r="L290">
        <v>2.6172</v>
      </c>
      <c r="M290">
        <v>2.3262999999999998</v>
      </c>
      <c r="N290">
        <v>2.2067999999999999</v>
      </c>
      <c r="U290">
        <v>4.3155000000000001</v>
      </c>
      <c r="V290">
        <v>4.8353000000000002</v>
      </c>
      <c r="W290">
        <v>2.3262999999999998</v>
      </c>
      <c r="X290">
        <v>2.2454999999999998</v>
      </c>
      <c r="AE290">
        <v>-23.082999999999998</v>
      </c>
      <c r="AF290">
        <v>-22.52</v>
      </c>
      <c r="AG290">
        <v>2.0569000000000002</v>
      </c>
      <c r="AH290">
        <v>2.2528999999999999</v>
      </c>
      <c r="AO290">
        <v>-49.686</v>
      </c>
      <c r="AP290">
        <v>-45.124000000000002</v>
      </c>
      <c r="AQ290">
        <v>1.9731000000000001</v>
      </c>
      <c r="AR290">
        <v>2.2067999999999999</v>
      </c>
    </row>
    <row r="291" spans="1:44" x14ac:dyDescent="0.3">
      <c r="A291">
        <v>645.79999999999995</v>
      </c>
      <c r="B291">
        <v>451.4</v>
      </c>
      <c r="C291">
        <v>2.738</v>
      </c>
      <c r="D291">
        <v>1.4472</v>
      </c>
      <c r="K291">
        <v>2.91</v>
      </c>
      <c r="L291">
        <v>1.7414000000000001</v>
      </c>
      <c r="M291">
        <v>2.7084000000000001</v>
      </c>
      <c r="N291">
        <v>1.9912000000000001</v>
      </c>
      <c r="U291">
        <v>4.2744</v>
      </c>
      <c r="V291">
        <v>5.4859</v>
      </c>
      <c r="W291">
        <v>2.7084000000000001</v>
      </c>
      <c r="X291">
        <v>2.3856000000000002</v>
      </c>
      <c r="AE291">
        <v>-23.187999999999999</v>
      </c>
      <c r="AF291">
        <v>-21.672000000000001</v>
      </c>
      <c r="AG291">
        <v>3.8664000000000001</v>
      </c>
      <c r="AH291">
        <v>2.2122000000000002</v>
      </c>
      <c r="AO291">
        <v>-49.790999999999997</v>
      </c>
      <c r="AP291">
        <v>-46.945999999999998</v>
      </c>
      <c r="AQ291">
        <v>0.30103000000000002</v>
      </c>
      <c r="AR291">
        <v>1.9912000000000001</v>
      </c>
    </row>
    <row r="292" spans="1:44" x14ac:dyDescent="0.3">
      <c r="A292">
        <v>670.03</v>
      </c>
      <c r="B292">
        <v>657.31</v>
      </c>
      <c r="C292">
        <v>1.2553000000000001</v>
      </c>
      <c r="D292">
        <v>2.3159999999999998</v>
      </c>
      <c r="K292">
        <v>2.7178</v>
      </c>
      <c r="L292">
        <v>2.4980000000000002</v>
      </c>
      <c r="M292">
        <v>3.2907000000000002</v>
      </c>
      <c r="N292">
        <v>1.6021000000000001</v>
      </c>
      <c r="U292">
        <v>4.4974999999999996</v>
      </c>
      <c r="V292">
        <v>3.9020000000000001</v>
      </c>
      <c r="W292">
        <v>3.2907000000000002</v>
      </c>
      <c r="X292">
        <v>2.2528999999999999</v>
      </c>
      <c r="AE292">
        <v>-21.510999999999999</v>
      </c>
      <c r="AF292">
        <v>-22.731999999999999</v>
      </c>
      <c r="AG292">
        <v>2.3262999999999998</v>
      </c>
      <c r="AH292">
        <v>2.2067999999999999</v>
      </c>
      <c r="AO292">
        <v>-47.798000000000002</v>
      </c>
      <c r="AP292">
        <v>-51.018000000000001</v>
      </c>
      <c r="AQ292">
        <v>2.0569000000000002</v>
      </c>
      <c r="AR292">
        <v>1.6021000000000001</v>
      </c>
    </row>
    <row r="293" spans="1:44" x14ac:dyDescent="0.3">
      <c r="A293">
        <v>567.67999999999995</v>
      </c>
      <c r="B293">
        <v>497.54</v>
      </c>
      <c r="C293">
        <v>1.2040999999999999</v>
      </c>
      <c r="D293">
        <v>2.1461000000000001</v>
      </c>
      <c r="K293">
        <v>2.4073000000000002</v>
      </c>
      <c r="L293">
        <v>2.2776999999999998</v>
      </c>
      <c r="M293">
        <v>2.6484000000000001</v>
      </c>
      <c r="N293">
        <v>0.60206000000000004</v>
      </c>
      <c r="U293">
        <v>3.6898</v>
      </c>
      <c r="V293">
        <v>4.8921999999999999</v>
      </c>
      <c r="W293">
        <v>2.6484000000000001</v>
      </c>
      <c r="X293">
        <v>2.2122000000000002</v>
      </c>
      <c r="AE293">
        <v>-24.321000000000002</v>
      </c>
      <c r="AF293">
        <v>-23.087</v>
      </c>
      <c r="AG293">
        <v>2.7084000000000001</v>
      </c>
      <c r="AH293">
        <v>1.9912000000000001</v>
      </c>
      <c r="AO293">
        <v>-46.884999999999998</v>
      </c>
      <c r="AP293">
        <v>-47.7</v>
      </c>
      <c r="AQ293">
        <v>3.8664000000000001</v>
      </c>
      <c r="AR293">
        <v>2.3054000000000001</v>
      </c>
    </row>
    <row r="294" spans="1:44" x14ac:dyDescent="0.3">
      <c r="A294">
        <v>542.27</v>
      </c>
      <c r="B294">
        <v>578.25</v>
      </c>
      <c r="C294">
        <v>1.7323999999999999</v>
      </c>
      <c r="D294">
        <v>2.3944999999999999</v>
      </c>
      <c r="K294">
        <v>2.5846</v>
      </c>
      <c r="L294">
        <v>2.7768999999999999</v>
      </c>
      <c r="M294">
        <v>1.6532</v>
      </c>
      <c r="N294">
        <v>2.3054000000000001</v>
      </c>
      <c r="U294">
        <v>4.4550999999999998</v>
      </c>
      <c r="V294">
        <v>4.9480000000000004</v>
      </c>
      <c r="W294">
        <v>1.6532</v>
      </c>
      <c r="X294">
        <v>2.2067999999999999</v>
      </c>
      <c r="AE294">
        <v>-23.936</v>
      </c>
      <c r="AF294">
        <v>-21.722999999999999</v>
      </c>
      <c r="AG294">
        <v>3.2907000000000002</v>
      </c>
      <c r="AH294">
        <v>1.6021000000000001</v>
      </c>
      <c r="AO294">
        <v>-51.433999999999997</v>
      </c>
      <c r="AP294">
        <v>-49.82</v>
      </c>
      <c r="AQ294">
        <v>2.3262999999999998</v>
      </c>
      <c r="AR294">
        <v>1.2303999999999999</v>
      </c>
    </row>
    <row r="295" spans="1:44" x14ac:dyDescent="0.3">
      <c r="A295">
        <v>516.14</v>
      </c>
      <c r="B295">
        <v>789.33</v>
      </c>
      <c r="C295">
        <v>2.2671999999999999</v>
      </c>
      <c r="D295">
        <v>1.9541999999999999</v>
      </c>
      <c r="K295">
        <v>2.7305000000000001</v>
      </c>
      <c r="L295">
        <v>2.1907999999999999</v>
      </c>
      <c r="M295">
        <v>0.84509999999999996</v>
      </c>
      <c r="N295">
        <v>1.2303999999999999</v>
      </c>
      <c r="U295">
        <v>4.0785</v>
      </c>
      <c r="V295">
        <v>4.6891999999999996</v>
      </c>
      <c r="W295">
        <v>0.84509999999999996</v>
      </c>
      <c r="X295">
        <v>1.9912000000000001</v>
      </c>
      <c r="AE295">
        <v>-23.087</v>
      </c>
      <c r="AF295">
        <v>-21.552</v>
      </c>
      <c r="AG295">
        <v>2.6484000000000001</v>
      </c>
      <c r="AH295">
        <v>2.3054000000000001</v>
      </c>
      <c r="AO295">
        <v>-47.634999999999998</v>
      </c>
      <c r="AP295">
        <v>-50.389000000000003</v>
      </c>
      <c r="AQ295">
        <v>2.7084000000000001</v>
      </c>
      <c r="AR295">
        <v>1.1138999999999999</v>
      </c>
    </row>
    <row r="296" spans="1:44" x14ac:dyDescent="0.3">
      <c r="A296">
        <v>516.15</v>
      </c>
      <c r="B296">
        <v>476.84</v>
      </c>
      <c r="C296">
        <v>0.84509999999999996</v>
      </c>
      <c r="D296">
        <v>1.6901999999999999</v>
      </c>
      <c r="K296">
        <v>2.2229000000000001</v>
      </c>
      <c r="L296">
        <v>2.6768999999999998</v>
      </c>
      <c r="M296">
        <v>2.1760999999999999</v>
      </c>
      <c r="N296">
        <v>1.1138999999999999</v>
      </c>
      <c r="U296">
        <v>3.8609</v>
      </c>
      <c r="V296">
        <v>4.3373999999999997</v>
      </c>
      <c r="W296">
        <v>2.1760999999999999</v>
      </c>
      <c r="X296">
        <v>1.6021000000000001</v>
      </c>
      <c r="AE296">
        <v>-23.053999999999998</v>
      </c>
      <c r="AF296">
        <v>-22.414000000000001</v>
      </c>
      <c r="AG296">
        <v>1.6532</v>
      </c>
      <c r="AH296">
        <v>1.2303999999999999</v>
      </c>
      <c r="AO296">
        <v>-47.082000000000001</v>
      </c>
      <c r="AP296">
        <v>-48.710999999999999</v>
      </c>
      <c r="AQ296">
        <v>3.2907000000000002</v>
      </c>
      <c r="AR296">
        <v>1.5798000000000001</v>
      </c>
    </row>
    <row r="297" spans="1:44" x14ac:dyDescent="0.3">
      <c r="A297">
        <v>502.64</v>
      </c>
      <c r="B297">
        <v>518.45000000000005</v>
      </c>
      <c r="C297">
        <v>2.1492</v>
      </c>
      <c r="D297">
        <v>2.0792000000000002</v>
      </c>
      <c r="K297">
        <v>2.6052</v>
      </c>
      <c r="L297">
        <v>2.3512</v>
      </c>
      <c r="M297">
        <v>2.9394999999999998</v>
      </c>
      <c r="N297">
        <v>1.5798000000000001</v>
      </c>
      <c r="U297">
        <v>5.0145</v>
      </c>
      <c r="V297">
        <v>3.3791000000000002</v>
      </c>
      <c r="W297">
        <v>2.9394999999999998</v>
      </c>
      <c r="X297">
        <v>0.60206000000000004</v>
      </c>
      <c r="AE297">
        <v>-21.164999999999999</v>
      </c>
      <c r="AF297">
        <v>-22.343</v>
      </c>
      <c r="AG297">
        <v>0.84509999999999996</v>
      </c>
      <c r="AH297">
        <v>1.1138999999999999</v>
      </c>
      <c r="AO297">
        <v>-45.191000000000003</v>
      </c>
      <c r="AP297">
        <v>-49.963000000000001</v>
      </c>
      <c r="AQ297">
        <v>2.6484000000000001</v>
      </c>
      <c r="AR297">
        <v>2.0333999999999999</v>
      </c>
    </row>
    <row r="298" spans="1:44" x14ac:dyDescent="0.3">
      <c r="A298">
        <v>861.82</v>
      </c>
      <c r="B298">
        <v>408.61</v>
      </c>
      <c r="C298">
        <v>2.9876999999999998</v>
      </c>
      <c r="D298">
        <v>1.1138999999999999</v>
      </c>
      <c r="K298">
        <v>2.9081999999999999</v>
      </c>
      <c r="L298">
        <v>2.3946000000000001</v>
      </c>
      <c r="M298">
        <v>2.6627999999999998</v>
      </c>
      <c r="N298">
        <v>2.0333999999999999</v>
      </c>
      <c r="U298">
        <v>4.8353000000000002</v>
      </c>
      <c r="V298">
        <v>4.1745999999999999</v>
      </c>
      <c r="W298">
        <v>2.6627999999999998</v>
      </c>
      <c r="X298">
        <v>2.3054000000000001</v>
      </c>
      <c r="AE298">
        <v>-22.57</v>
      </c>
      <c r="AF298">
        <v>-22.506</v>
      </c>
      <c r="AG298">
        <v>2.1760999999999999</v>
      </c>
      <c r="AH298">
        <v>1.5798000000000001</v>
      </c>
      <c r="AO298">
        <v>-47.834000000000003</v>
      </c>
      <c r="AP298">
        <v>-50.198</v>
      </c>
      <c r="AQ298">
        <v>1.6532</v>
      </c>
      <c r="AR298">
        <v>0.84509999999999996</v>
      </c>
    </row>
    <row r="299" spans="1:44" x14ac:dyDescent="0.3">
      <c r="A299">
        <v>793.15</v>
      </c>
      <c r="B299">
        <v>513.24</v>
      </c>
      <c r="C299">
        <v>3.5695000000000001</v>
      </c>
      <c r="D299">
        <v>2.0718999999999999</v>
      </c>
      <c r="K299">
        <v>2.7639999999999998</v>
      </c>
      <c r="L299">
        <v>2.5152999999999999</v>
      </c>
      <c r="M299">
        <v>3.4729000000000001</v>
      </c>
      <c r="N299">
        <v>0.84509999999999996</v>
      </c>
      <c r="U299">
        <v>5.4859</v>
      </c>
      <c r="V299">
        <v>3.6612</v>
      </c>
      <c r="W299">
        <v>3.4729000000000001</v>
      </c>
      <c r="X299">
        <v>1.2303999999999999</v>
      </c>
      <c r="AE299">
        <v>-22.184999999999999</v>
      </c>
      <c r="AF299">
        <v>-20.800999999999998</v>
      </c>
      <c r="AG299">
        <v>2.9394999999999998</v>
      </c>
      <c r="AH299">
        <v>2.0333999999999999</v>
      </c>
      <c r="AO299">
        <v>-51.040999999999997</v>
      </c>
      <c r="AP299">
        <v>-50.228000000000002</v>
      </c>
      <c r="AQ299">
        <v>0.84509999999999996</v>
      </c>
      <c r="AR299">
        <v>1.9395</v>
      </c>
    </row>
    <row r="300" spans="1:44" x14ac:dyDescent="0.3">
      <c r="A300">
        <v>707.25</v>
      </c>
      <c r="B300">
        <v>681.34</v>
      </c>
      <c r="C300">
        <v>2.7972999999999999</v>
      </c>
      <c r="D300">
        <v>2.5065</v>
      </c>
      <c r="K300">
        <v>1.6879999999999999</v>
      </c>
      <c r="L300">
        <v>2.4944999999999999</v>
      </c>
      <c r="M300">
        <v>2.7938000000000001</v>
      </c>
      <c r="N300">
        <v>1.9395</v>
      </c>
      <c r="U300">
        <v>3.9020000000000001</v>
      </c>
      <c r="V300">
        <v>3.4230999999999998</v>
      </c>
      <c r="W300">
        <v>2.7938000000000001</v>
      </c>
      <c r="X300">
        <v>1.1138999999999999</v>
      </c>
      <c r="AE300">
        <v>-22.597999999999999</v>
      </c>
      <c r="AF300">
        <v>-20.149999999999999</v>
      </c>
      <c r="AG300">
        <v>2.6627999999999998</v>
      </c>
      <c r="AH300">
        <v>0.84509999999999996</v>
      </c>
      <c r="AO300">
        <v>-44.893000000000001</v>
      </c>
      <c r="AP300">
        <v>-47.183999999999997</v>
      </c>
      <c r="AQ300">
        <v>2.1760999999999999</v>
      </c>
      <c r="AR300">
        <v>2.2671999999999999</v>
      </c>
    </row>
    <row r="301" spans="1:44" x14ac:dyDescent="0.3">
      <c r="A301">
        <v>395.79</v>
      </c>
      <c r="B301">
        <v>459.86</v>
      </c>
      <c r="C301">
        <v>0.90308999999999995</v>
      </c>
      <c r="D301">
        <v>2.0253000000000001</v>
      </c>
      <c r="K301">
        <v>2.7559</v>
      </c>
      <c r="L301">
        <v>2.3224999999999998</v>
      </c>
      <c r="M301">
        <v>2.6385000000000001</v>
      </c>
      <c r="N301">
        <v>2.2671999999999999</v>
      </c>
      <c r="U301">
        <v>4.8921999999999999</v>
      </c>
      <c r="V301">
        <v>4.2346000000000004</v>
      </c>
      <c r="W301">
        <v>2.6385000000000001</v>
      </c>
      <c r="X301">
        <v>1.5798000000000001</v>
      </c>
      <c r="AE301">
        <v>-22.562000000000001</v>
      </c>
      <c r="AF301">
        <v>-20.643000000000001</v>
      </c>
      <c r="AG301">
        <v>3.4729000000000001</v>
      </c>
      <c r="AH301">
        <v>1.9395</v>
      </c>
      <c r="AO301">
        <v>-47.389000000000003</v>
      </c>
      <c r="AP301">
        <v>-46.59</v>
      </c>
      <c r="AQ301">
        <v>2.9394999999999998</v>
      </c>
      <c r="AR301">
        <v>2.4518</v>
      </c>
    </row>
    <row r="302" spans="1:44" x14ac:dyDescent="0.3">
      <c r="A302">
        <v>388.87</v>
      </c>
      <c r="B302">
        <v>412.22</v>
      </c>
      <c r="C302">
        <v>1.0414000000000001</v>
      </c>
      <c r="D302">
        <v>2.1673</v>
      </c>
      <c r="K302">
        <v>2.6172</v>
      </c>
      <c r="L302">
        <v>2.5061</v>
      </c>
      <c r="M302">
        <v>2.6200999999999999</v>
      </c>
      <c r="N302">
        <v>2.4518</v>
      </c>
      <c r="U302">
        <v>4.9480000000000004</v>
      </c>
      <c r="V302">
        <v>3.9096000000000002</v>
      </c>
      <c r="W302">
        <v>2.6200999999999999</v>
      </c>
      <c r="X302">
        <v>2.0333999999999999</v>
      </c>
      <c r="AE302">
        <v>-22.52</v>
      </c>
      <c r="AF302">
        <v>-23.547000000000001</v>
      </c>
      <c r="AG302">
        <v>2.7938000000000001</v>
      </c>
      <c r="AH302">
        <v>2.2671999999999999</v>
      </c>
      <c r="AO302">
        <v>-48.798999999999999</v>
      </c>
      <c r="AP302">
        <v>-49.317999999999998</v>
      </c>
      <c r="AQ302">
        <v>2.6627999999999998</v>
      </c>
      <c r="AR302">
        <v>2.2404999999999999</v>
      </c>
    </row>
    <row r="303" spans="1:44" x14ac:dyDescent="0.3">
      <c r="A303">
        <v>451.4</v>
      </c>
      <c r="B303">
        <v>438.92</v>
      </c>
      <c r="C303">
        <v>1.4472</v>
      </c>
      <c r="D303">
        <v>1.9638</v>
      </c>
      <c r="K303">
        <v>1.7414000000000001</v>
      </c>
      <c r="L303">
        <v>2.3599000000000001</v>
      </c>
      <c r="M303">
        <v>2.3096000000000001</v>
      </c>
      <c r="N303">
        <v>2.2404999999999999</v>
      </c>
      <c r="U303">
        <v>4.6891999999999996</v>
      </c>
      <c r="V303">
        <v>3.5680000000000001</v>
      </c>
      <c r="W303">
        <v>2.3096000000000001</v>
      </c>
      <c r="X303">
        <v>0.84509999999999996</v>
      </c>
      <c r="AE303">
        <v>-21.672000000000001</v>
      </c>
      <c r="AF303">
        <v>-23.321999999999999</v>
      </c>
      <c r="AG303">
        <v>2.6385000000000001</v>
      </c>
      <c r="AH303">
        <v>2.4518</v>
      </c>
      <c r="AO303">
        <v>-47.402000000000001</v>
      </c>
      <c r="AP303">
        <v>-51.968000000000004</v>
      </c>
      <c r="AQ303">
        <v>3.4729000000000001</v>
      </c>
      <c r="AR303">
        <v>0.90308999999999995</v>
      </c>
    </row>
    <row r="304" spans="1:44" x14ac:dyDescent="0.3">
      <c r="A304">
        <v>390.54</v>
      </c>
      <c r="B304">
        <v>590.24</v>
      </c>
      <c r="C304">
        <v>0</v>
      </c>
      <c r="D304">
        <v>2.1987000000000001</v>
      </c>
      <c r="K304">
        <v>2.4980000000000002</v>
      </c>
      <c r="L304">
        <v>2.9636</v>
      </c>
      <c r="M304">
        <v>1.7242999999999999</v>
      </c>
      <c r="N304">
        <v>0.90308999999999995</v>
      </c>
      <c r="U304">
        <v>4.3373999999999997</v>
      </c>
      <c r="V304">
        <v>3.4940000000000002</v>
      </c>
      <c r="W304">
        <v>1.7242999999999999</v>
      </c>
      <c r="X304">
        <v>1.9395</v>
      </c>
      <c r="AE304">
        <v>-22.731999999999999</v>
      </c>
      <c r="AF304">
        <v>-23.003</v>
      </c>
      <c r="AG304">
        <v>2.6200999999999999</v>
      </c>
      <c r="AH304">
        <v>2.2404999999999999</v>
      </c>
      <c r="AO304">
        <v>-46.661000000000001</v>
      </c>
      <c r="AP304">
        <v>-50.668999999999997</v>
      </c>
      <c r="AQ304">
        <v>2.7938000000000001</v>
      </c>
      <c r="AR304">
        <v>1</v>
      </c>
    </row>
    <row r="305" spans="1:44" x14ac:dyDescent="0.3">
      <c r="A305">
        <v>657.31</v>
      </c>
      <c r="B305">
        <v>633.52</v>
      </c>
      <c r="C305">
        <v>3.0607000000000002</v>
      </c>
      <c r="D305">
        <v>2.3765999999999998</v>
      </c>
      <c r="K305">
        <v>2.2776999999999998</v>
      </c>
      <c r="L305">
        <v>2.7271000000000001</v>
      </c>
      <c r="M305">
        <v>0.60206000000000004</v>
      </c>
      <c r="N305">
        <v>1</v>
      </c>
      <c r="U305">
        <v>3.3791000000000002</v>
      </c>
      <c r="V305">
        <v>4.6734999999999998</v>
      </c>
      <c r="W305">
        <v>0.60206000000000004</v>
      </c>
      <c r="X305">
        <v>2.2671999999999999</v>
      </c>
      <c r="AE305">
        <v>-23.087</v>
      </c>
      <c r="AF305">
        <v>-22.11</v>
      </c>
      <c r="AG305">
        <v>2.3096000000000001</v>
      </c>
      <c r="AH305">
        <v>0.90308999999999995</v>
      </c>
      <c r="AO305">
        <v>-49.750999999999998</v>
      </c>
      <c r="AP305">
        <v>-49.14</v>
      </c>
      <c r="AQ305">
        <v>2.6385000000000001</v>
      </c>
      <c r="AR305">
        <v>1.4472</v>
      </c>
    </row>
    <row r="306" spans="1:44" x14ac:dyDescent="0.3">
      <c r="A306">
        <v>497.54</v>
      </c>
      <c r="B306">
        <v>749.8</v>
      </c>
      <c r="C306">
        <v>2.4843000000000002</v>
      </c>
      <c r="D306">
        <v>2.5933000000000002</v>
      </c>
      <c r="K306">
        <v>2.7768999999999999</v>
      </c>
      <c r="L306">
        <v>2.0464000000000002</v>
      </c>
      <c r="M306">
        <v>2.738</v>
      </c>
      <c r="N306">
        <v>1.4472</v>
      </c>
      <c r="U306">
        <v>4.1745999999999999</v>
      </c>
      <c r="V306">
        <v>5.0007999999999999</v>
      </c>
      <c r="W306">
        <v>2.738</v>
      </c>
      <c r="X306">
        <v>2.4518</v>
      </c>
      <c r="AE306">
        <v>-21.722999999999999</v>
      </c>
      <c r="AF306">
        <v>-22.61</v>
      </c>
      <c r="AG306">
        <v>1.7242999999999999</v>
      </c>
      <c r="AH306">
        <v>1</v>
      </c>
      <c r="AO306">
        <v>-45.124000000000002</v>
      </c>
      <c r="AP306">
        <v>-49.951999999999998</v>
      </c>
      <c r="AQ306">
        <v>2.6200999999999999</v>
      </c>
      <c r="AR306">
        <v>2.3159999999999998</v>
      </c>
    </row>
    <row r="307" spans="1:44" x14ac:dyDescent="0.3">
      <c r="A307">
        <v>578.25</v>
      </c>
      <c r="B307">
        <v>607.01</v>
      </c>
      <c r="C307">
        <v>3.1732</v>
      </c>
      <c r="D307">
        <v>2.3443999999999998</v>
      </c>
      <c r="K307">
        <v>2.1907999999999999</v>
      </c>
      <c r="L307">
        <v>3.0684</v>
      </c>
      <c r="M307">
        <v>1.2553000000000001</v>
      </c>
      <c r="N307">
        <v>2.3159999999999998</v>
      </c>
      <c r="U307">
        <v>3.6612</v>
      </c>
      <c r="V307">
        <v>3.9933000000000001</v>
      </c>
      <c r="W307">
        <v>1.2553000000000001</v>
      </c>
      <c r="X307">
        <v>2.2404999999999999</v>
      </c>
      <c r="AE307">
        <v>-22.431999999999999</v>
      </c>
      <c r="AF307">
        <v>-21.259</v>
      </c>
      <c r="AG307">
        <v>0.60206000000000004</v>
      </c>
      <c r="AH307">
        <v>1.4472</v>
      </c>
      <c r="AO307">
        <v>-46.945999999999998</v>
      </c>
      <c r="AP307">
        <v>-51.170999999999999</v>
      </c>
      <c r="AQ307">
        <v>2.3096000000000001</v>
      </c>
      <c r="AR307">
        <v>2.1461000000000001</v>
      </c>
    </row>
    <row r="308" spans="1:44" x14ac:dyDescent="0.3">
      <c r="A308">
        <v>789.33</v>
      </c>
      <c r="B308">
        <v>607.01</v>
      </c>
      <c r="C308">
        <v>2.3180999999999998</v>
      </c>
      <c r="D308">
        <v>2.2742</v>
      </c>
      <c r="K308">
        <v>2.6768999999999998</v>
      </c>
      <c r="L308">
        <v>3.0981000000000001</v>
      </c>
      <c r="M308">
        <v>1.2040999999999999</v>
      </c>
      <c r="N308">
        <v>2.1461000000000001</v>
      </c>
      <c r="U308">
        <v>3.4230999999999998</v>
      </c>
      <c r="V308">
        <v>3.7673999999999999</v>
      </c>
      <c r="W308">
        <v>1.2040999999999999</v>
      </c>
      <c r="X308">
        <v>0.90308999999999995</v>
      </c>
      <c r="AE308">
        <v>-21.552</v>
      </c>
      <c r="AF308">
        <v>-22.215</v>
      </c>
      <c r="AG308">
        <v>2.738</v>
      </c>
      <c r="AH308">
        <v>2.3159999999999998</v>
      </c>
      <c r="AO308">
        <v>-51.018000000000001</v>
      </c>
      <c r="AP308">
        <v>-48.368000000000002</v>
      </c>
      <c r="AQ308">
        <v>1.7242999999999999</v>
      </c>
      <c r="AR308">
        <v>2.3944999999999999</v>
      </c>
    </row>
    <row r="309" spans="1:44" x14ac:dyDescent="0.3">
      <c r="A309">
        <v>476.84</v>
      </c>
      <c r="B309">
        <v>536.94000000000005</v>
      </c>
      <c r="C309">
        <v>1.9085000000000001</v>
      </c>
      <c r="D309">
        <v>1.8451</v>
      </c>
      <c r="K309">
        <v>2.3512</v>
      </c>
      <c r="L309">
        <v>2.7201</v>
      </c>
      <c r="M309">
        <v>1.7323999999999999</v>
      </c>
      <c r="N309">
        <v>2.3944999999999999</v>
      </c>
      <c r="U309">
        <v>4.2346000000000004</v>
      </c>
      <c r="V309">
        <v>4.1462000000000003</v>
      </c>
      <c r="W309">
        <v>1.7323999999999999</v>
      </c>
      <c r="X309">
        <v>1</v>
      </c>
      <c r="AE309">
        <v>-22.414000000000001</v>
      </c>
      <c r="AF309">
        <v>-22.148</v>
      </c>
      <c r="AG309">
        <v>1.2553000000000001</v>
      </c>
      <c r="AH309">
        <v>2.1461000000000001</v>
      </c>
      <c r="AO309">
        <v>-49.523000000000003</v>
      </c>
      <c r="AP309">
        <v>-46.457999999999998</v>
      </c>
      <c r="AQ309">
        <v>0.60206000000000004</v>
      </c>
      <c r="AR309">
        <v>1.9541999999999999</v>
      </c>
    </row>
    <row r="310" spans="1:44" x14ac:dyDescent="0.3">
      <c r="A310">
        <v>518.45000000000005</v>
      </c>
      <c r="B310">
        <v>448.1</v>
      </c>
      <c r="C310">
        <v>2.3180999999999998</v>
      </c>
      <c r="D310">
        <v>1.3424</v>
      </c>
      <c r="K310">
        <v>2.3946000000000001</v>
      </c>
      <c r="L310">
        <v>1.7918000000000001</v>
      </c>
      <c r="M310">
        <v>2.2671999999999999</v>
      </c>
      <c r="N310">
        <v>1.9541999999999999</v>
      </c>
      <c r="U310">
        <v>3.9096000000000002</v>
      </c>
      <c r="V310">
        <v>3.4815999999999998</v>
      </c>
      <c r="W310">
        <v>2.2671999999999999</v>
      </c>
      <c r="X310">
        <v>1.4472</v>
      </c>
      <c r="AE310">
        <v>-22.343</v>
      </c>
      <c r="AF310">
        <v>-21.603000000000002</v>
      </c>
      <c r="AG310">
        <v>1.2040999999999999</v>
      </c>
      <c r="AH310">
        <v>2.3944999999999999</v>
      </c>
      <c r="AO310">
        <v>-47.7</v>
      </c>
      <c r="AP310">
        <v>-49.582000000000001</v>
      </c>
      <c r="AQ310">
        <v>2.738</v>
      </c>
      <c r="AR310">
        <v>1.6901999999999999</v>
      </c>
    </row>
    <row r="311" spans="1:44" x14ac:dyDescent="0.3">
      <c r="A311">
        <v>408.61</v>
      </c>
      <c r="B311">
        <v>762.75</v>
      </c>
      <c r="C311">
        <v>1.2040999999999999</v>
      </c>
      <c r="D311">
        <v>2.4563999999999999</v>
      </c>
      <c r="K311">
        <v>2.5152999999999999</v>
      </c>
      <c r="L311">
        <v>2.2904</v>
      </c>
      <c r="M311">
        <v>0.84509999999999996</v>
      </c>
      <c r="N311">
        <v>1.6901999999999999</v>
      </c>
      <c r="U311">
        <v>3.5680000000000001</v>
      </c>
      <c r="V311">
        <v>5.3781999999999996</v>
      </c>
      <c r="W311">
        <v>0.84509999999999996</v>
      </c>
      <c r="X311">
        <v>2.3159999999999998</v>
      </c>
      <c r="AE311">
        <v>-22.506</v>
      </c>
      <c r="AF311">
        <v>-23.669</v>
      </c>
      <c r="AG311">
        <v>1.7323999999999999</v>
      </c>
      <c r="AH311">
        <v>1.9541999999999999</v>
      </c>
      <c r="AO311">
        <v>-49.82</v>
      </c>
      <c r="AP311">
        <v>-50.182000000000002</v>
      </c>
      <c r="AQ311">
        <v>1.2553000000000001</v>
      </c>
      <c r="AR311">
        <v>2.0792000000000002</v>
      </c>
    </row>
    <row r="312" spans="1:44" x14ac:dyDescent="0.3">
      <c r="A312">
        <v>513.24</v>
      </c>
      <c r="B312">
        <v>722.4</v>
      </c>
      <c r="C312">
        <v>2.4456000000000002</v>
      </c>
      <c r="D312">
        <v>2.3692000000000002</v>
      </c>
      <c r="K312">
        <v>2.4944999999999999</v>
      </c>
      <c r="L312">
        <v>2.3582999999999998</v>
      </c>
      <c r="M312">
        <v>2.1492</v>
      </c>
      <c r="N312">
        <v>2.0792000000000002</v>
      </c>
      <c r="U312">
        <v>3.4940000000000002</v>
      </c>
      <c r="V312">
        <v>4.4226000000000001</v>
      </c>
      <c r="W312">
        <v>2.1492</v>
      </c>
      <c r="X312">
        <v>2.1461000000000001</v>
      </c>
      <c r="AE312">
        <v>-20.800999999999998</v>
      </c>
      <c r="AF312">
        <v>-21.18</v>
      </c>
      <c r="AG312">
        <v>2.2671999999999999</v>
      </c>
      <c r="AH312">
        <v>1.6901999999999999</v>
      </c>
      <c r="AO312">
        <v>-50.389000000000003</v>
      </c>
      <c r="AP312">
        <v>-50.622</v>
      </c>
      <c r="AQ312">
        <v>1.2040999999999999</v>
      </c>
      <c r="AR312">
        <v>1.1138999999999999</v>
      </c>
    </row>
    <row r="313" spans="1:44" x14ac:dyDescent="0.3">
      <c r="A313">
        <v>681.34</v>
      </c>
      <c r="B313">
        <v>480.34</v>
      </c>
      <c r="C313">
        <v>3.1</v>
      </c>
      <c r="D313">
        <v>1.716</v>
      </c>
      <c r="K313">
        <v>2.3224999999999998</v>
      </c>
      <c r="L313">
        <v>2.1720999999999999</v>
      </c>
      <c r="M313">
        <v>2.9876999999999998</v>
      </c>
      <c r="N313">
        <v>1.1138999999999999</v>
      </c>
      <c r="U313">
        <v>4.6734999999999998</v>
      </c>
      <c r="V313">
        <v>4.92</v>
      </c>
      <c r="W313">
        <v>2.9876999999999998</v>
      </c>
      <c r="X313">
        <v>2.3944999999999999</v>
      </c>
      <c r="AE313">
        <v>-20.149999999999999</v>
      </c>
      <c r="AF313">
        <v>-20.353999999999999</v>
      </c>
      <c r="AG313">
        <v>0.84509999999999996</v>
      </c>
      <c r="AH313">
        <v>2.0792000000000002</v>
      </c>
      <c r="AO313">
        <v>-48.710999999999999</v>
      </c>
      <c r="AP313">
        <v>-48.029000000000003</v>
      </c>
      <c r="AQ313">
        <v>1.7323999999999999</v>
      </c>
      <c r="AR313">
        <v>2.0718999999999999</v>
      </c>
    </row>
    <row r="314" spans="1:44" x14ac:dyDescent="0.3">
      <c r="A314">
        <v>459.86</v>
      </c>
      <c r="B314">
        <v>595.70000000000005</v>
      </c>
      <c r="C314">
        <v>2.5038</v>
      </c>
      <c r="D314">
        <v>0.77815000000000001</v>
      </c>
      <c r="K314">
        <v>2.5061</v>
      </c>
      <c r="L314">
        <v>2.9142999999999999</v>
      </c>
      <c r="M314">
        <v>3.5695000000000001</v>
      </c>
      <c r="N314">
        <v>2.0718999999999999</v>
      </c>
      <c r="U314">
        <v>5.0007999999999999</v>
      </c>
      <c r="V314">
        <v>5.6748000000000003</v>
      </c>
      <c r="W314">
        <v>3.5695000000000001</v>
      </c>
      <c r="X314">
        <v>1.9541999999999999</v>
      </c>
      <c r="AE314">
        <v>-20.643000000000001</v>
      </c>
      <c r="AF314">
        <v>-19.966999999999999</v>
      </c>
      <c r="AG314">
        <v>2.1492</v>
      </c>
      <c r="AH314">
        <v>1.1138999999999999</v>
      </c>
      <c r="AO314">
        <v>-49.963000000000001</v>
      </c>
      <c r="AP314">
        <v>-48.451999999999998</v>
      </c>
      <c r="AQ314">
        <v>2.2671999999999999</v>
      </c>
      <c r="AR314">
        <v>2.5065</v>
      </c>
    </row>
    <row r="315" spans="1:44" x14ac:dyDescent="0.3">
      <c r="A315">
        <v>412.22</v>
      </c>
      <c r="B315">
        <v>334.28</v>
      </c>
      <c r="C315">
        <v>2.5598999999999998</v>
      </c>
      <c r="D315">
        <v>1.4771000000000001</v>
      </c>
      <c r="K315">
        <v>2.3599000000000001</v>
      </c>
      <c r="L315">
        <v>2.3289</v>
      </c>
      <c r="M315">
        <v>2.7972999999999999</v>
      </c>
      <c r="N315">
        <v>2.5065</v>
      </c>
      <c r="U315">
        <v>3.9933000000000001</v>
      </c>
      <c r="V315">
        <v>3.7395999999999998</v>
      </c>
      <c r="W315">
        <v>2.7972999999999999</v>
      </c>
      <c r="X315">
        <v>1.6901999999999999</v>
      </c>
      <c r="AE315">
        <v>-23.547000000000001</v>
      </c>
      <c r="AF315">
        <v>-20.177</v>
      </c>
      <c r="AG315">
        <v>2.9876999999999998</v>
      </c>
      <c r="AH315">
        <v>2.0718999999999999</v>
      </c>
      <c r="AO315">
        <v>-50.198</v>
      </c>
      <c r="AP315">
        <v>-50.137999999999998</v>
      </c>
      <c r="AQ315">
        <v>0.84509999999999996</v>
      </c>
      <c r="AR315">
        <v>2.0253000000000001</v>
      </c>
    </row>
    <row r="316" spans="1:44" x14ac:dyDescent="0.3">
      <c r="A316">
        <v>438.92</v>
      </c>
      <c r="B316">
        <v>548.16999999999996</v>
      </c>
      <c r="C316">
        <v>2.1703000000000001</v>
      </c>
      <c r="D316">
        <v>1.9031</v>
      </c>
      <c r="K316">
        <v>2.9636</v>
      </c>
      <c r="L316">
        <v>2.3361000000000001</v>
      </c>
      <c r="M316">
        <v>0.90308999999999995</v>
      </c>
      <c r="N316">
        <v>2.0253000000000001</v>
      </c>
      <c r="U316">
        <v>3.7673999999999999</v>
      </c>
      <c r="V316">
        <v>3.5838999999999999</v>
      </c>
      <c r="W316">
        <v>0.90308999999999995</v>
      </c>
      <c r="X316">
        <v>2.0792000000000002</v>
      </c>
      <c r="AE316">
        <v>-23.321999999999999</v>
      </c>
      <c r="AF316">
        <v>-22.411999999999999</v>
      </c>
      <c r="AG316">
        <v>3.5695000000000001</v>
      </c>
      <c r="AH316">
        <v>2.5065</v>
      </c>
      <c r="AO316">
        <v>-50.228000000000002</v>
      </c>
      <c r="AP316">
        <v>-47.457000000000001</v>
      </c>
      <c r="AQ316">
        <v>2.1492</v>
      </c>
      <c r="AR316">
        <v>2.4857</v>
      </c>
    </row>
    <row r="317" spans="1:44" x14ac:dyDescent="0.3">
      <c r="A317">
        <v>590.24</v>
      </c>
      <c r="B317">
        <v>654.34</v>
      </c>
      <c r="C317">
        <v>2.5832000000000002</v>
      </c>
      <c r="D317">
        <v>2.4133</v>
      </c>
      <c r="K317">
        <v>2.7271000000000001</v>
      </c>
      <c r="L317">
        <v>3.0005999999999999</v>
      </c>
      <c r="M317">
        <v>1.0414000000000001</v>
      </c>
      <c r="N317">
        <v>2.4857</v>
      </c>
      <c r="U317">
        <v>4.1462000000000003</v>
      </c>
      <c r="V317">
        <v>3.2806000000000002</v>
      </c>
      <c r="W317">
        <v>1.0414000000000001</v>
      </c>
      <c r="X317">
        <v>1.1138999999999999</v>
      </c>
      <c r="AE317">
        <v>-23.003</v>
      </c>
      <c r="AF317">
        <v>-19.981000000000002</v>
      </c>
      <c r="AG317">
        <v>2.7972999999999999</v>
      </c>
      <c r="AH317">
        <v>2.0253000000000001</v>
      </c>
      <c r="AO317">
        <v>-47.183999999999997</v>
      </c>
      <c r="AP317">
        <v>-51.106000000000002</v>
      </c>
      <c r="AQ317">
        <v>2.9876999999999998</v>
      </c>
      <c r="AR317">
        <v>2.1673</v>
      </c>
    </row>
    <row r="318" spans="1:44" x14ac:dyDescent="0.3">
      <c r="A318">
        <v>528.41</v>
      </c>
      <c r="B318">
        <v>555.1</v>
      </c>
      <c r="C318">
        <v>0.47711999999999999</v>
      </c>
      <c r="D318">
        <v>2.2856000000000001</v>
      </c>
      <c r="K318">
        <v>2.0464000000000002</v>
      </c>
      <c r="L318">
        <v>2.9626999999999999</v>
      </c>
      <c r="M318">
        <v>1.4472</v>
      </c>
      <c r="N318">
        <v>2.1673</v>
      </c>
      <c r="U318">
        <v>3.4815999999999998</v>
      </c>
      <c r="V318">
        <v>4.3468999999999998</v>
      </c>
      <c r="W318">
        <v>1.4472</v>
      </c>
      <c r="X318">
        <v>2.0718999999999999</v>
      </c>
      <c r="AE318">
        <v>-22.11</v>
      </c>
      <c r="AF318">
        <v>-24.283999999999999</v>
      </c>
      <c r="AG318">
        <v>0.90308999999999995</v>
      </c>
      <c r="AH318">
        <v>2.4857</v>
      </c>
      <c r="AO318">
        <v>-46.59</v>
      </c>
      <c r="AP318">
        <v>-51.905999999999999</v>
      </c>
      <c r="AQ318">
        <v>3.5695000000000001</v>
      </c>
      <c r="AR318">
        <v>1.9638</v>
      </c>
    </row>
    <row r="319" spans="1:44" x14ac:dyDescent="0.3">
      <c r="A319">
        <v>633.52</v>
      </c>
      <c r="B319">
        <v>789.28</v>
      </c>
      <c r="C319">
        <v>2.7033</v>
      </c>
      <c r="D319">
        <v>2.3464</v>
      </c>
      <c r="K319">
        <v>2.2707999999999999</v>
      </c>
      <c r="L319">
        <v>3.093</v>
      </c>
      <c r="M319">
        <v>0</v>
      </c>
      <c r="N319">
        <v>1.9638</v>
      </c>
      <c r="U319">
        <v>3.6111</v>
      </c>
      <c r="V319">
        <v>4.1109</v>
      </c>
      <c r="W319">
        <v>0</v>
      </c>
      <c r="X319">
        <v>2.5065</v>
      </c>
      <c r="AE319">
        <v>-22.61</v>
      </c>
      <c r="AF319">
        <v>-21.132000000000001</v>
      </c>
      <c r="AG319">
        <v>1.0414000000000001</v>
      </c>
      <c r="AH319">
        <v>2.1673</v>
      </c>
      <c r="AO319">
        <v>-49.317999999999998</v>
      </c>
      <c r="AP319">
        <v>-49.512</v>
      </c>
      <c r="AQ319">
        <v>2.7972999999999999</v>
      </c>
      <c r="AR319">
        <v>2.1987000000000001</v>
      </c>
    </row>
    <row r="320" spans="1:44" x14ac:dyDescent="0.3">
      <c r="A320">
        <v>749.8</v>
      </c>
      <c r="B320">
        <v>618.54</v>
      </c>
      <c r="C320">
        <v>3.9321999999999999</v>
      </c>
      <c r="D320">
        <v>1.7403999999999999</v>
      </c>
      <c r="K320">
        <v>3.0684</v>
      </c>
      <c r="L320">
        <v>2.3860000000000001</v>
      </c>
      <c r="M320">
        <v>3.0607000000000002</v>
      </c>
      <c r="N320">
        <v>2.1987000000000001</v>
      </c>
      <c r="U320">
        <v>5.3781999999999996</v>
      </c>
      <c r="V320">
        <v>3.4893999999999998</v>
      </c>
      <c r="W320">
        <v>3.0607000000000002</v>
      </c>
      <c r="X320">
        <v>2.0253000000000001</v>
      </c>
      <c r="AE320">
        <v>-21.259</v>
      </c>
      <c r="AF320">
        <v>-22.291</v>
      </c>
      <c r="AG320">
        <v>1.4472</v>
      </c>
      <c r="AH320">
        <v>1.9638</v>
      </c>
      <c r="AO320">
        <v>-51.968000000000004</v>
      </c>
      <c r="AP320">
        <v>-47.006999999999998</v>
      </c>
      <c r="AQ320">
        <v>0.90308999999999995</v>
      </c>
      <c r="AR320">
        <v>2.3765999999999998</v>
      </c>
    </row>
    <row r="321" spans="1:44" x14ac:dyDescent="0.3">
      <c r="A321">
        <v>607.01</v>
      </c>
      <c r="B321">
        <v>402.98</v>
      </c>
      <c r="C321">
        <v>2.9794999999999998</v>
      </c>
      <c r="D321">
        <v>1.5563</v>
      </c>
      <c r="K321">
        <v>3.0981000000000001</v>
      </c>
      <c r="L321">
        <v>2.2204000000000002</v>
      </c>
      <c r="M321">
        <v>2.4843000000000002</v>
      </c>
      <c r="N321">
        <v>0.47711999999999999</v>
      </c>
      <c r="U321">
        <v>4.4226000000000001</v>
      </c>
      <c r="V321">
        <v>4.2961999999999998</v>
      </c>
      <c r="W321">
        <v>2.4843000000000002</v>
      </c>
      <c r="X321">
        <v>2.4857</v>
      </c>
      <c r="AE321">
        <v>-21.794</v>
      </c>
      <c r="AF321">
        <v>-20.817</v>
      </c>
      <c r="AG321">
        <v>0</v>
      </c>
      <c r="AH321">
        <v>2.1987000000000001</v>
      </c>
      <c r="AO321">
        <v>-50.668999999999997</v>
      </c>
      <c r="AP321">
        <v>-46.197000000000003</v>
      </c>
      <c r="AQ321">
        <v>1.0414000000000001</v>
      </c>
      <c r="AR321">
        <v>2.5933000000000002</v>
      </c>
    </row>
    <row r="322" spans="1:44" x14ac:dyDescent="0.3">
      <c r="A322">
        <v>607.01</v>
      </c>
      <c r="B322">
        <v>414.92</v>
      </c>
      <c r="C322">
        <v>3.0962000000000001</v>
      </c>
      <c r="D322">
        <v>0.47711999999999999</v>
      </c>
      <c r="K322">
        <v>2.7201</v>
      </c>
      <c r="L322">
        <v>2.9319999999999999</v>
      </c>
      <c r="M322">
        <v>3.1732</v>
      </c>
      <c r="N322">
        <v>2.3765999999999998</v>
      </c>
      <c r="U322">
        <v>4.92</v>
      </c>
      <c r="V322">
        <v>4.4707999999999997</v>
      </c>
      <c r="W322">
        <v>3.1732</v>
      </c>
      <c r="X322">
        <v>2.1673</v>
      </c>
      <c r="AE322">
        <v>-22.215</v>
      </c>
      <c r="AF322">
        <v>-20.617000000000001</v>
      </c>
      <c r="AG322">
        <v>3.0607000000000002</v>
      </c>
      <c r="AH322">
        <v>0.47711999999999999</v>
      </c>
      <c r="AO322">
        <v>-49.14</v>
      </c>
      <c r="AP322">
        <v>-46.944000000000003</v>
      </c>
      <c r="AQ322">
        <v>1.4472</v>
      </c>
      <c r="AR322">
        <v>2.3443999999999998</v>
      </c>
    </row>
    <row r="323" spans="1:44" x14ac:dyDescent="0.3">
      <c r="A323">
        <v>536.94000000000005</v>
      </c>
      <c r="B323">
        <v>426.1</v>
      </c>
      <c r="C323">
        <v>2.0043000000000002</v>
      </c>
      <c r="D323">
        <v>1.716</v>
      </c>
      <c r="K323">
        <v>1.7918000000000001</v>
      </c>
      <c r="L323">
        <v>2.8527999999999998</v>
      </c>
      <c r="M323">
        <v>2.3180999999999998</v>
      </c>
      <c r="N323">
        <v>2.5933000000000002</v>
      </c>
      <c r="U323">
        <v>5.6748000000000003</v>
      </c>
      <c r="V323">
        <v>4.2614999999999998</v>
      </c>
      <c r="W323">
        <v>2.3180999999999998</v>
      </c>
      <c r="X323">
        <v>1.9638</v>
      </c>
      <c r="AE323">
        <v>-22.148</v>
      </c>
      <c r="AF323">
        <v>-21.469000000000001</v>
      </c>
      <c r="AG323">
        <v>2.4843000000000002</v>
      </c>
      <c r="AH323">
        <v>2.3765999999999998</v>
      </c>
      <c r="AO323">
        <v>-51.183</v>
      </c>
      <c r="AP323">
        <v>-46.944000000000003</v>
      </c>
      <c r="AQ323">
        <v>0</v>
      </c>
      <c r="AR323">
        <v>2.2742</v>
      </c>
    </row>
    <row r="324" spans="1:44" x14ac:dyDescent="0.3">
      <c r="A324">
        <v>448.1</v>
      </c>
      <c r="B324">
        <v>750.9</v>
      </c>
      <c r="C324">
        <v>1.3978999999999999</v>
      </c>
      <c r="D324">
        <v>2.3746999999999998</v>
      </c>
      <c r="K324">
        <v>2.2904</v>
      </c>
      <c r="L324">
        <v>2.91</v>
      </c>
      <c r="M324">
        <v>1.9085000000000001</v>
      </c>
      <c r="N324">
        <v>2.3443999999999998</v>
      </c>
      <c r="U324">
        <v>3.7395999999999998</v>
      </c>
      <c r="V324">
        <v>4.7769000000000004</v>
      </c>
      <c r="W324">
        <v>1.9085000000000001</v>
      </c>
      <c r="X324">
        <v>2.1987000000000001</v>
      </c>
      <c r="AE324">
        <v>-21.603000000000002</v>
      </c>
      <c r="AF324">
        <v>-23.523</v>
      </c>
      <c r="AG324">
        <v>3.1732</v>
      </c>
      <c r="AH324">
        <v>2.5933000000000002</v>
      </c>
      <c r="AO324">
        <v>-49.951999999999998</v>
      </c>
      <c r="AP324">
        <v>-47.567999999999998</v>
      </c>
      <c r="AQ324">
        <v>3.0607000000000002</v>
      </c>
      <c r="AR324">
        <v>1.8451</v>
      </c>
    </row>
    <row r="325" spans="1:44" x14ac:dyDescent="0.3">
      <c r="A325">
        <v>762.75</v>
      </c>
      <c r="B325">
        <v>787.67</v>
      </c>
      <c r="C325">
        <v>3.8942000000000001</v>
      </c>
      <c r="D325">
        <v>2.2694999999999999</v>
      </c>
      <c r="K325">
        <v>2.3582999999999998</v>
      </c>
      <c r="L325">
        <v>2.6970000000000001</v>
      </c>
      <c r="M325">
        <v>2.3180999999999998</v>
      </c>
      <c r="N325">
        <v>2.2742</v>
      </c>
      <c r="U325">
        <v>3.5838999999999999</v>
      </c>
      <c r="V325">
        <v>3.6876000000000002</v>
      </c>
      <c r="W325">
        <v>2.3180999999999998</v>
      </c>
      <c r="X325">
        <v>0.47711999999999999</v>
      </c>
      <c r="AE325">
        <v>-23.669</v>
      </c>
      <c r="AF325">
        <v>-22.366</v>
      </c>
      <c r="AG325">
        <v>2.3180999999999998</v>
      </c>
      <c r="AH325">
        <v>2.3443999999999998</v>
      </c>
      <c r="AO325">
        <v>-51.170999999999999</v>
      </c>
      <c r="AP325">
        <v>-50.095999999999997</v>
      </c>
      <c r="AQ325">
        <v>2.4843000000000002</v>
      </c>
      <c r="AR325">
        <v>1.3424</v>
      </c>
    </row>
    <row r="326" spans="1:44" x14ac:dyDescent="0.3">
      <c r="A326">
        <v>722.4</v>
      </c>
      <c r="B326">
        <v>544.13</v>
      </c>
      <c r="C326">
        <v>3.0065</v>
      </c>
      <c r="D326">
        <v>1.9494</v>
      </c>
      <c r="K326">
        <v>2.1720999999999999</v>
      </c>
      <c r="L326">
        <v>2.1261000000000001</v>
      </c>
      <c r="M326">
        <v>1.2040999999999999</v>
      </c>
      <c r="N326">
        <v>1.8451</v>
      </c>
      <c r="U326">
        <v>3.2806000000000002</v>
      </c>
      <c r="V326">
        <v>4.8380999999999998</v>
      </c>
      <c r="W326">
        <v>1.2040999999999999</v>
      </c>
      <c r="X326">
        <v>2.3765999999999998</v>
      </c>
      <c r="AE326">
        <v>-21.18</v>
      </c>
      <c r="AF326">
        <v>-22.366</v>
      </c>
      <c r="AG326">
        <v>1.9085000000000001</v>
      </c>
      <c r="AH326">
        <v>2.2742</v>
      </c>
      <c r="AO326">
        <v>-48.368000000000002</v>
      </c>
      <c r="AP326">
        <v>-46.62</v>
      </c>
      <c r="AQ326">
        <v>3.1732</v>
      </c>
      <c r="AR326">
        <v>2.4361999999999999</v>
      </c>
    </row>
    <row r="327" spans="1:44" x14ac:dyDescent="0.3">
      <c r="A327">
        <v>480.34</v>
      </c>
      <c r="B327">
        <v>527.53</v>
      </c>
      <c r="C327">
        <v>1.8062</v>
      </c>
      <c r="D327">
        <v>1.7559</v>
      </c>
      <c r="K327">
        <v>2.9142999999999999</v>
      </c>
      <c r="L327">
        <v>2.0185</v>
      </c>
      <c r="M327">
        <v>2.4456000000000002</v>
      </c>
      <c r="N327">
        <v>1.3424</v>
      </c>
      <c r="U327">
        <v>4.3468999999999998</v>
      </c>
      <c r="V327">
        <v>5.6492000000000004</v>
      </c>
      <c r="W327">
        <v>2.4456000000000002</v>
      </c>
      <c r="X327">
        <v>2.5933000000000002</v>
      </c>
      <c r="AE327">
        <v>-20.353999999999999</v>
      </c>
      <c r="AF327">
        <v>-22.927</v>
      </c>
      <c r="AG327">
        <v>2.3180999999999998</v>
      </c>
      <c r="AH327">
        <v>1.8451</v>
      </c>
      <c r="AO327">
        <v>-46.457999999999998</v>
      </c>
      <c r="AP327">
        <v>-46.680999999999997</v>
      </c>
      <c r="AQ327">
        <v>2.3180999999999998</v>
      </c>
      <c r="AR327">
        <v>2.4563999999999999</v>
      </c>
    </row>
    <row r="328" spans="1:44" x14ac:dyDescent="0.3">
      <c r="A328">
        <v>595.70000000000005</v>
      </c>
      <c r="B328">
        <v>443.32</v>
      </c>
      <c r="C328">
        <v>0.77815000000000001</v>
      </c>
      <c r="D328">
        <v>1.6812</v>
      </c>
      <c r="K328">
        <v>2.3289</v>
      </c>
      <c r="L328">
        <v>2.1560000000000001</v>
      </c>
      <c r="M328">
        <v>3.1</v>
      </c>
      <c r="N328">
        <v>2.4361999999999999</v>
      </c>
      <c r="U328">
        <v>4.1109</v>
      </c>
      <c r="V328">
        <v>5.1814999999999998</v>
      </c>
      <c r="W328">
        <v>3.1</v>
      </c>
      <c r="X328">
        <v>2.3443999999999998</v>
      </c>
      <c r="AE328">
        <v>-19.966999999999999</v>
      </c>
      <c r="AF328">
        <v>-20.85</v>
      </c>
      <c r="AG328">
        <v>1.2040999999999999</v>
      </c>
      <c r="AH328">
        <v>1.3424</v>
      </c>
      <c r="AO328">
        <v>-49.582000000000001</v>
      </c>
      <c r="AP328">
        <v>-48.497</v>
      </c>
      <c r="AQ328">
        <v>1.9085000000000001</v>
      </c>
      <c r="AR328">
        <v>2.3692000000000002</v>
      </c>
    </row>
    <row r="329" spans="1:44" x14ac:dyDescent="0.3">
      <c r="A329">
        <v>334.28</v>
      </c>
      <c r="B329">
        <v>484.19</v>
      </c>
      <c r="C329">
        <v>1.5185</v>
      </c>
      <c r="D329">
        <v>1.3424</v>
      </c>
      <c r="K329">
        <v>2.3361000000000001</v>
      </c>
      <c r="L329">
        <v>2.0426000000000002</v>
      </c>
      <c r="M329">
        <v>2.5038</v>
      </c>
      <c r="N329">
        <v>2.4563999999999999</v>
      </c>
      <c r="U329">
        <v>3.4893999999999998</v>
      </c>
      <c r="V329">
        <v>4.9694000000000003</v>
      </c>
      <c r="W329">
        <v>2.5038</v>
      </c>
      <c r="X329">
        <v>2.2742</v>
      </c>
      <c r="AE329">
        <v>-20.177</v>
      </c>
      <c r="AF329">
        <v>-24.094000000000001</v>
      </c>
      <c r="AG329">
        <v>2.4456000000000002</v>
      </c>
      <c r="AH329">
        <v>2.4361999999999999</v>
      </c>
      <c r="AO329">
        <v>-50.182000000000002</v>
      </c>
      <c r="AP329">
        <v>-49.713999999999999</v>
      </c>
      <c r="AQ329">
        <v>2.3180999999999998</v>
      </c>
      <c r="AR329">
        <v>1.716</v>
      </c>
    </row>
    <row r="330" spans="1:44" x14ac:dyDescent="0.3">
      <c r="A330">
        <v>548.16999999999996</v>
      </c>
      <c r="B330">
        <v>830.41</v>
      </c>
      <c r="C330">
        <v>2.1238999999999999</v>
      </c>
      <c r="D330">
        <v>2.0491999999999999</v>
      </c>
      <c r="K330">
        <v>3.0005999999999999</v>
      </c>
      <c r="L330">
        <v>2.5402999999999998</v>
      </c>
      <c r="M330">
        <v>3.5375999999999999</v>
      </c>
      <c r="N330">
        <v>2.3692000000000002</v>
      </c>
      <c r="U330">
        <v>4.2961999999999998</v>
      </c>
      <c r="V330">
        <v>3.5432000000000001</v>
      </c>
      <c r="W330">
        <v>3.5375999999999999</v>
      </c>
      <c r="X330">
        <v>1.8451</v>
      </c>
      <c r="AE330">
        <v>-22.411999999999999</v>
      </c>
      <c r="AF330">
        <v>-22.681000000000001</v>
      </c>
      <c r="AG330">
        <v>3.1</v>
      </c>
      <c r="AH330">
        <v>2.4563999999999999</v>
      </c>
      <c r="AO330">
        <v>-50.622</v>
      </c>
      <c r="AP330">
        <v>-51.564999999999998</v>
      </c>
      <c r="AQ330">
        <v>1.2040999999999999</v>
      </c>
      <c r="AR330">
        <v>1.4771000000000001</v>
      </c>
    </row>
    <row r="331" spans="1:44" x14ac:dyDescent="0.3">
      <c r="A331">
        <v>654.34</v>
      </c>
      <c r="B331">
        <v>406.55</v>
      </c>
      <c r="C331">
        <v>3.1074999999999999</v>
      </c>
      <c r="D331">
        <v>1.6435</v>
      </c>
      <c r="K331">
        <v>2.9626999999999999</v>
      </c>
      <c r="L331">
        <v>2.6951000000000001</v>
      </c>
      <c r="M331">
        <v>2.5598999999999998</v>
      </c>
      <c r="N331">
        <v>1.716</v>
      </c>
      <c r="U331">
        <v>4.4707999999999997</v>
      </c>
      <c r="V331">
        <v>3.3538999999999999</v>
      </c>
      <c r="W331">
        <v>2.5598999999999998</v>
      </c>
      <c r="X331">
        <v>1.3424</v>
      </c>
      <c r="AE331">
        <v>-19.981000000000002</v>
      </c>
      <c r="AF331">
        <v>-21.263999999999999</v>
      </c>
      <c r="AG331">
        <v>2.5038</v>
      </c>
      <c r="AH331">
        <v>2.3692000000000002</v>
      </c>
      <c r="AO331">
        <v>-48.029000000000003</v>
      </c>
      <c r="AP331">
        <v>-47.313000000000002</v>
      </c>
      <c r="AQ331">
        <v>2.4456000000000002</v>
      </c>
      <c r="AR331">
        <v>1.9031</v>
      </c>
    </row>
    <row r="332" spans="1:44" x14ac:dyDescent="0.3">
      <c r="A332">
        <v>555.1</v>
      </c>
      <c r="B332">
        <v>498.75</v>
      </c>
      <c r="C332">
        <v>2.9148999999999998</v>
      </c>
      <c r="D332">
        <v>1.3424</v>
      </c>
      <c r="K332">
        <v>3.093</v>
      </c>
      <c r="L332">
        <v>2.4207000000000001</v>
      </c>
      <c r="M332">
        <v>2.1703000000000001</v>
      </c>
      <c r="N332">
        <v>0.77815000000000001</v>
      </c>
      <c r="U332">
        <v>4.2614999999999998</v>
      </c>
      <c r="V332">
        <v>4.7535999999999996</v>
      </c>
      <c r="W332">
        <v>2.1703000000000001</v>
      </c>
      <c r="X332">
        <v>2.4361999999999999</v>
      </c>
      <c r="AE332">
        <v>-24.283999999999999</v>
      </c>
      <c r="AF332">
        <v>-20.771999999999998</v>
      </c>
      <c r="AG332">
        <v>3.5375999999999999</v>
      </c>
      <c r="AH332">
        <v>1.716</v>
      </c>
      <c r="AO332">
        <v>-48.451999999999998</v>
      </c>
      <c r="AP332">
        <v>-45.847999999999999</v>
      </c>
      <c r="AQ332">
        <v>3.1</v>
      </c>
      <c r="AR332">
        <v>2.4133</v>
      </c>
    </row>
    <row r="333" spans="1:44" x14ac:dyDescent="0.3">
      <c r="A333">
        <v>789.28</v>
      </c>
      <c r="B333">
        <v>550.25</v>
      </c>
      <c r="C333">
        <v>2.8965000000000001</v>
      </c>
      <c r="D333">
        <v>1.8451</v>
      </c>
      <c r="K333">
        <v>2.3860000000000001</v>
      </c>
      <c r="L333">
        <v>2.3683999999999998</v>
      </c>
      <c r="M333">
        <v>2.5832000000000002</v>
      </c>
      <c r="N333">
        <v>1.4771000000000001</v>
      </c>
      <c r="U333">
        <v>4.7769000000000004</v>
      </c>
      <c r="V333">
        <v>3.9051</v>
      </c>
      <c r="W333">
        <v>2.5832000000000002</v>
      </c>
      <c r="X333">
        <v>2.4563999999999999</v>
      </c>
      <c r="AE333">
        <v>-21.132000000000001</v>
      </c>
      <c r="AF333">
        <v>-20.904</v>
      </c>
      <c r="AG333">
        <v>2.5598999999999998</v>
      </c>
      <c r="AH333">
        <v>0.77815000000000001</v>
      </c>
      <c r="AO333">
        <v>-50.137999999999998</v>
      </c>
      <c r="AP333">
        <v>-48.058</v>
      </c>
      <c r="AQ333">
        <v>2.5038</v>
      </c>
      <c r="AR333">
        <v>2.2856000000000001</v>
      </c>
    </row>
    <row r="334" spans="1:44" x14ac:dyDescent="0.3">
      <c r="A334">
        <v>618.54</v>
      </c>
      <c r="B334">
        <v>326.8</v>
      </c>
      <c r="C334">
        <v>1.8633</v>
      </c>
      <c r="D334">
        <v>2.1522999999999999</v>
      </c>
      <c r="K334">
        <v>2.2204000000000002</v>
      </c>
      <c r="L334">
        <v>2.3812000000000002</v>
      </c>
      <c r="M334">
        <v>0.47711999999999999</v>
      </c>
      <c r="N334">
        <v>1.9031</v>
      </c>
      <c r="U334">
        <v>3.6876000000000002</v>
      </c>
      <c r="V334">
        <v>4.7032999999999996</v>
      </c>
      <c r="W334">
        <v>0.47711999999999999</v>
      </c>
      <c r="X334">
        <v>2.3692000000000002</v>
      </c>
      <c r="AE334">
        <v>-22.291</v>
      </c>
      <c r="AF334">
        <v>-21.298999999999999</v>
      </c>
      <c r="AG334">
        <v>2.1703000000000001</v>
      </c>
      <c r="AH334">
        <v>1.4771000000000001</v>
      </c>
      <c r="AO334">
        <v>-47.457000000000001</v>
      </c>
      <c r="AP334">
        <v>-46.790999999999997</v>
      </c>
      <c r="AQ334">
        <v>3.5375999999999999</v>
      </c>
      <c r="AR334">
        <v>2.3464</v>
      </c>
    </row>
    <row r="335" spans="1:44" x14ac:dyDescent="0.3">
      <c r="A335">
        <v>402.98</v>
      </c>
      <c r="B335">
        <v>561.32000000000005</v>
      </c>
      <c r="C335">
        <v>1.7403999999999999</v>
      </c>
      <c r="D335">
        <v>2.0644999999999998</v>
      </c>
      <c r="K335">
        <v>2.9319999999999999</v>
      </c>
      <c r="L335">
        <v>2.5221</v>
      </c>
      <c r="M335">
        <v>2.7033</v>
      </c>
      <c r="N335">
        <v>2.4133</v>
      </c>
      <c r="U335">
        <v>4.8380999999999998</v>
      </c>
      <c r="V335">
        <v>4.3994</v>
      </c>
      <c r="W335">
        <v>2.7033</v>
      </c>
      <c r="X335">
        <v>1.716</v>
      </c>
      <c r="AE335">
        <v>-20.817</v>
      </c>
      <c r="AF335">
        <v>-22.946000000000002</v>
      </c>
      <c r="AG335">
        <v>2.5832000000000002</v>
      </c>
      <c r="AH335">
        <v>1.9031</v>
      </c>
      <c r="AO335">
        <v>-51.106000000000002</v>
      </c>
      <c r="AP335">
        <v>-48.151000000000003</v>
      </c>
      <c r="AQ335">
        <v>2.5598999999999998</v>
      </c>
      <c r="AR335">
        <v>1.7403999999999999</v>
      </c>
    </row>
    <row r="336" spans="1:44" x14ac:dyDescent="0.3">
      <c r="A336">
        <v>414.92</v>
      </c>
      <c r="B336">
        <v>543.25</v>
      </c>
      <c r="C336">
        <v>0.47711999999999999</v>
      </c>
      <c r="D336">
        <v>1.4771000000000001</v>
      </c>
      <c r="K336">
        <v>2.8527999999999998</v>
      </c>
      <c r="L336">
        <v>3.1423999999999999</v>
      </c>
      <c r="M336">
        <v>3.9321999999999999</v>
      </c>
      <c r="N336">
        <v>2.2856000000000001</v>
      </c>
      <c r="U336">
        <v>5.6492000000000004</v>
      </c>
      <c r="V336">
        <v>4.2789000000000001</v>
      </c>
      <c r="W336">
        <v>3.9321999999999999</v>
      </c>
      <c r="X336">
        <v>0.77815000000000001</v>
      </c>
      <c r="AE336">
        <v>-20.617000000000001</v>
      </c>
      <c r="AF336">
        <v>-22.954999999999998</v>
      </c>
      <c r="AG336">
        <v>0.47711999999999999</v>
      </c>
      <c r="AH336">
        <v>2.4133</v>
      </c>
      <c r="AO336">
        <v>-51.905999999999999</v>
      </c>
      <c r="AP336">
        <v>-51.277000000000001</v>
      </c>
      <c r="AQ336">
        <v>2.1703000000000001</v>
      </c>
      <c r="AR336">
        <v>1.5563</v>
      </c>
    </row>
    <row r="337" spans="1:44" x14ac:dyDescent="0.3">
      <c r="A337">
        <v>426.1</v>
      </c>
      <c r="B337">
        <v>457.49</v>
      </c>
      <c r="C337">
        <v>1.8388</v>
      </c>
      <c r="D337">
        <v>2.1703000000000001</v>
      </c>
      <c r="K337">
        <v>2.91</v>
      </c>
      <c r="L337">
        <v>2.1665999999999999</v>
      </c>
      <c r="M337">
        <v>2.9794999999999998</v>
      </c>
      <c r="N337">
        <v>2.3464</v>
      </c>
      <c r="U337">
        <v>5.1814999999999998</v>
      </c>
      <c r="V337">
        <v>3.6196999999999999</v>
      </c>
      <c r="W337">
        <v>2.9794999999999998</v>
      </c>
      <c r="X337">
        <v>1.4771000000000001</v>
      </c>
      <c r="AE337">
        <v>-21.469000000000001</v>
      </c>
      <c r="AF337">
        <v>-20.733000000000001</v>
      </c>
      <c r="AG337">
        <v>2.7033</v>
      </c>
      <c r="AH337">
        <v>2.2856000000000001</v>
      </c>
      <c r="AO337">
        <v>-49.512</v>
      </c>
      <c r="AP337">
        <v>-51.238999999999997</v>
      </c>
      <c r="AQ337">
        <v>2.5832000000000002</v>
      </c>
      <c r="AR337">
        <v>0.47711999999999999</v>
      </c>
    </row>
    <row r="338" spans="1:44" x14ac:dyDescent="0.3">
      <c r="A338">
        <v>750.9</v>
      </c>
      <c r="B338">
        <v>783.32</v>
      </c>
      <c r="C338">
        <v>2.8567</v>
      </c>
      <c r="D338">
        <v>1.9956</v>
      </c>
      <c r="K338">
        <v>2.6970000000000001</v>
      </c>
      <c r="L338">
        <v>2.3593000000000002</v>
      </c>
      <c r="M338">
        <v>3.0962000000000001</v>
      </c>
      <c r="N338">
        <v>1.7403999999999999</v>
      </c>
      <c r="U338">
        <v>4.9694000000000003</v>
      </c>
      <c r="V338">
        <v>4.7765000000000004</v>
      </c>
      <c r="W338">
        <v>3.0962000000000001</v>
      </c>
      <c r="X338">
        <v>1.9031</v>
      </c>
      <c r="AE338">
        <v>-23.523</v>
      </c>
      <c r="AF338">
        <v>-22.881</v>
      </c>
      <c r="AG338">
        <v>3.9321999999999999</v>
      </c>
      <c r="AH338">
        <v>2.3464</v>
      </c>
      <c r="AO338">
        <v>-49.466000000000001</v>
      </c>
      <c r="AP338">
        <v>-51.524000000000001</v>
      </c>
      <c r="AQ338">
        <v>0.47711999999999999</v>
      </c>
      <c r="AR338">
        <v>1.716</v>
      </c>
    </row>
    <row r="339" spans="1:44" x14ac:dyDescent="0.3">
      <c r="A339">
        <v>787.67</v>
      </c>
      <c r="B339">
        <v>526.48</v>
      </c>
      <c r="C339">
        <v>2.8591000000000002</v>
      </c>
      <c r="D339">
        <v>0.90308999999999995</v>
      </c>
      <c r="K339">
        <v>2.1261000000000001</v>
      </c>
      <c r="L339">
        <v>2.3995000000000002</v>
      </c>
      <c r="M339">
        <v>2.0043000000000002</v>
      </c>
      <c r="N339">
        <v>1.5563</v>
      </c>
      <c r="U339">
        <v>3.5432000000000001</v>
      </c>
      <c r="V339">
        <v>3.6677</v>
      </c>
      <c r="W339">
        <v>2.0043000000000002</v>
      </c>
      <c r="X339">
        <v>2.4133</v>
      </c>
      <c r="AE339">
        <v>-22.366</v>
      </c>
      <c r="AF339">
        <v>-21.507999999999999</v>
      </c>
      <c r="AG339">
        <v>2.9794999999999998</v>
      </c>
      <c r="AH339">
        <v>1.7403999999999999</v>
      </c>
      <c r="AO339">
        <v>-47.006999999999998</v>
      </c>
      <c r="AP339">
        <v>-45.445999999999998</v>
      </c>
      <c r="AQ339">
        <v>2.7033</v>
      </c>
      <c r="AR339">
        <v>2.3746999999999998</v>
      </c>
    </row>
    <row r="340" spans="1:44" x14ac:dyDescent="0.3">
      <c r="A340">
        <v>544.13</v>
      </c>
      <c r="B340">
        <v>625.86</v>
      </c>
      <c r="C340">
        <v>2.1522999999999999</v>
      </c>
      <c r="D340">
        <v>0.95423999999999998</v>
      </c>
      <c r="K340">
        <v>2.0185</v>
      </c>
      <c r="L340">
        <v>2.5531000000000001</v>
      </c>
      <c r="M340">
        <v>1.3978999999999999</v>
      </c>
      <c r="N340">
        <v>1.716</v>
      </c>
      <c r="U340">
        <v>3.3538999999999999</v>
      </c>
      <c r="V340">
        <v>4.5180999999999996</v>
      </c>
      <c r="W340">
        <v>1.3978999999999999</v>
      </c>
      <c r="X340">
        <v>2.2856000000000001</v>
      </c>
      <c r="AE340">
        <v>-22.366</v>
      </c>
      <c r="AF340">
        <v>-20.994</v>
      </c>
      <c r="AG340">
        <v>3.0962000000000001</v>
      </c>
      <c r="AH340">
        <v>1.5563</v>
      </c>
      <c r="AO340">
        <v>-46.197000000000003</v>
      </c>
      <c r="AP340">
        <v>-46.402999999999999</v>
      </c>
      <c r="AQ340">
        <v>3.9321999999999999</v>
      </c>
      <c r="AR340">
        <v>2.2694999999999999</v>
      </c>
    </row>
    <row r="341" spans="1:44" x14ac:dyDescent="0.3">
      <c r="A341">
        <v>527.53</v>
      </c>
      <c r="B341">
        <v>500.32</v>
      </c>
      <c r="C341">
        <v>1.8976</v>
      </c>
      <c r="D341">
        <v>2.3559999999999999</v>
      </c>
      <c r="K341">
        <v>2.1560000000000001</v>
      </c>
      <c r="L341">
        <v>2.9207999999999998</v>
      </c>
      <c r="M341">
        <v>3.5529000000000002</v>
      </c>
      <c r="N341">
        <v>2.3746999999999998</v>
      </c>
      <c r="U341">
        <v>4.7535999999999996</v>
      </c>
      <c r="V341">
        <v>4.1341999999999999</v>
      </c>
      <c r="W341">
        <v>3.5529000000000002</v>
      </c>
      <c r="X341">
        <v>2.3464</v>
      </c>
      <c r="AE341">
        <v>-22.927</v>
      </c>
      <c r="AF341">
        <v>-22.404</v>
      </c>
      <c r="AG341">
        <v>2.0043000000000002</v>
      </c>
      <c r="AH341">
        <v>1.716</v>
      </c>
      <c r="AO341">
        <v>-46.944000000000003</v>
      </c>
      <c r="AP341">
        <v>-49.63</v>
      </c>
      <c r="AQ341">
        <v>2.9794999999999998</v>
      </c>
      <c r="AR341">
        <v>1.9494</v>
      </c>
    </row>
    <row r="342" spans="1:44" x14ac:dyDescent="0.3">
      <c r="A342">
        <v>443.32</v>
      </c>
      <c r="B342">
        <v>526.33000000000004</v>
      </c>
      <c r="C342">
        <v>1.7992999999999999</v>
      </c>
      <c r="D342">
        <v>1.5051000000000001</v>
      </c>
      <c r="K342">
        <v>2.0426000000000002</v>
      </c>
      <c r="L342">
        <v>2.5135999999999998</v>
      </c>
      <c r="M342">
        <v>3.8942000000000001</v>
      </c>
      <c r="N342">
        <v>2.2694999999999999</v>
      </c>
      <c r="U342">
        <v>4.7032999999999996</v>
      </c>
      <c r="V342">
        <v>3.6774</v>
      </c>
      <c r="W342">
        <v>3.0065</v>
      </c>
      <c r="X342">
        <v>1.7403999999999999</v>
      </c>
      <c r="AE342">
        <v>-20.85</v>
      </c>
      <c r="AF342">
        <v>-23.376000000000001</v>
      </c>
      <c r="AG342">
        <v>1.3978999999999999</v>
      </c>
      <c r="AH342">
        <v>2.3746999999999998</v>
      </c>
      <c r="AO342">
        <v>-46.944000000000003</v>
      </c>
      <c r="AP342">
        <v>-50.04</v>
      </c>
      <c r="AQ342">
        <v>3.0962000000000001</v>
      </c>
      <c r="AR342">
        <v>1.7559</v>
      </c>
    </row>
    <row r="343" spans="1:44" x14ac:dyDescent="0.3">
      <c r="A343">
        <v>484.19</v>
      </c>
      <c r="B343">
        <v>449.94</v>
      </c>
      <c r="C343">
        <v>1.4472</v>
      </c>
      <c r="D343">
        <v>1.5315000000000001</v>
      </c>
      <c r="K343">
        <v>2.5402999999999998</v>
      </c>
      <c r="L343">
        <v>2.3405</v>
      </c>
      <c r="M343">
        <v>3.0065</v>
      </c>
      <c r="N343">
        <v>1.9494</v>
      </c>
      <c r="U343">
        <v>4.3994</v>
      </c>
      <c r="V343">
        <v>3.6518999999999999</v>
      </c>
      <c r="W343">
        <v>1.8062</v>
      </c>
      <c r="X343">
        <v>1.5563</v>
      </c>
      <c r="AE343">
        <v>-24.094000000000001</v>
      </c>
      <c r="AF343">
        <v>-23.178999999999998</v>
      </c>
      <c r="AG343">
        <v>3.5529000000000002</v>
      </c>
      <c r="AH343">
        <v>2.2694999999999999</v>
      </c>
      <c r="AO343">
        <v>-47.567999999999998</v>
      </c>
      <c r="AP343">
        <v>-49.780999999999999</v>
      </c>
      <c r="AQ343">
        <v>2.0043000000000002</v>
      </c>
      <c r="AR343">
        <v>1.6812</v>
      </c>
    </row>
    <row r="344" spans="1:44" x14ac:dyDescent="0.3">
      <c r="A344">
        <v>830.41</v>
      </c>
      <c r="B344">
        <v>696.79</v>
      </c>
      <c r="C344">
        <v>2.3304</v>
      </c>
      <c r="D344">
        <v>1.9395</v>
      </c>
      <c r="K344">
        <v>2.6951000000000001</v>
      </c>
      <c r="L344">
        <v>2.6396000000000002</v>
      </c>
      <c r="M344">
        <v>1.8062</v>
      </c>
      <c r="N344">
        <v>1.7559</v>
      </c>
      <c r="U344">
        <v>4.2789000000000001</v>
      </c>
      <c r="V344">
        <v>3.4971000000000001</v>
      </c>
      <c r="W344">
        <v>0.77815000000000001</v>
      </c>
      <c r="X344">
        <v>0.47711999999999999</v>
      </c>
      <c r="AE344">
        <v>-22.681000000000001</v>
      </c>
      <c r="AF344">
        <v>-20.844000000000001</v>
      </c>
      <c r="AG344">
        <v>3.8942000000000001</v>
      </c>
      <c r="AH344">
        <v>1.9494</v>
      </c>
      <c r="AO344">
        <v>-50.095999999999997</v>
      </c>
      <c r="AP344">
        <v>-49.506999999999998</v>
      </c>
      <c r="AQ344">
        <v>1.3978999999999999</v>
      </c>
      <c r="AR344">
        <v>1.3424</v>
      </c>
    </row>
    <row r="345" spans="1:44" x14ac:dyDescent="0.3">
      <c r="A345">
        <v>406.55</v>
      </c>
      <c r="B345">
        <v>742.97</v>
      </c>
      <c r="C345">
        <v>1.8388</v>
      </c>
      <c r="D345">
        <v>2.0333999999999999</v>
      </c>
      <c r="K345">
        <v>2.4207000000000001</v>
      </c>
      <c r="L345">
        <v>2.1385999999999998</v>
      </c>
      <c r="M345">
        <v>0.77815000000000001</v>
      </c>
      <c r="N345">
        <v>1.6812</v>
      </c>
      <c r="U345">
        <v>3.6196999999999999</v>
      </c>
      <c r="V345">
        <v>3.6863999999999999</v>
      </c>
      <c r="W345">
        <v>1.5185</v>
      </c>
      <c r="X345">
        <v>1.716</v>
      </c>
      <c r="AE345">
        <v>-21.263999999999999</v>
      </c>
      <c r="AF345">
        <v>-20.695</v>
      </c>
      <c r="AG345">
        <v>3.0065</v>
      </c>
      <c r="AH345">
        <v>1.7559</v>
      </c>
      <c r="AO345">
        <v>-46.62</v>
      </c>
      <c r="AP345">
        <v>-48.905999999999999</v>
      </c>
      <c r="AQ345">
        <v>3.5529000000000002</v>
      </c>
      <c r="AR345">
        <v>2.0491999999999999</v>
      </c>
    </row>
    <row r="346" spans="1:44" x14ac:dyDescent="0.3">
      <c r="A346">
        <v>498.75</v>
      </c>
      <c r="B346">
        <v>482.06</v>
      </c>
      <c r="C346">
        <v>1.3802000000000001</v>
      </c>
      <c r="D346">
        <v>1.3802000000000001</v>
      </c>
      <c r="K346">
        <v>2.3683999999999998</v>
      </c>
      <c r="L346">
        <v>2.3374999999999999</v>
      </c>
      <c r="M346">
        <v>1.5185</v>
      </c>
      <c r="N346">
        <v>1.3424</v>
      </c>
      <c r="U346">
        <v>4.7765000000000004</v>
      </c>
      <c r="V346">
        <v>3.8235000000000001</v>
      </c>
      <c r="W346">
        <v>2.1238999999999999</v>
      </c>
      <c r="X346">
        <v>2.3746999999999998</v>
      </c>
      <c r="AE346">
        <v>-20.771999999999998</v>
      </c>
      <c r="AF346">
        <v>-20.914000000000001</v>
      </c>
      <c r="AG346">
        <v>1.8062</v>
      </c>
      <c r="AH346">
        <v>1.6812</v>
      </c>
      <c r="AO346">
        <v>-46.680999999999997</v>
      </c>
      <c r="AP346">
        <v>-50.948</v>
      </c>
      <c r="AQ346">
        <v>3.8942000000000001</v>
      </c>
      <c r="AR346">
        <v>1.6435</v>
      </c>
    </row>
    <row r="347" spans="1:44" x14ac:dyDescent="0.3">
      <c r="A347">
        <v>550.25</v>
      </c>
      <c r="B347">
        <v>463.43</v>
      </c>
      <c r="C347">
        <v>2.2694999999999999</v>
      </c>
      <c r="D347">
        <v>2.0413999999999999</v>
      </c>
      <c r="K347">
        <v>2.3812000000000002</v>
      </c>
      <c r="L347">
        <v>2.5859000000000001</v>
      </c>
      <c r="M347">
        <v>2.1238999999999999</v>
      </c>
      <c r="N347">
        <v>2.0491999999999999</v>
      </c>
      <c r="U347">
        <v>3.6677</v>
      </c>
      <c r="V347">
        <v>4.2676999999999996</v>
      </c>
      <c r="W347">
        <v>3.1074999999999999</v>
      </c>
      <c r="X347">
        <v>2.2694999999999999</v>
      </c>
      <c r="AE347">
        <v>-20.904</v>
      </c>
      <c r="AF347">
        <v>-21.013999999999999</v>
      </c>
      <c r="AG347">
        <v>0.77815000000000001</v>
      </c>
      <c r="AH347">
        <v>1.3424</v>
      </c>
      <c r="AO347">
        <v>-48.497</v>
      </c>
      <c r="AP347">
        <v>-48.561999999999998</v>
      </c>
      <c r="AQ347">
        <v>3.0065</v>
      </c>
      <c r="AR347">
        <v>1.3424</v>
      </c>
    </row>
    <row r="348" spans="1:44" x14ac:dyDescent="0.3">
      <c r="A348">
        <v>326.8</v>
      </c>
      <c r="B348">
        <v>482.57</v>
      </c>
      <c r="C348">
        <v>2.4786000000000001</v>
      </c>
      <c r="D348">
        <v>2.3262999999999998</v>
      </c>
      <c r="K348">
        <v>2.5221</v>
      </c>
      <c r="L348">
        <v>2.0951</v>
      </c>
      <c r="M348">
        <v>3.1074999999999999</v>
      </c>
      <c r="N348">
        <v>1.6435</v>
      </c>
      <c r="U348">
        <v>4.5180999999999996</v>
      </c>
      <c r="V348">
        <v>3.9508999999999999</v>
      </c>
      <c r="W348">
        <v>2.9148999999999998</v>
      </c>
      <c r="X348">
        <v>1.9494</v>
      </c>
      <c r="AE348">
        <v>-21.298999999999999</v>
      </c>
      <c r="AF348">
        <v>-24.123000000000001</v>
      </c>
      <c r="AG348">
        <v>1.5185</v>
      </c>
      <c r="AH348">
        <v>2.0491999999999999</v>
      </c>
      <c r="AO348">
        <v>-49.713999999999999</v>
      </c>
      <c r="AP348">
        <v>-49.32</v>
      </c>
      <c r="AQ348">
        <v>1.8062</v>
      </c>
      <c r="AR348">
        <v>1.8451</v>
      </c>
    </row>
    <row r="349" spans="1:44" x14ac:dyDescent="0.3">
      <c r="A349">
        <v>561.32000000000005</v>
      </c>
      <c r="B349">
        <v>365.24</v>
      </c>
      <c r="C349">
        <v>2.4996999999999998</v>
      </c>
      <c r="D349">
        <v>1.5563</v>
      </c>
      <c r="K349">
        <v>3.1423999999999999</v>
      </c>
      <c r="L349">
        <v>2.2048000000000001</v>
      </c>
      <c r="M349">
        <v>2.9148999999999998</v>
      </c>
      <c r="N349">
        <v>1.3424</v>
      </c>
      <c r="U349">
        <v>4.1341999999999999</v>
      </c>
      <c r="V349">
        <v>4.0598999999999998</v>
      </c>
      <c r="W349">
        <v>2.8965000000000001</v>
      </c>
      <c r="X349">
        <v>1.7559</v>
      </c>
      <c r="AE349">
        <v>-22.946000000000002</v>
      </c>
      <c r="AF349">
        <v>-20.387</v>
      </c>
      <c r="AG349">
        <v>2.1238999999999999</v>
      </c>
      <c r="AH349">
        <v>1.6435</v>
      </c>
      <c r="AO349">
        <v>-48.643000000000001</v>
      </c>
      <c r="AP349">
        <v>-51.49</v>
      </c>
      <c r="AQ349">
        <v>0.77815000000000001</v>
      </c>
      <c r="AR349">
        <v>2.1522999999999999</v>
      </c>
    </row>
    <row r="350" spans="1:44" x14ac:dyDescent="0.3">
      <c r="A350">
        <v>543.25</v>
      </c>
      <c r="B350">
        <v>498.75</v>
      </c>
      <c r="C350">
        <v>1.5682</v>
      </c>
      <c r="D350">
        <v>1.8451</v>
      </c>
      <c r="K350">
        <v>2.1665999999999999</v>
      </c>
      <c r="L350">
        <v>2.7256999999999998</v>
      </c>
      <c r="M350">
        <v>2.8965000000000001</v>
      </c>
      <c r="N350">
        <v>1.8451</v>
      </c>
      <c r="U350">
        <v>3.6774</v>
      </c>
      <c r="V350">
        <v>3.7170999999999998</v>
      </c>
      <c r="W350">
        <v>1.8633</v>
      </c>
      <c r="X350">
        <v>1.6812</v>
      </c>
      <c r="AE350">
        <v>-22.954999999999998</v>
      </c>
      <c r="AF350">
        <v>-21.779</v>
      </c>
      <c r="AG350">
        <v>3.1074999999999999</v>
      </c>
      <c r="AH350">
        <v>1.3424</v>
      </c>
      <c r="AO350">
        <v>-51.564999999999998</v>
      </c>
      <c r="AP350">
        <v>-47.293999999999997</v>
      </c>
      <c r="AQ350">
        <v>1.5185</v>
      </c>
      <c r="AR350">
        <v>2.0644999999999998</v>
      </c>
    </row>
    <row r="351" spans="1:44" x14ac:dyDescent="0.3">
      <c r="A351">
        <v>457.49</v>
      </c>
      <c r="B351">
        <v>429.05</v>
      </c>
      <c r="C351">
        <v>2.6053000000000002</v>
      </c>
      <c r="D351">
        <v>1.0791999999999999</v>
      </c>
      <c r="K351">
        <v>2.3593000000000002</v>
      </c>
      <c r="L351">
        <v>2.4232999999999998</v>
      </c>
      <c r="M351">
        <v>1.8633</v>
      </c>
      <c r="N351">
        <v>2.1522999999999999</v>
      </c>
      <c r="U351">
        <v>3.6518999999999999</v>
      </c>
      <c r="V351">
        <v>3.8433999999999999</v>
      </c>
      <c r="W351">
        <v>1.7403999999999999</v>
      </c>
      <c r="X351">
        <v>1.3424</v>
      </c>
      <c r="AE351">
        <v>-20.733000000000001</v>
      </c>
      <c r="AF351">
        <v>-20.533000000000001</v>
      </c>
      <c r="AG351">
        <v>2.9148999999999998</v>
      </c>
      <c r="AH351">
        <v>1.8451</v>
      </c>
      <c r="AO351">
        <v>-47.313000000000002</v>
      </c>
      <c r="AP351">
        <v>-48.917000000000002</v>
      </c>
      <c r="AQ351">
        <v>2.1238999999999999</v>
      </c>
      <c r="AR351">
        <v>1.4771000000000001</v>
      </c>
    </row>
    <row r="352" spans="1:44" x14ac:dyDescent="0.3">
      <c r="A352">
        <v>783.32</v>
      </c>
      <c r="B352">
        <v>555.54999999999995</v>
      </c>
      <c r="C352">
        <v>2.0828000000000002</v>
      </c>
      <c r="D352">
        <v>1.2787999999999999</v>
      </c>
      <c r="K352">
        <v>2.3995000000000002</v>
      </c>
      <c r="L352">
        <v>1.8680000000000001</v>
      </c>
      <c r="M352">
        <v>1.7403999999999999</v>
      </c>
      <c r="N352">
        <v>2.0644999999999998</v>
      </c>
      <c r="U352">
        <v>3.4971000000000001</v>
      </c>
      <c r="V352">
        <v>3.9891999999999999</v>
      </c>
      <c r="W352">
        <v>0.47711999999999999</v>
      </c>
      <c r="X352">
        <v>2.0491999999999999</v>
      </c>
      <c r="AE352">
        <v>-22.881</v>
      </c>
      <c r="AF352">
        <v>-21.105</v>
      </c>
      <c r="AG352">
        <v>2.8965000000000001</v>
      </c>
      <c r="AH352">
        <v>2.1522999999999999</v>
      </c>
      <c r="AO352">
        <v>-45.847999999999999</v>
      </c>
      <c r="AP352">
        <v>-49.222000000000001</v>
      </c>
      <c r="AQ352">
        <v>3.1074999999999999</v>
      </c>
      <c r="AR352">
        <v>2.1703000000000001</v>
      </c>
    </row>
    <row r="353" spans="1:44" x14ac:dyDescent="0.3">
      <c r="A353">
        <v>526.48</v>
      </c>
      <c r="B353">
        <v>507.22</v>
      </c>
      <c r="C353">
        <v>0.95423999999999998</v>
      </c>
      <c r="D353">
        <v>1.1760999999999999</v>
      </c>
      <c r="K353">
        <v>2.4573</v>
      </c>
      <c r="L353">
        <v>2.0710000000000002</v>
      </c>
      <c r="M353">
        <v>0.47711999999999999</v>
      </c>
      <c r="N353">
        <v>1.4771000000000001</v>
      </c>
      <c r="U353">
        <v>3.6863999999999999</v>
      </c>
      <c r="V353">
        <v>3.2744</v>
      </c>
      <c r="W353">
        <v>1.8388</v>
      </c>
      <c r="X353">
        <v>1.6435</v>
      </c>
      <c r="AE353">
        <v>-21.507999999999999</v>
      </c>
      <c r="AF353">
        <v>-22.783000000000001</v>
      </c>
      <c r="AG353">
        <v>1.8633</v>
      </c>
      <c r="AH353">
        <v>2.0644999999999998</v>
      </c>
      <c r="AO353">
        <v>-48.058</v>
      </c>
      <c r="AP353">
        <v>-47.749000000000002</v>
      </c>
      <c r="AQ353">
        <v>2.9148999999999998</v>
      </c>
      <c r="AR353">
        <v>1.9956</v>
      </c>
    </row>
    <row r="354" spans="1:44" x14ac:dyDescent="0.3">
      <c r="A354">
        <v>625.86</v>
      </c>
      <c r="B354">
        <v>427</v>
      </c>
      <c r="C354">
        <v>1</v>
      </c>
      <c r="D354">
        <v>1.4314</v>
      </c>
      <c r="K354">
        <v>2.5531000000000001</v>
      </c>
      <c r="L354">
        <v>2.9693000000000001</v>
      </c>
      <c r="M354">
        <v>1.8388</v>
      </c>
      <c r="N354">
        <v>2.1703000000000001</v>
      </c>
      <c r="U354">
        <v>3.8235000000000001</v>
      </c>
      <c r="V354">
        <v>4.0487000000000002</v>
      </c>
      <c r="W354">
        <v>2.8567</v>
      </c>
      <c r="X354">
        <v>1.3424</v>
      </c>
      <c r="AE354">
        <v>-20.994</v>
      </c>
      <c r="AF354">
        <v>-20.99</v>
      </c>
      <c r="AG354">
        <v>1.7403999999999999</v>
      </c>
      <c r="AH354">
        <v>1.4771000000000001</v>
      </c>
      <c r="AO354">
        <v>-46.790999999999997</v>
      </c>
      <c r="AP354">
        <v>-49.927</v>
      </c>
      <c r="AQ354">
        <v>2.8965000000000001</v>
      </c>
      <c r="AR354">
        <v>0.90308999999999995</v>
      </c>
    </row>
    <row r="355" spans="1:44" x14ac:dyDescent="0.3">
      <c r="A355">
        <v>500.32</v>
      </c>
      <c r="B355">
        <v>510</v>
      </c>
      <c r="C355">
        <v>3.5049000000000001</v>
      </c>
      <c r="D355">
        <v>1.2040999999999999</v>
      </c>
      <c r="K355">
        <v>2.9207999999999998</v>
      </c>
      <c r="L355">
        <v>2.5419</v>
      </c>
      <c r="M355">
        <v>2.8567</v>
      </c>
      <c r="N355">
        <v>1.9956</v>
      </c>
      <c r="U355">
        <v>4.2676999999999996</v>
      </c>
      <c r="V355">
        <v>4.3323999999999998</v>
      </c>
      <c r="W355">
        <v>2.8591000000000002</v>
      </c>
      <c r="X355">
        <v>1.8451</v>
      </c>
      <c r="AE355">
        <v>-22.62</v>
      </c>
      <c r="AF355">
        <v>-21.468</v>
      </c>
      <c r="AG355">
        <v>0.47711999999999999</v>
      </c>
      <c r="AH355">
        <v>2.1703000000000001</v>
      </c>
      <c r="AO355">
        <v>-48.151000000000003</v>
      </c>
      <c r="AP355">
        <v>-49.341000000000001</v>
      </c>
      <c r="AQ355">
        <v>1.8633</v>
      </c>
      <c r="AR355">
        <v>0.95423999999999998</v>
      </c>
    </row>
    <row r="356" spans="1:44" x14ac:dyDescent="0.3">
      <c r="A356">
        <v>526.33000000000004</v>
      </c>
      <c r="B356">
        <v>300.14</v>
      </c>
      <c r="C356">
        <v>1.6335</v>
      </c>
      <c r="D356">
        <v>2.2122000000000002</v>
      </c>
      <c r="K356">
        <v>2.5135999999999998</v>
      </c>
      <c r="L356">
        <v>2.4786000000000001</v>
      </c>
      <c r="M356">
        <v>2.8591000000000002</v>
      </c>
      <c r="N356">
        <v>0.90308999999999995</v>
      </c>
      <c r="U356">
        <v>3.9508999999999999</v>
      </c>
      <c r="V356">
        <v>3.5987</v>
      </c>
      <c r="W356">
        <v>2.1522999999999999</v>
      </c>
      <c r="X356">
        <v>2.1522999999999999</v>
      </c>
      <c r="AE356">
        <v>-22.404</v>
      </c>
      <c r="AF356">
        <v>-20.734000000000002</v>
      </c>
      <c r="AG356">
        <v>1.8388</v>
      </c>
      <c r="AH356">
        <v>1.9956</v>
      </c>
      <c r="AO356">
        <v>-51.277000000000001</v>
      </c>
      <c r="AP356">
        <v>-48.912999999999997</v>
      </c>
      <c r="AQ356">
        <v>1.7403999999999999</v>
      </c>
      <c r="AR356">
        <v>2.3559999999999999</v>
      </c>
    </row>
    <row r="357" spans="1:44" x14ac:dyDescent="0.3">
      <c r="A357">
        <v>603.72</v>
      </c>
      <c r="B357">
        <v>503.9</v>
      </c>
      <c r="C357">
        <v>0.60206000000000004</v>
      </c>
      <c r="D357">
        <v>2.1818</v>
      </c>
      <c r="K357">
        <v>2.3405</v>
      </c>
      <c r="L357">
        <v>2.2987000000000002</v>
      </c>
      <c r="M357">
        <v>2.1522999999999999</v>
      </c>
      <c r="N357">
        <v>0.95423999999999998</v>
      </c>
      <c r="U357">
        <v>4.0598999999999998</v>
      </c>
      <c r="V357">
        <v>4.7793999999999999</v>
      </c>
      <c r="W357">
        <v>1.8976</v>
      </c>
      <c r="X357">
        <v>2.0644999999999998</v>
      </c>
      <c r="AE357">
        <v>-23.376000000000001</v>
      </c>
      <c r="AF357">
        <v>-22.439</v>
      </c>
      <c r="AG357">
        <v>2.8567</v>
      </c>
      <c r="AH357">
        <v>0.90308999999999995</v>
      </c>
      <c r="AO357">
        <v>-51.238999999999997</v>
      </c>
      <c r="AP357">
        <v>-49.298999999999999</v>
      </c>
      <c r="AQ357">
        <v>0.47711999999999999</v>
      </c>
      <c r="AR357">
        <v>1.5051000000000001</v>
      </c>
    </row>
    <row r="358" spans="1:44" x14ac:dyDescent="0.3">
      <c r="A358">
        <v>449.94</v>
      </c>
      <c r="B358">
        <v>636.61</v>
      </c>
      <c r="C358">
        <v>1.6232</v>
      </c>
      <c r="D358">
        <v>2.4914000000000001</v>
      </c>
      <c r="K358">
        <v>2.6396000000000002</v>
      </c>
      <c r="L358">
        <v>2.9045000000000001</v>
      </c>
      <c r="M358">
        <v>1.8976</v>
      </c>
      <c r="N358">
        <v>2.3559999999999999</v>
      </c>
      <c r="U358">
        <v>3.7170999999999998</v>
      </c>
      <c r="V358">
        <v>3.7656999999999998</v>
      </c>
      <c r="W358">
        <v>1.7992999999999999</v>
      </c>
      <c r="X358">
        <v>1.4771000000000001</v>
      </c>
      <c r="AE358">
        <v>-23.178999999999998</v>
      </c>
      <c r="AF358">
        <v>-22.945</v>
      </c>
      <c r="AG358">
        <v>2.8591000000000002</v>
      </c>
      <c r="AH358">
        <v>0.95423999999999998</v>
      </c>
      <c r="AO358">
        <v>-51.524000000000001</v>
      </c>
      <c r="AP358">
        <v>-50.094000000000001</v>
      </c>
      <c r="AQ358">
        <v>1.8388</v>
      </c>
      <c r="AR358">
        <v>0.60206000000000004</v>
      </c>
    </row>
    <row r="359" spans="1:44" x14ac:dyDescent="0.3">
      <c r="A359">
        <v>696.79</v>
      </c>
      <c r="B359">
        <v>574.80999999999995</v>
      </c>
      <c r="C359">
        <v>2.0899000000000001</v>
      </c>
      <c r="D359">
        <v>1.4623999999999999</v>
      </c>
      <c r="K359">
        <v>2.1385999999999998</v>
      </c>
      <c r="L359">
        <v>2.3855</v>
      </c>
      <c r="M359">
        <v>1.7992999999999999</v>
      </c>
      <c r="N359">
        <v>1.5051000000000001</v>
      </c>
      <c r="U359">
        <v>3.8433999999999999</v>
      </c>
      <c r="V359">
        <v>4.6132999999999997</v>
      </c>
      <c r="W359">
        <v>1.4472</v>
      </c>
      <c r="X359">
        <v>2.1703000000000001</v>
      </c>
      <c r="AE359">
        <v>-20.844000000000001</v>
      </c>
      <c r="AF359">
        <v>-20.736999999999998</v>
      </c>
      <c r="AG359">
        <v>2.1522999999999999</v>
      </c>
      <c r="AH359">
        <v>2.3559999999999999</v>
      </c>
      <c r="AO359">
        <v>-45.445999999999998</v>
      </c>
      <c r="AP359">
        <v>-49.351999999999997</v>
      </c>
      <c r="AQ359">
        <v>2.8567</v>
      </c>
      <c r="AR359">
        <v>1.5315000000000001</v>
      </c>
    </row>
    <row r="360" spans="1:44" x14ac:dyDescent="0.3">
      <c r="A360">
        <v>742.97</v>
      </c>
      <c r="B360">
        <v>607.75</v>
      </c>
      <c r="C360">
        <v>2.7134999999999998</v>
      </c>
      <c r="D360">
        <v>2.1271</v>
      </c>
      <c r="K360">
        <v>2.3374999999999999</v>
      </c>
      <c r="L360">
        <v>2.3397999999999999</v>
      </c>
      <c r="M360">
        <v>1.4472</v>
      </c>
      <c r="N360">
        <v>0.60206000000000004</v>
      </c>
      <c r="U360">
        <v>3.9891999999999999</v>
      </c>
      <c r="V360">
        <v>3.8711000000000002</v>
      </c>
      <c r="W360">
        <v>2.3304</v>
      </c>
      <c r="X360">
        <v>1.9956</v>
      </c>
      <c r="AE360">
        <v>-20.695</v>
      </c>
      <c r="AF360">
        <v>-20.613</v>
      </c>
      <c r="AG360">
        <v>1.8976</v>
      </c>
      <c r="AH360">
        <v>1.5051000000000001</v>
      </c>
      <c r="AO360">
        <v>-46.402999999999999</v>
      </c>
      <c r="AP360">
        <v>-47.886000000000003</v>
      </c>
      <c r="AQ360">
        <v>2.8591000000000002</v>
      </c>
      <c r="AR360">
        <v>1.9395</v>
      </c>
    </row>
    <row r="361" spans="1:44" x14ac:dyDescent="0.3">
      <c r="A361">
        <v>482.06</v>
      </c>
      <c r="B361">
        <v>471.6</v>
      </c>
      <c r="C361">
        <v>1.5315000000000001</v>
      </c>
      <c r="D361">
        <v>1.7482</v>
      </c>
      <c r="K361">
        <v>2.5859000000000001</v>
      </c>
      <c r="L361">
        <v>2.3934000000000002</v>
      </c>
      <c r="M361">
        <v>2.3304</v>
      </c>
      <c r="N361">
        <v>1.5315000000000001</v>
      </c>
      <c r="U361">
        <v>3.2744</v>
      </c>
      <c r="V361">
        <v>3.6324000000000001</v>
      </c>
      <c r="W361">
        <v>1.8388</v>
      </c>
      <c r="X361">
        <v>0.90308999999999995</v>
      </c>
      <c r="AE361">
        <v>-20.914000000000001</v>
      </c>
      <c r="AF361">
        <v>-20.18</v>
      </c>
      <c r="AG361">
        <v>1.7992999999999999</v>
      </c>
      <c r="AH361">
        <v>1.5315000000000001</v>
      </c>
      <c r="AO361">
        <v>-49.63</v>
      </c>
      <c r="AP361">
        <v>-46.789000000000001</v>
      </c>
      <c r="AQ361">
        <v>2.1522999999999999</v>
      </c>
      <c r="AR361">
        <v>2.0333999999999999</v>
      </c>
    </row>
    <row r="362" spans="1:44" x14ac:dyDescent="0.3">
      <c r="A362">
        <v>463.43</v>
      </c>
      <c r="B362">
        <v>892.86</v>
      </c>
      <c r="C362">
        <v>2.1303000000000001</v>
      </c>
      <c r="D362">
        <v>2.1959</v>
      </c>
      <c r="K362">
        <v>2.0951</v>
      </c>
      <c r="L362">
        <v>2.4649999999999999</v>
      </c>
      <c r="M362">
        <v>1.8388</v>
      </c>
      <c r="N362">
        <v>1.9395</v>
      </c>
      <c r="U362">
        <v>4.0487000000000002</v>
      </c>
      <c r="V362">
        <v>3.3972000000000002</v>
      </c>
      <c r="W362">
        <v>1.3802000000000001</v>
      </c>
      <c r="X362">
        <v>0.95423999999999998</v>
      </c>
      <c r="AE362">
        <v>-21.013999999999999</v>
      </c>
      <c r="AF362">
        <v>-20.72</v>
      </c>
      <c r="AG362">
        <v>1.4472</v>
      </c>
      <c r="AH362">
        <v>1.9395</v>
      </c>
      <c r="AO362">
        <v>-50.04</v>
      </c>
      <c r="AP362">
        <v>-50.283999999999999</v>
      </c>
      <c r="AQ362">
        <v>1.8976</v>
      </c>
      <c r="AR362">
        <v>1.3802000000000001</v>
      </c>
    </row>
    <row r="363" spans="1:44" x14ac:dyDescent="0.3">
      <c r="A363">
        <v>482.57</v>
      </c>
      <c r="B363">
        <v>511.12</v>
      </c>
      <c r="C363">
        <v>3.0017</v>
      </c>
      <c r="D363">
        <v>0.77815000000000001</v>
      </c>
      <c r="K363">
        <v>2.2048000000000001</v>
      </c>
      <c r="L363">
        <v>1.8126</v>
      </c>
      <c r="M363">
        <v>1.3802000000000001</v>
      </c>
      <c r="N363">
        <v>2.0333999999999999</v>
      </c>
      <c r="U363">
        <v>4.3323999999999998</v>
      </c>
      <c r="V363">
        <v>4.7385999999999999</v>
      </c>
      <c r="W363">
        <v>2.2694999999999999</v>
      </c>
      <c r="X363">
        <v>2.3559999999999999</v>
      </c>
      <c r="AE363">
        <v>-24.123000000000001</v>
      </c>
      <c r="AF363">
        <v>-23.533999999999999</v>
      </c>
      <c r="AG363">
        <v>2.3304</v>
      </c>
      <c r="AH363">
        <v>2.0333999999999999</v>
      </c>
      <c r="AO363">
        <v>-49.780999999999999</v>
      </c>
      <c r="AP363">
        <v>-50.872999999999998</v>
      </c>
      <c r="AQ363">
        <v>1.7992999999999999</v>
      </c>
      <c r="AR363">
        <v>2.0413999999999999</v>
      </c>
    </row>
    <row r="364" spans="1:44" x14ac:dyDescent="0.3">
      <c r="A364">
        <v>365.24</v>
      </c>
      <c r="B364">
        <v>748.63</v>
      </c>
      <c r="C364">
        <v>1.6720999999999999</v>
      </c>
      <c r="D364">
        <v>1.9541999999999999</v>
      </c>
      <c r="K364">
        <v>2.7256999999999998</v>
      </c>
      <c r="L364">
        <v>2.3466</v>
      </c>
      <c r="M364">
        <v>2.2694999999999999</v>
      </c>
      <c r="N364">
        <v>1.3802000000000001</v>
      </c>
      <c r="U364">
        <v>3.5987</v>
      </c>
      <c r="V364">
        <v>3.6415999999999999</v>
      </c>
      <c r="W364">
        <v>2.4786000000000001</v>
      </c>
      <c r="X364">
        <v>1.5051000000000001</v>
      </c>
      <c r="AE364">
        <v>-20.387</v>
      </c>
      <c r="AF364">
        <v>-22.318000000000001</v>
      </c>
      <c r="AG364">
        <v>1.8388</v>
      </c>
      <c r="AH364">
        <v>1.3802000000000001</v>
      </c>
      <c r="AO364">
        <v>-49.506999999999998</v>
      </c>
      <c r="AP364">
        <v>-49.869</v>
      </c>
      <c r="AQ364">
        <v>1.4472</v>
      </c>
      <c r="AR364">
        <v>2.3262999999999998</v>
      </c>
    </row>
    <row r="365" spans="1:44" x14ac:dyDescent="0.3">
      <c r="A365">
        <v>498.75</v>
      </c>
      <c r="B365">
        <v>294.97000000000003</v>
      </c>
      <c r="C365">
        <v>2.0293999999999999</v>
      </c>
      <c r="D365">
        <v>1.9777</v>
      </c>
      <c r="K365">
        <v>2.4232999999999998</v>
      </c>
      <c r="L365">
        <v>2.3944999999999999</v>
      </c>
      <c r="M365">
        <v>2.4786000000000001</v>
      </c>
      <c r="N365">
        <v>2.0413999999999999</v>
      </c>
      <c r="U365">
        <v>4.7793999999999999</v>
      </c>
      <c r="V365">
        <v>3.8138999999999998</v>
      </c>
      <c r="W365">
        <v>2.4996999999999998</v>
      </c>
      <c r="X365">
        <v>0.60206000000000004</v>
      </c>
      <c r="AE365">
        <v>-21.779</v>
      </c>
      <c r="AF365">
        <v>-21.797000000000001</v>
      </c>
      <c r="AG365">
        <v>1.3802000000000001</v>
      </c>
      <c r="AH365">
        <v>2.0413999999999999</v>
      </c>
      <c r="AO365">
        <v>-48.905999999999999</v>
      </c>
      <c r="AP365">
        <v>-51.698999999999998</v>
      </c>
      <c r="AQ365">
        <v>2.3304</v>
      </c>
      <c r="AR365">
        <v>1.5563</v>
      </c>
    </row>
    <row r="366" spans="1:44" x14ac:dyDescent="0.3">
      <c r="A366">
        <v>429.05</v>
      </c>
      <c r="B366">
        <v>590.4</v>
      </c>
      <c r="C366">
        <v>1.0791999999999999</v>
      </c>
      <c r="D366">
        <v>2.3464</v>
      </c>
      <c r="K366">
        <v>1.8680000000000001</v>
      </c>
      <c r="L366">
        <v>2.4710000000000001</v>
      </c>
      <c r="M366">
        <v>2.4996999999999998</v>
      </c>
      <c r="N366">
        <v>2.3262999999999998</v>
      </c>
      <c r="U366">
        <v>3.7656999999999998</v>
      </c>
      <c r="V366">
        <v>3.8492000000000002</v>
      </c>
      <c r="W366">
        <v>1.5682</v>
      </c>
      <c r="X366">
        <v>1.5315000000000001</v>
      </c>
      <c r="AE366">
        <v>-20.533000000000001</v>
      </c>
      <c r="AF366">
        <v>-22.977</v>
      </c>
      <c r="AG366">
        <v>2.2694999999999999</v>
      </c>
      <c r="AH366">
        <v>2.3262999999999998</v>
      </c>
      <c r="AO366">
        <v>-50.948</v>
      </c>
      <c r="AP366">
        <v>-50.378</v>
      </c>
      <c r="AQ366">
        <v>1.8388</v>
      </c>
      <c r="AR366">
        <v>1.8451</v>
      </c>
    </row>
    <row r="367" spans="1:44" x14ac:dyDescent="0.3">
      <c r="A367">
        <v>555.54999999999995</v>
      </c>
      <c r="B367">
        <v>556.13</v>
      </c>
      <c r="C367">
        <v>1.3222</v>
      </c>
      <c r="D367">
        <v>1.0414000000000001</v>
      </c>
      <c r="K367">
        <v>2.0710000000000002</v>
      </c>
      <c r="L367">
        <v>2.4262000000000001</v>
      </c>
      <c r="M367">
        <v>1.5682</v>
      </c>
      <c r="N367">
        <v>1.5563</v>
      </c>
      <c r="U367">
        <v>4.6132999999999997</v>
      </c>
      <c r="V367">
        <v>4.6436999999999999</v>
      </c>
      <c r="W367">
        <v>2.6053000000000002</v>
      </c>
      <c r="X367">
        <v>1.9395</v>
      </c>
      <c r="AE367">
        <v>-21.105</v>
      </c>
      <c r="AF367">
        <v>-21.491</v>
      </c>
      <c r="AG367">
        <v>2.4786000000000001</v>
      </c>
      <c r="AH367">
        <v>1.5563</v>
      </c>
      <c r="AO367">
        <v>-48.561999999999998</v>
      </c>
      <c r="AP367">
        <v>-51.265000000000001</v>
      </c>
      <c r="AQ367">
        <v>1.3802000000000001</v>
      </c>
      <c r="AR367">
        <v>1.0791999999999999</v>
      </c>
    </row>
    <row r="368" spans="1:44" x14ac:dyDescent="0.3">
      <c r="A368">
        <v>507.22</v>
      </c>
      <c r="B368">
        <v>447.69</v>
      </c>
      <c r="C368">
        <v>1.3978999999999999</v>
      </c>
      <c r="D368">
        <v>1.4914000000000001</v>
      </c>
      <c r="K368">
        <v>2.9693000000000001</v>
      </c>
      <c r="L368">
        <v>2.4603999999999999</v>
      </c>
      <c r="M368">
        <v>2.6053000000000002</v>
      </c>
      <c r="N368">
        <v>1.8451</v>
      </c>
      <c r="U368">
        <v>3.8711000000000002</v>
      </c>
      <c r="V368">
        <v>5.8441000000000001</v>
      </c>
      <c r="W368">
        <v>2.0828000000000002</v>
      </c>
      <c r="X368">
        <v>2.0333999999999999</v>
      </c>
      <c r="AE368">
        <v>-22.783000000000001</v>
      </c>
      <c r="AF368">
        <v>-19.995999999999999</v>
      </c>
      <c r="AG368">
        <v>2.4996999999999998</v>
      </c>
      <c r="AH368">
        <v>1.8451</v>
      </c>
      <c r="AO368">
        <v>-49.32</v>
      </c>
      <c r="AP368">
        <v>-49.433999999999997</v>
      </c>
      <c r="AQ368">
        <v>2.2694999999999999</v>
      </c>
      <c r="AR368">
        <v>1.2787999999999999</v>
      </c>
    </row>
    <row r="369" spans="1:44" x14ac:dyDescent="0.3">
      <c r="A369">
        <v>427</v>
      </c>
      <c r="B369">
        <v>499.65</v>
      </c>
      <c r="C369">
        <v>1.5441</v>
      </c>
      <c r="D369">
        <v>2.2147999999999999</v>
      </c>
      <c r="K369">
        <v>2.5419</v>
      </c>
      <c r="L369">
        <v>2.5306999999999999</v>
      </c>
      <c r="M369">
        <v>2.0828000000000002</v>
      </c>
      <c r="N369">
        <v>1.0791999999999999</v>
      </c>
      <c r="U369">
        <v>3.6324000000000001</v>
      </c>
      <c r="V369">
        <v>3.4155000000000002</v>
      </c>
      <c r="W369">
        <v>0.95423999999999998</v>
      </c>
      <c r="X369">
        <v>1.3802000000000001</v>
      </c>
      <c r="AE369">
        <v>-20.99</v>
      </c>
      <c r="AF369">
        <v>-21.56</v>
      </c>
      <c r="AG369">
        <v>1.5682</v>
      </c>
      <c r="AH369">
        <v>1.0791999999999999</v>
      </c>
      <c r="AO369">
        <v>-51.49</v>
      </c>
      <c r="AP369">
        <v>-48.801000000000002</v>
      </c>
      <c r="AQ369">
        <v>2.4786000000000001</v>
      </c>
      <c r="AR369">
        <v>1.1760999999999999</v>
      </c>
    </row>
    <row r="370" spans="1:44" x14ac:dyDescent="0.3">
      <c r="A370">
        <v>510</v>
      </c>
      <c r="B370">
        <v>1102.3</v>
      </c>
      <c r="C370">
        <v>1.2553000000000001</v>
      </c>
      <c r="D370">
        <v>2.0933999999999999</v>
      </c>
      <c r="K370">
        <v>2.4786000000000001</v>
      </c>
      <c r="L370">
        <v>2.8437000000000001</v>
      </c>
      <c r="M370">
        <v>0.95423999999999998</v>
      </c>
      <c r="N370">
        <v>1.2787999999999999</v>
      </c>
      <c r="U370">
        <v>3.3972000000000002</v>
      </c>
      <c r="V370">
        <v>4.5168999999999997</v>
      </c>
      <c r="W370">
        <v>1</v>
      </c>
      <c r="X370">
        <v>2.0413999999999999</v>
      </c>
      <c r="AE370">
        <v>-21.468</v>
      </c>
      <c r="AF370">
        <v>-20.390999999999998</v>
      </c>
      <c r="AG370">
        <v>2.6053000000000002</v>
      </c>
      <c r="AH370">
        <v>1.2787999999999999</v>
      </c>
      <c r="AO370">
        <v>-47.293999999999997</v>
      </c>
      <c r="AP370">
        <v>-50.765999999999998</v>
      </c>
      <c r="AQ370">
        <v>2.4996999999999998</v>
      </c>
      <c r="AR370">
        <v>1.4314</v>
      </c>
    </row>
    <row r="371" spans="1:44" x14ac:dyDescent="0.3">
      <c r="A371">
        <v>300.14</v>
      </c>
      <c r="B371">
        <v>475.55</v>
      </c>
      <c r="C371">
        <v>2.6617999999999999</v>
      </c>
      <c r="D371">
        <v>0.60206000000000004</v>
      </c>
      <c r="K371">
        <v>2.2987000000000002</v>
      </c>
      <c r="L371">
        <v>1.9145000000000001</v>
      </c>
      <c r="M371">
        <v>1</v>
      </c>
      <c r="N371">
        <v>1.1760999999999999</v>
      </c>
      <c r="U371">
        <v>4.7385999999999999</v>
      </c>
      <c r="V371">
        <v>5.0552000000000001</v>
      </c>
      <c r="W371">
        <v>3.5049000000000001</v>
      </c>
      <c r="X371">
        <v>2.3262999999999998</v>
      </c>
      <c r="AE371">
        <v>-20.734000000000002</v>
      </c>
      <c r="AF371">
        <v>-21.082000000000001</v>
      </c>
      <c r="AG371">
        <v>2.0828000000000002</v>
      </c>
      <c r="AH371">
        <v>1.1760999999999999</v>
      </c>
      <c r="AO371">
        <v>-48.917000000000002</v>
      </c>
      <c r="AP371">
        <v>-50.219000000000001</v>
      </c>
      <c r="AQ371">
        <v>1.5682</v>
      </c>
      <c r="AR371">
        <v>1.2040999999999999</v>
      </c>
    </row>
    <row r="372" spans="1:44" x14ac:dyDescent="0.3">
      <c r="A372">
        <v>503.9</v>
      </c>
      <c r="B372">
        <v>1010.5</v>
      </c>
      <c r="C372">
        <v>2.5131999999999999</v>
      </c>
      <c r="D372">
        <v>2.1789999999999998</v>
      </c>
      <c r="K372">
        <v>2.9045000000000001</v>
      </c>
      <c r="L372">
        <v>2.5034000000000001</v>
      </c>
      <c r="M372">
        <v>3.5049000000000001</v>
      </c>
      <c r="N372">
        <v>1.4314</v>
      </c>
      <c r="U372">
        <v>3.6415999999999999</v>
      </c>
      <c r="V372">
        <v>3.9325999999999999</v>
      </c>
      <c r="W372">
        <v>1.6335</v>
      </c>
      <c r="X372">
        <v>1.5563</v>
      </c>
      <c r="AE372">
        <v>-22.439</v>
      </c>
      <c r="AF372">
        <v>-20.416</v>
      </c>
      <c r="AG372">
        <v>0.95423999999999998</v>
      </c>
      <c r="AH372">
        <v>1.4314</v>
      </c>
      <c r="AO372">
        <v>-49.222000000000001</v>
      </c>
      <c r="AP372">
        <v>-51.856999999999999</v>
      </c>
      <c r="AQ372">
        <v>2.6053000000000002</v>
      </c>
      <c r="AR372">
        <v>2.2122000000000002</v>
      </c>
    </row>
    <row r="373" spans="1:44" x14ac:dyDescent="0.3">
      <c r="A373">
        <v>636.61</v>
      </c>
      <c r="B373">
        <v>600.41</v>
      </c>
      <c r="C373">
        <v>3.3508</v>
      </c>
      <c r="D373">
        <v>2.3578999999999999</v>
      </c>
      <c r="K373">
        <v>2.3855</v>
      </c>
      <c r="L373">
        <v>2.7391000000000001</v>
      </c>
      <c r="M373">
        <v>1.6335</v>
      </c>
      <c r="N373">
        <v>1.2040999999999999</v>
      </c>
      <c r="U373">
        <v>3.8138999999999998</v>
      </c>
      <c r="V373">
        <v>4.0153999999999996</v>
      </c>
      <c r="W373">
        <v>0.60206000000000004</v>
      </c>
      <c r="X373">
        <v>1.8451</v>
      </c>
      <c r="AE373">
        <v>-22.945</v>
      </c>
      <c r="AF373">
        <v>-22.786000000000001</v>
      </c>
      <c r="AG373">
        <v>1</v>
      </c>
      <c r="AH373">
        <v>1.2040999999999999</v>
      </c>
      <c r="AO373">
        <v>-47.749000000000002</v>
      </c>
      <c r="AP373">
        <v>-50.575000000000003</v>
      </c>
      <c r="AQ373">
        <v>2.0828000000000002</v>
      </c>
      <c r="AR373">
        <v>2.1818</v>
      </c>
    </row>
    <row r="374" spans="1:44" x14ac:dyDescent="0.3">
      <c r="A374">
        <v>574.80999999999995</v>
      </c>
      <c r="B374">
        <v>351.83</v>
      </c>
      <c r="C374">
        <v>1.6812</v>
      </c>
      <c r="D374">
        <v>2.0863999999999998</v>
      </c>
      <c r="K374">
        <v>2.3397999999999999</v>
      </c>
      <c r="L374">
        <v>2.5514999999999999</v>
      </c>
      <c r="M374">
        <v>0.60206000000000004</v>
      </c>
      <c r="N374">
        <v>2.2122000000000002</v>
      </c>
      <c r="U374">
        <v>3.8492000000000002</v>
      </c>
      <c r="V374">
        <v>4.1521999999999997</v>
      </c>
      <c r="W374">
        <v>1.6232</v>
      </c>
      <c r="X374">
        <v>1.0791999999999999</v>
      </c>
      <c r="AE374">
        <v>-20.736999999999998</v>
      </c>
      <c r="AF374">
        <v>-21.36</v>
      </c>
      <c r="AG374">
        <v>3.5049000000000001</v>
      </c>
      <c r="AH374">
        <v>2.2122000000000002</v>
      </c>
      <c r="AO374">
        <v>-49.927</v>
      </c>
      <c r="AP374">
        <v>-45.662999999999997</v>
      </c>
      <c r="AQ374">
        <v>0.95423999999999998</v>
      </c>
      <c r="AR374">
        <v>2.4914000000000001</v>
      </c>
    </row>
    <row r="375" spans="1:44" x14ac:dyDescent="0.3">
      <c r="A375">
        <v>607.75</v>
      </c>
      <c r="B375">
        <v>415.2</v>
      </c>
      <c r="C375">
        <v>2.4487000000000001</v>
      </c>
      <c r="D375">
        <v>1.8062</v>
      </c>
      <c r="K375">
        <v>2.3934000000000002</v>
      </c>
      <c r="L375">
        <v>3.0005999999999999</v>
      </c>
      <c r="M375">
        <v>1.6232</v>
      </c>
      <c r="N375">
        <v>2.1818</v>
      </c>
      <c r="U375">
        <v>4.6436999999999999</v>
      </c>
      <c r="V375">
        <v>4.1124999999999998</v>
      </c>
      <c r="W375">
        <v>2.0899000000000001</v>
      </c>
      <c r="X375">
        <v>1.2787999999999999</v>
      </c>
      <c r="AE375">
        <v>-20.613</v>
      </c>
      <c r="AF375">
        <v>-22.417999999999999</v>
      </c>
      <c r="AG375">
        <v>1.6335</v>
      </c>
      <c r="AH375">
        <v>2.1818</v>
      </c>
      <c r="AO375">
        <v>-49.341000000000001</v>
      </c>
      <c r="AP375">
        <v>-48.773000000000003</v>
      </c>
      <c r="AQ375">
        <v>1</v>
      </c>
      <c r="AR375">
        <v>1.4623999999999999</v>
      </c>
    </row>
    <row r="376" spans="1:44" x14ac:dyDescent="0.3">
      <c r="A376">
        <v>471.6</v>
      </c>
      <c r="B376">
        <v>363.99</v>
      </c>
      <c r="C376">
        <v>1.8808</v>
      </c>
      <c r="D376">
        <v>1.8194999999999999</v>
      </c>
      <c r="K376">
        <v>2.4649999999999999</v>
      </c>
      <c r="L376">
        <v>2.9083000000000001</v>
      </c>
      <c r="M376">
        <v>2.0899000000000001</v>
      </c>
      <c r="N376">
        <v>2.4914000000000001</v>
      </c>
      <c r="U376">
        <v>5.8441000000000001</v>
      </c>
      <c r="V376">
        <v>4.1230000000000002</v>
      </c>
      <c r="W376">
        <v>2.7134999999999998</v>
      </c>
      <c r="X376">
        <v>1.1760999999999999</v>
      </c>
      <c r="AE376">
        <v>-22.149000000000001</v>
      </c>
      <c r="AF376">
        <v>-23.385999999999999</v>
      </c>
      <c r="AG376">
        <v>0.60206000000000004</v>
      </c>
      <c r="AH376">
        <v>2.4914000000000001</v>
      </c>
      <c r="AO376">
        <v>-48.912999999999997</v>
      </c>
      <c r="AP376">
        <v>-48.723999999999997</v>
      </c>
      <c r="AQ376">
        <v>3.5049000000000001</v>
      </c>
      <c r="AR376">
        <v>2.1271</v>
      </c>
    </row>
    <row r="377" spans="1:44" x14ac:dyDescent="0.3">
      <c r="A377">
        <v>479.4</v>
      </c>
      <c r="B377">
        <v>522.02</v>
      </c>
      <c r="C377">
        <v>0</v>
      </c>
      <c r="D377">
        <v>1.2553000000000001</v>
      </c>
      <c r="K377">
        <v>1.8126</v>
      </c>
      <c r="L377">
        <v>2.1909000000000001</v>
      </c>
      <c r="M377">
        <v>2.7134999999999998</v>
      </c>
      <c r="N377">
        <v>1.4623999999999999</v>
      </c>
      <c r="U377">
        <v>3.4155000000000002</v>
      </c>
      <c r="V377">
        <v>3.9676999999999998</v>
      </c>
      <c r="W377">
        <v>1.5315000000000001</v>
      </c>
      <c r="X377">
        <v>1.4314</v>
      </c>
      <c r="AE377">
        <v>-20.18</v>
      </c>
      <c r="AF377">
        <v>-21.015999999999998</v>
      </c>
      <c r="AG377">
        <v>1.6232</v>
      </c>
      <c r="AH377">
        <v>1.4623999999999999</v>
      </c>
      <c r="AO377">
        <v>-49.298999999999999</v>
      </c>
      <c r="AP377">
        <v>-50.587000000000003</v>
      </c>
      <c r="AQ377">
        <v>1.6335</v>
      </c>
      <c r="AR377">
        <v>1.7482</v>
      </c>
    </row>
    <row r="378" spans="1:44" x14ac:dyDescent="0.3">
      <c r="A378">
        <v>892.86</v>
      </c>
      <c r="B378">
        <v>805.44</v>
      </c>
      <c r="C378">
        <v>2.6031</v>
      </c>
      <c r="D378">
        <v>2.4609000000000001</v>
      </c>
      <c r="K378">
        <v>2.3466</v>
      </c>
      <c r="L378">
        <v>3.0081000000000002</v>
      </c>
      <c r="M378">
        <v>1.5315000000000001</v>
      </c>
      <c r="N378">
        <v>2.1271</v>
      </c>
      <c r="U378">
        <v>4.5168999999999997</v>
      </c>
      <c r="V378">
        <v>4.3468</v>
      </c>
      <c r="W378">
        <v>2.1303000000000001</v>
      </c>
      <c r="X378">
        <v>1.2040999999999999</v>
      </c>
      <c r="AE378">
        <v>-20.72</v>
      </c>
      <c r="AF378">
        <v>-23.387</v>
      </c>
      <c r="AG378">
        <v>2.0899000000000001</v>
      </c>
      <c r="AH378">
        <v>2.1271</v>
      </c>
      <c r="AO378">
        <v>-50.094000000000001</v>
      </c>
      <c r="AP378">
        <v>-48.372999999999998</v>
      </c>
      <c r="AQ378">
        <v>0.60206000000000004</v>
      </c>
      <c r="AR378">
        <v>2.1959</v>
      </c>
    </row>
    <row r="379" spans="1:44" x14ac:dyDescent="0.3">
      <c r="A379">
        <v>511.12</v>
      </c>
      <c r="B379">
        <v>693.03</v>
      </c>
      <c r="C379">
        <v>0.84509999999999996</v>
      </c>
      <c r="D379">
        <v>2.1271</v>
      </c>
      <c r="K379">
        <v>2.3944999999999999</v>
      </c>
      <c r="L379">
        <v>2.1472000000000002</v>
      </c>
      <c r="M379">
        <v>2.1303000000000001</v>
      </c>
      <c r="N379">
        <v>1.7482</v>
      </c>
      <c r="U379">
        <v>5.0552000000000001</v>
      </c>
      <c r="V379">
        <v>4.1980000000000004</v>
      </c>
      <c r="W379">
        <v>3.0017</v>
      </c>
      <c r="X379">
        <v>2.2122000000000002</v>
      </c>
      <c r="AE379">
        <v>-23.533999999999999</v>
      </c>
      <c r="AF379">
        <v>-20.100000000000001</v>
      </c>
      <c r="AG379">
        <v>2.7134999999999998</v>
      </c>
      <c r="AH379">
        <v>1.7482</v>
      </c>
      <c r="AO379">
        <v>-49.351999999999997</v>
      </c>
      <c r="AP379">
        <v>-47.88</v>
      </c>
      <c r="AQ379">
        <v>1.6232</v>
      </c>
      <c r="AR379">
        <v>2.2625000000000002</v>
      </c>
    </row>
    <row r="380" spans="1:44" x14ac:dyDescent="0.3">
      <c r="A380">
        <v>748.63</v>
      </c>
      <c r="B380">
        <v>559.01</v>
      </c>
      <c r="C380">
        <v>2.0718999999999999</v>
      </c>
      <c r="D380">
        <v>2.5855000000000001</v>
      </c>
      <c r="K380">
        <v>2.4710000000000001</v>
      </c>
      <c r="L380">
        <v>2.3220000000000001</v>
      </c>
      <c r="M380">
        <v>3.0017</v>
      </c>
      <c r="N380">
        <v>2.1959</v>
      </c>
      <c r="U380">
        <v>3.9325999999999999</v>
      </c>
      <c r="V380">
        <v>4.6599000000000004</v>
      </c>
      <c r="W380">
        <v>1.6720999999999999</v>
      </c>
      <c r="X380">
        <v>2.1818</v>
      </c>
      <c r="AE380">
        <v>-22.318000000000001</v>
      </c>
      <c r="AF380">
        <v>-23.08</v>
      </c>
      <c r="AG380">
        <v>1.5315000000000001</v>
      </c>
      <c r="AH380">
        <v>2.1959</v>
      </c>
      <c r="AO380">
        <v>-47.886000000000003</v>
      </c>
      <c r="AP380">
        <v>-50.012999999999998</v>
      </c>
      <c r="AQ380">
        <v>2.0899000000000001</v>
      </c>
      <c r="AR380">
        <v>0.77815000000000001</v>
      </c>
    </row>
    <row r="381" spans="1:44" x14ac:dyDescent="0.3">
      <c r="A381">
        <v>294.97000000000003</v>
      </c>
      <c r="B381">
        <v>514.95000000000005</v>
      </c>
      <c r="C381">
        <v>2.1903000000000001</v>
      </c>
      <c r="D381">
        <v>2.0828000000000002</v>
      </c>
      <c r="K381">
        <v>2.4262000000000001</v>
      </c>
      <c r="L381">
        <v>2.5556000000000001</v>
      </c>
      <c r="M381">
        <v>1.6720999999999999</v>
      </c>
      <c r="N381">
        <v>2.2625000000000002</v>
      </c>
      <c r="U381">
        <v>4.0153999999999996</v>
      </c>
      <c r="V381">
        <v>4.2606000000000002</v>
      </c>
      <c r="W381">
        <v>2.0293999999999999</v>
      </c>
      <c r="X381">
        <v>2.4914000000000001</v>
      </c>
      <c r="AE381">
        <v>-21.797000000000001</v>
      </c>
      <c r="AF381">
        <v>-24.713000000000001</v>
      </c>
      <c r="AG381">
        <v>2.1303000000000001</v>
      </c>
      <c r="AH381">
        <v>2.2625000000000002</v>
      </c>
      <c r="AO381">
        <v>-46.789000000000001</v>
      </c>
      <c r="AP381">
        <v>-47.283000000000001</v>
      </c>
      <c r="AQ381">
        <v>2.7134999999999998</v>
      </c>
      <c r="AR381">
        <v>1.9541999999999999</v>
      </c>
    </row>
    <row r="382" spans="1:44" x14ac:dyDescent="0.3">
      <c r="A382">
        <v>590.4</v>
      </c>
      <c r="B382">
        <v>938.5</v>
      </c>
      <c r="C382">
        <v>3.4226000000000001</v>
      </c>
      <c r="D382">
        <v>2.3222</v>
      </c>
      <c r="K382">
        <v>2.4603999999999999</v>
      </c>
      <c r="L382">
        <v>1.9280999999999999</v>
      </c>
      <c r="M382">
        <v>2.0293999999999999</v>
      </c>
      <c r="N382">
        <v>0.77815000000000001</v>
      </c>
      <c r="U382">
        <v>4.1521999999999997</v>
      </c>
      <c r="V382">
        <v>3.8098000000000001</v>
      </c>
      <c r="W382">
        <v>1.0791999999999999</v>
      </c>
      <c r="X382">
        <v>1.4623999999999999</v>
      </c>
      <c r="AE382">
        <v>-22.977</v>
      </c>
      <c r="AF382">
        <v>-20.302</v>
      </c>
      <c r="AG382">
        <v>3.0017</v>
      </c>
      <c r="AH382">
        <v>0.77815000000000001</v>
      </c>
      <c r="AO382">
        <v>-50.283999999999999</v>
      </c>
      <c r="AP382">
        <v>-51.847000000000001</v>
      </c>
      <c r="AQ382">
        <v>1.5315000000000001</v>
      </c>
      <c r="AR382">
        <v>1.9777</v>
      </c>
    </row>
    <row r="383" spans="1:44" x14ac:dyDescent="0.3">
      <c r="A383">
        <v>556.13</v>
      </c>
      <c r="B383">
        <v>436.12</v>
      </c>
      <c r="C383">
        <v>1.1138999999999999</v>
      </c>
      <c r="D383">
        <v>1.0414000000000001</v>
      </c>
      <c r="K383">
        <v>2.5306999999999999</v>
      </c>
      <c r="L383">
        <v>2.7801999999999998</v>
      </c>
      <c r="M383">
        <v>1.0791999999999999</v>
      </c>
      <c r="N383">
        <v>1.9541999999999999</v>
      </c>
      <c r="U383">
        <v>4.1124999999999998</v>
      </c>
      <c r="V383">
        <v>4.3052999999999999</v>
      </c>
      <c r="W383">
        <v>1.3222</v>
      </c>
      <c r="X383">
        <v>2.1271</v>
      </c>
      <c r="AE383">
        <v>-21.491</v>
      </c>
      <c r="AF383">
        <v>-20.640999999999998</v>
      </c>
      <c r="AG383">
        <v>1.6720999999999999</v>
      </c>
      <c r="AH383">
        <v>1.9541999999999999</v>
      </c>
      <c r="AO383">
        <v>-50.872999999999998</v>
      </c>
      <c r="AP383">
        <v>-47.154000000000003</v>
      </c>
      <c r="AQ383">
        <v>2.1303000000000001</v>
      </c>
      <c r="AR383">
        <v>2.3464</v>
      </c>
    </row>
    <row r="384" spans="1:44" x14ac:dyDescent="0.3">
      <c r="A384">
        <v>447.69</v>
      </c>
      <c r="B384">
        <v>638.54</v>
      </c>
      <c r="C384">
        <v>1.5185</v>
      </c>
      <c r="D384">
        <v>2.2279</v>
      </c>
      <c r="K384">
        <v>2.8437000000000001</v>
      </c>
      <c r="L384">
        <v>2.573</v>
      </c>
      <c r="M384">
        <v>1.3222</v>
      </c>
      <c r="N384">
        <v>1.9777</v>
      </c>
      <c r="U384">
        <v>4.1230000000000002</v>
      </c>
      <c r="V384">
        <v>3.6103999999999998</v>
      </c>
      <c r="W384">
        <v>1.3978999999999999</v>
      </c>
      <c r="X384">
        <v>1.7482</v>
      </c>
      <c r="AE384">
        <v>-19.995999999999999</v>
      </c>
      <c r="AF384">
        <v>-21.309000000000001</v>
      </c>
      <c r="AG384">
        <v>2.0293999999999999</v>
      </c>
      <c r="AH384">
        <v>1.9777</v>
      </c>
      <c r="AO384">
        <v>-49.869</v>
      </c>
      <c r="AP384">
        <v>-49.399000000000001</v>
      </c>
      <c r="AQ384">
        <v>3.0017</v>
      </c>
      <c r="AR384">
        <v>1.0414000000000001</v>
      </c>
    </row>
    <row r="385" spans="1:44" x14ac:dyDescent="0.3">
      <c r="A385">
        <v>499.65</v>
      </c>
      <c r="B385">
        <v>793.71</v>
      </c>
      <c r="C385">
        <v>2.73</v>
      </c>
      <c r="D385">
        <v>2.2454999999999998</v>
      </c>
      <c r="K385">
        <v>1.9145000000000001</v>
      </c>
      <c r="L385">
        <v>2.1423000000000001</v>
      </c>
      <c r="M385">
        <v>1.3978999999999999</v>
      </c>
      <c r="N385">
        <v>2.3464</v>
      </c>
      <c r="U385">
        <v>3.9676999999999998</v>
      </c>
      <c r="V385">
        <v>3.8085</v>
      </c>
      <c r="W385">
        <v>1.5441</v>
      </c>
      <c r="X385">
        <v>2.1959</v>
      </c>
      <c r="AE385">
        <v>-21.56</v>
      </c>
      <c r="AF385">
        <v>-22.76</v>
      </c>
      <c r="AG385">
        <v>1.0791999999999999</v>
      </c>
      <c r="AH385">
        <v>2.3464</v>
      </c>
      <c r="AO385">
        <v>-51.698999999999998</v>
      </c>
      <c r="AP385">
        <v>-49.4</v>
      </c>
      <c r="AQ385">
        <v>1.6720999999999999</v>
      </c>
      <c r="AR385">
        <v>1.4914000000000001</v>
      </c>
    </row>
    <row r="386" spans="1:44" x14ac:dyDescent="0.3">
      <c r="A386">
        <v>1102.3</v>
      </c>
      <c r="B386">
        <v>527.1</v>
      </c>
      <c r="C386">
        <v>2.5657999999999999</v>
      </c>
      <c r="D386">
        <v>2.5402999999999998</v>
      </c>
      <c r="K386">
        <v>2.5034000000000001</v>
      </c>
      <c r="L386">
        <v>2.4085000000000001</v>
      </c>
      <c r="M386">
        <v>1.5441</v>
      </c>
      <c r="N386">
        <v>1.0414000000000001</v>
      </c>
      <c r="U386">
        <v>4.3468</v>
      </c>
      <c r="V386">
        <v>4.2933000000000003</v>
      </c>
      <c r="W386">
        <v>1.2553000000000001</v>
      </c>
      <c r="X386">
        <v>2.2625000000000002</v>
      </c>
      <c r="AE386">
        <v>-20.390999999999998</v>
      </c>
      <c r="AF386">
        <v>-22.574000000000002</v>
      </c>
      <c r="AG386">
        <v>1.3222</v>
      </c>
      <c r="AH386">
        <v>1.0414000000000001</v>
      </c>
      <c r="AO386">
        <v>-50.378</v>
      </c>
      <c r="AP386">
        <v>-48.78</v>
      </c>
      <c r="AQ386">
        <v>2.0293999999999999</v>
      </c>
      <c r="AR386">
        <v>2.2147999999999999</v>
      </c>
    </row>
    <row r="387" spans="1:44" x14ac:dyDescent="0.3">
      <c r="A387">
        <v>475.55</v>
      </c>
      <c r="B387">
        <v>555.89</v>
      </c>
      <c r="C387">
        <v>0.84509999999999996</v>
      </c>
      <c r="D387">
        <v>2.5465</v>
      </c>
      <c r="K387">
        <v>2.7391000000000001</v>
      </c>
      <c r="L387">
        <v>2.8679999999999999</v>
      </c>
      <c r="M387">
        <v>1.2553000000000001</v>
      </c>
      <c r="N387">
        <v>1.4914000000000001</v>
      </c>
      <c r="U387">
        <v>4.1980000000000004</v>
      </c>
      <c r="V387">
        <v>3.3347000000000002</v>
      </c>
      <c r="W387">
        <v>2.6617999999999999</v>
      </c>
      <c r="X387">
        <v>0.77815000000000001</v>
      </c>
      <c r="AE387">
        <v>-21.082000000000001</v>
      </c>
      <c r="AF387">
        <v>-20.029</v>
      </c>
      <c r="AG387">
        <v>1.3978999999999999</v>
      </c>
      <c r="AH387">
        <v>1.4914000000000001</v>
      </c>
      <c r="AO387">
        <v>-51.265000000000001</v>
      </c>
      <c r="AP387">
        <v>-46.442</v>
      </c>
      <c r="AQ387">
        <v>1.0791999999999999</v>
      </c>
      <c r="AR387">
        <v>2.0933999999999999</v>
      </c>
    </row>
    <row r="388" spans="1:44" x14ac:dyDescent="0.3">
      <c r="A388">
        <v>1010.5</v>
      </c>
      <c r="B388">
        <v>481.46</v>
      </c>
      <c r="C388">
        <v>2.5716999999999999</v>
      </c>
      <c r="D388">
        <v>2.3711000000000002</v>
      </c>
      <c r="K388">
        <v>2.5514999999999999</v>
      </c>
      <c r="L388">
        <v>2.8626</v>
      </c>
      <c r="M388">
        <v>2.6617999999999999</v>
      </c>
      <c r="N388">
        <v>2.2147999999999999</v>
      </c>
      <c r="U388">
        <v>4.6599000000000004</v>
      </c>
      <c r="V388">
        <v>4.1664000000000003</v>
      </c>
      <c r="W388">
        <v>2.5131999999999999</v>
      </c>
      <c r="X388">
        <v>1.9541999999999999</v>
      </c>
      <c r="AE388">
        <v>-20.416</v>
      </c>
      <c r="AF388">
        <v>-22.355</v>
      </c>
      <c r="AG388">
        <v>1.5441</v>
      </c>
      <c r="AH388">
        <v>2.2147999999999999</v>
      </c>
      <c r="AO388">
        <v>-49.433999999999997</v>
      </c>
      <c r="AP388">
        <v>-50.112000000000002</v>
      </c>
      <c r="AQ388">
        <v>1.3222</v>
      </c>
      <c r="AR388">
        <v>0.60206000000000004</v>
      </c>
    </row>
    <row r="389" spans="1:44" x14ac:dyDescent="0.3">
      <c r="A389">
        <v>600.41</v>
      </c>
      <c r="B389">
        <v>579.64</v>
      </c>
      <c r="C389">
        <v>3.2852999999999999</v>
      </c>
      <c r="D389">
        <v>1.8129</v>
      </c>
      <c r="K389">
        <v>3.0005999999999999</v>
      </c>
      <c r="L389">
        <v>2.2002999999999999</v>
      </c>
      <c r="M389">
        <v>2.5131999999999999</v>
      </c>
      <c r="N389">
        <v>2.0933999999999999</v>
      </c>
      <c r="U389">
        <v>4.2606000000000002</v>
      </c>
      <c r="V389">
        <v>3.8672</v>
      </c>
      <c r="W389">
        <v>3.3508</v>
      </c>
      <c r="X389">
        <v>1.9777</v>
      </c>
      <c r="AE389">
        <v>-22.786000000000001</v>
      </c>
      <c r="AF389">
        <v>-22.791</v>
      </c>
      <c r="AG389">
        <v>1.2553000000000001</v>
      </c>
      <c r="AH389">
        <v>2.0933999999999999</v>
      </c>
      <c r="AO389">
        <v>-48.801000000000002</v>
      </c>
      <c r="AP389">
        <v>-47.481999999999999</v>
      </c>
      <c r="AQ389">
        <v>1.3978999999999999</v>
      </c>
      <c r="AR389">
        <v>2.1789999999999998</v>
      </c>
    </row>
    <row r="390" spans="1:44" x14ac:dyDescent="0.3">
      <c r="A390">
        <v>351.83</v>
      </c>
      <c r="B390">
        <v>705.51</v>
      </c>
      <c r="C390">
        <v>2.1818</v>
      </c>
      <c r="D390">
        <v>2.0373999999999999</v>
      </c>
      <c r="K390">
        <v>2.9083000000000001</v>
      </c>
      <c r="L390">
        <v>2.4150999999999998</v>
      </c>
      <c r="M390">
        <v>3.3508</v>
      </c>
      <c r="N390">
        <v>0.60206000000000004</v>
      </c>
      <c r="U390">
        <v>3.8098000000000001</v>
      </c>
      <c r="V390">
        <v>5.0391000000000004</v>
      </c>
      <c r="W390">
        <v>1.6812</v>
      </c>
      <c r="X390">
        <v>2.3464</v>
      </c>
      <c r="AE390">
        <v>-21.36</v>
      </c>
      <c r="AF390">
        <v>-20.248000000000001</v>
      </c>
      <c r="AG390">
        <v>2.6617999999999999</v>
      </c>
      <c r="AH390">
        <v>0.60206000000000004</v>
      </c>
      <c r="AO390">
        <v>-50.765999999999998</v>
      </c>
      <c r="AP390">
        <v>-46.898000000000003</v>
      </c>
      <c r="AQ390">
        <v>1.5441</v>
      </c>
      <c r="AR390">
        <v>2.3578999999999999</v>
      </c>
    </row>
    <row r="391" spans="1:44" x14ac:dyDescent="0.3">
      <c r="A391">
        <v>415.2</v>
      </c>
      <c r="B391">
        <v>486.95</v>
      </c>
      <c r="C391">
        <v>2.0085999999999999</v>
      </c>
      <c r="D391">
        <v>1.1760999999999999</v>
      </c>
      <c r="K391">
        <v>2.1909000000000001</v>
      </c>
      <c r="L391">
        <v>2.8527999999999998</v>
      </c>
      <c r="M391">
        <v>1.6812</v>
      </c>
      <c r="N391">
        <v>2.1789999999999998</v>
      </c>
      <c r="U391">
        <v>4.3052999999999999</v>
      </c>
      <c r="V391">
        <v>3.2631999999999999</v>
      </c>
      <c r="W391">
        <v>2.4487000000000001</v>
      </c>
      <c r="X391">
        <v>1.0414000000000001</v>
      </c>
      <c r="AE391">
        <v>-22.417999999999999</v>
      </c>
      <c r="AF391">
        <v>-20.257000000000001</v>
      </c>
      <c r="AG391">
        <v>2.5131999999999999</v>
      </c>
      <c r="AH391">
        <v>2.1789999999999998</v>
      </c>
      <c r="AO391">
        <v>-50.219000000000001</v>
      </c>
      <c r="AP391">
        <v>-50.792000000000002</v>
      </c>
      <c r="AQ391">
        <v>1.2553000000000001</v>
      </c>
      <c r="AR391">
        <v>2.0863999999999998</v>
      </c>
    </row>
    <row r="392" spans="1:44" x14ac:dyDescent="0.3">
      <c r="A392">
        <v>363.99</v>
      </c>
      <c r="B392">
        <v>626.16</v>
      </c>
      <c r="C392">
        <v>2.1206</v>
      </c>
      <c r="D392">
        <v>2.3673999999999999</v>
      </c>
      <c r="K392">
        <v>3.0081000000000002</v>
      </c>
      <c r="L392">
        <v>2.0367000000000002</v>
      </c>
      <c r="M392">
        <v>2.4487000000000001</v>
      </c>
      <c r="N392">
        <v>2.3578999999999999</v>
      </c>
      <c r="U392">
        <v>3.6103999999999998</v>
      </c>
      <c r="V392">
        <v>3.9516</v>
      </c>
      <c r="W392">
        <v>1.8808</v>
      </c>
      <c r="X392">
        <v>1.4914000000000001</v>
      </c>
      <c r="AE392">
        <v>-23.385999999999999</v>
      </c>
      <c r="AF392">
        <v>-22.744</v>
      </c>
      <c r="AG392">
        <v>3.3508</v>
      </c>
      <c r="AH392">
        <v>2.3578999999999999</v>
      </c>
      <c r="AO392">
        <v>-51.856999999999999</v>
      </c>
      <c r="AP392">
        <v>-47.228999999999999</v>
      </c>
      <c r="AQ392">
        <v>2.6617999999999999</v>
      </c>
      <c r="AR392">
        <v>2.4014000000000002</v>
      </c>
    </row>
    <row r="393" spans="1:44" x14ac:dyDescent="0.3">
      <c r="A393">
        <v>522.02</v>
      </c>
      <c r="B393">
        <v>516.61</v>
      </c>
      <c r="C393">
        <v>1.3978999999999999</v>
      </c>
      <c r="D393">
        <v>1.8865000000000001</v>
      </c>
      <c r="K393">
        <v>2.1472000000000002</v>
      </c>
      <c r="L393">
        <v>2.1827000000000001</v>
      </c>
      <c r="M393">
        <v>1.8808</v>
      </c>
      <c r="N393">
        <v>2.0863999999999998</v>
      </c>
      <c r="U393">
        <v>3.8085</v>
      </c>
      <c r="V393">
        <v>4.6692</v>
      </c>
      <c r="W393">
        <v>2.6031</v>
      </c>
      <c r="X393">
        <v>2.2147999999999999</v>
      </c>
      <c r="AE393">
        <v>-21.015999999999998</v>
      </c>
      <c r="AF393">
        <v>-22.811</v>
      </c>
      <c r="AG393">
        <v>1.6812</v>
      </c>
      <c r="AH393">
        <v>2.0863999999999998</v>
      </c>
      <c r="AO393">
        <v>-50.575000000000003</v>
      </c>
      <c r="AP393">
        <v>-50.073</v>
      </c>
      <c r="AQ393">
        <v>2.5131999999999999</v>
      </c>
      <c r="AR393">
        <v>1.8062</v>
      </c>
    </row>
    <row r="394" spans="1:44" x14ac:dyDescent="0.3">
      <c r="A394">
        <v>435.26</v>
      </c>
      <c r="B394">
        <v>515.82000000000005</v>
      </c>
      <c r="C394">
        <v>0.30103000000000002</v>
      </c>
      <c r="D394">
        <v>2.0413999999999999</v>
      </c>
      <c r="K394">
        <v>2.5642999999999998</v>
      </c>
      <c r="L394">
        <v>2.8264</v>
      </c>
      <c r="M394">
        <v>0</v>
      </c>
      <c r="N394">
        <v>2.4014000000000002</v>
      </c>
      <c r="U394">
        <v>4.2933000000000003</v>
      </c>
      <c r="V394">
        <v>3.7848000000000002</v>
      </c>
      <c r="W394">
        <v>2.6920000000000002</v>
      </c>
      <c r="X394">
        <v>2.0933999999999999</v>
      </c>
      <c r="AE394">
        <v>-23.387</v>
      </c>
      <c r="AF394">
        <v>-24.273</v>
      </c>
      <c r="AG394">
        <v>2.4487000000000001</v>
      </c>
      <c r="AH394">
        <v>2.4014000000000002</v>
      </c>
      <c r="AO394">
        <v>-45.662999999999997</v>
      </c>
      <c r="AP394">
        <v>-51.106999999999999</v>
      </c>
      <c r="AQ394">
        <v>3.3508</v>
      </c>
      <c r="AR394">
        <v>1.8194999999999999</v>
      </c>
    </row>
    <row r="395" spans="1:44" x14ac:dyDescent="0.3">
      <c r="A395">
        <v>805.44</v>
      </c>
      <c r="B395">
        <v>436.45</v>
      </c>
      <c r="C395">
        <v>3.0916999999999999</v>
      </c>
      <c r="D395">
        <v>1.9956</v>
      </c>
      <c r="K395">
        <v>2.3220000000000001</v>
      </c>
      <c r="L395">
        <v>2.8521000000000001</v>
      </c>
      <c r="M395">
        <v>2.6031</v>
      </c>
      <c r="N395">
        <v>1.8062</v>
      </c>
      <c r="U395">
        <v>3.3347000000000002</v>
      </c>
      <c r="V395">
        <v>3.3969</v>
      </c>
      <c r="W395">
        <v>0.84509999999999996</v>
      </c>
      <c r="X395">
        <v>0.60206000000000004</v>
      </c>
      <c r="AE395">
        <v>-20.100000000000001</v>
      </c>
      <c r="AF395">
        <v>-21.417999999999999</v>
      </c>
      <c r="AG395">
        <v>1.8808</v>
      </c>
      <c r="AH395">
        <v>1.8062</v>
      </c>
      <c r="AO395">
        <v>-48.773000000000003</v>
      </c>
      <c r="AP395">
        <v>-47.968000000000004</v>
      </c>
      <c r="AQ395">
        <v>1.6812</v>
      </c>
      <c r="AR395">
        <v>1.2553000000000001</v>
      </c>
    </row>
    <row r="396" spans="1:44" x14ac:dyDescent="0.3">
      <c r="A396">
        <v>693.03</v>
      </c>
      <c r="B396">
        <v>485.54</v>
      </c>
      <c r="C396">
        <v>2.3502000000000001</v>
      </c>
      <c r="D396">
        <v>1.3978999999999999</v>
      </c>
      <c r="K396">
        <v>2.5556000000000001</v>
      </c>
      <c r="L396">
        <v>2.9887000000000001</v>
      </c>
      <c r="M396">
        <v>2.6920000000000002</v>
      </c>
      <c r="N396">
        <v>1.8194999999999999</v>
      </c>
      <c r="U396">
        <v>4.1664000000000003</v>
      </c>
      <c r="V396">
        <v>4.2239000000000004</v>
      </c>
      <c r="W396">
        <v>2.0718999999999999</v>
      </c>
      <c r="X396">
        <v>2.1789999999999998</v>
      </c>
      <c r="AE396">
        <v>-21.78</v>
      </c>
      <c r="AF396">
        <v>-20.637</v>
      </c>
      <c r="AG396">
        <v>0</v>
      </c>
      <c r="AH396">
        <v>1.8194999999999999</v>
      </c>
      <c r="AO396">
        <v>-48.723999999999997</v>
      </c>
      <c r="AP396">
        <v>-46.997</v>
      </c>
      <c r="AQ396">
        <v>2.4487000000000001</v>
      </c>
      <c r="AR396">
        <v>2.6415000000000002</v>
      </c>
    </row>
    <row r="397" spans="1:44" x14ac:dyDescent="0.3">
      <c r="A397">
        <v>559.01</v>
      </c>
      <c r="B397">
        <v>755.62</v>
      </c>
      <c r="C397">
        <v>3.6339000000000001</v>
      </c>
      <c r="D397">
        <v>1.5798000000000001</v>
      </c>
      <c r="K397">
        <v>1.9280999999999999</v>
      </c>
      <c r="L397">
        <v>2.3485999999999998</v>
      </c>
      <c r="M397">
        <v>0.84509999999999996</v>
      </c>
      <c r="N397">
        <v>1.2553000000000001</v>
      </c>
      <c r="U397">
        <v>3.8672</v>
      </c>
      <c r="V397">
        <v>4.6805000000000003</v>
      </c>
      <c r="W397">
        <v>2.1903000000000001</v>
      </c>
      <c r="X397">
        <v>2.3578999999999999</v>
      </c>
      <c r="AE397">
        <v>-23.08</v>
      </c>
      <c r="AF397">
        <v>-23.073</v>
      </c>
      <c r="AG397">
        <v>2.6031</v>
      </c>
      <c r="AH397">
        <v>1.2553000000000001</v>
      </c>
      <c r="AO397">
        <v>-50.587000000000003</v>
      </c>
      <c r="AP397">
        <v>-47.417999999999999</v>
      </c>
      <c r="AQ397">
        <v>1.8808</v>
      </c>
      <c r="AR397">
        <v>2.4609000000000001</v>
      </c>
    </row>
    <row r="398" spans="1:44" x14ac:dyDescent="0.3">
      <c r="A398">
        <v>514.95000000000005</v>
      </c>
      <c r="B398">
        <v>529.6</v>
      </c>
      <c r="C398">
        <v>2.3673999999999999</v>
      </c>
      <c r="D398">
        <v>1.1460999999999999</v>
      </c>
      <c r="K398">
        <v>2.7801999999999998</v>
      </c>
      <c r="L398">
        <v>2.5135000000000001</v>
      </c>
      <c r="M398">
        <v>2.0718999999999999</v>
      </c>
      <c r="N398">
        <v>2.6415000000000002</v>
      </c>
      <c r="U398">
        <v>5.0391000000000004</v>
      </c>
      <c r="V398">
        <v>3.4904000000000002</v>
      </c>
      <c r="W398">
        <v>3.4226000000000001</v>
      </c>
      <c r="X398">
        <v>2.0863999999999998</v>
      </c>
      <c r="AE398">
        <v>-24.713000000000001</v>
      </c>
      <c r="AF398">
        <v>-24.32</v>
      </c>
      <c r="AG398">
        <v>2.6920000000000002</v>
      </c>
      <c r="AH398">
        <v>2.6415000000000002</v>
      </c>
      <c r="AO398">
        <v>-50.793999999999997</v>
      </c>
      <c r="AP398">
        <v>-47.716000000000001</v>
      </c>
      <c r="AQ398">
        <v>0</v>
      </c>
      <c r="AR398">
        <v>2.1271</v>
      </c>
    </row>
    <row r="399" spans="1:44" x14ac:dyDescent="0.3">
      <c r="A399">
        <v>938.5</v>
      </c>
      <c r="B399">
        <v>599.19000000000005</v>
      </c>
      <c r="C399">
        <v>2.7751999999999999</v>
      </c>
      <c r="D399">
        <v>1.2040999999999999</v>
      </c>
      <c r="K399">
        <v>2.573</v>
      </c>
      <c r="L399">
        <v>2.8732000000000002</v>
      </c>
      <c r="M399">
        <v>2.1903000000000001</v>
      </c>
      <c r="N399">
        <v>2.4609000000000001</v>
      </c>
      <c r="U399">
        <v>3.2631999999999999</v>
      </c>
      <c r="V399">
        <v>4.0542999999999996</v>
      </c>
      <c r="W399">
        <v>1.1138999999999999</v>
      </c>
      <c r="X399">
        <v>2.4014000000000002</v>
      </c>
      <c r="AE399">
        <v>-20.302</v>
      </c>
      <c r="AF399">
        <v>-23.713999999999999</v>
      </c>
      <c r="AG399">
        <v>0.84509999999999996</v>
      </c>
      <c r="AH399">
        <v>2.4609000000000001</v>
      </c>
      <c r="AO399">
        <v>-48.372999999999998</v>
      </c>
      <c r="AP399">
        <v>-45.462000000000003</v>
      </c>
      <c r="AQ399">
        <v>2.6031</v>
      </c>
      <c r="AR399">
        <v>2.5855000000000001</v>
      </c>
    </row>
    <row r="400" spans="1:44" x14ac:dyDescent="0.3">
      <c r="A400">
        <v>436.12</v>
      </c>
      <c r="B400">
        <v>414.68</v>
      </c>
      <c r="C400">
        <v>1.2303999999999999</v>
      </c>
      <c r="D400">
        <v>1.7403999999999999</v>
      </c>
      <c r="K400">
        <v>2.1423000000000001</v>
      </c>
      <c r="L400">
        <v>2.8332999999999999</v>
      </c>
      <c r="M400">
        <v>3.4226000000000001</v>
      </c>
      <c r="N400">
        <v>2.1271</v>
      </c>
      <c r="U400">
        <v>3.9516</v>
      </c>
      <c r="V400">
        <v>4.8021000000000003</v>
      </c>
      <c r="W400">
        <v>1.5185</v>
      </c>
      <c r="X400">
        <v>1.8062</v>
      </c>
      <c r="AE400">
        <v>-20.640999999999998</v>
      </c>
      <c r="AF400">
        <v>-23.815000000000001</v>
      </c>
      <c r="AG400">
        <v>2.0718999999999999</v>
      </c>
      <c r="AH400">
        <v>2.1271</v>
      </c>
      <c r="AO400">
        <v>-47.88</v>
      </c>
      <c r="AP400">
        <v>-48.905999999999999</v>
      </c>
      <c r="AQ400">
        <v>2.6920000000000002</v>
      </c>
      <c r="AR400">
        <v>2.0828000000000002</v>
      </c>
    </row>
    <row r="401" spans="1:44" x14ac:dyDescent="0.3">
      <c r="A401">
        <v>638.54</v>
      </c>
      <c r="B401">
        <v>533.05999999999995</v>
      </c>
      <c r="C401">
        <v>2.6253000000000002</v>
      </c>
      <c r="D401">
        <v>1.9294</v>
      </c>
      <c r="K401">
        <v>2.4085000000000001</v>
      </c>
      <c r="L401">
        <v>2.8633000000000002</v>
      </c>
      <c r="M401">
        <v>1.1138999999999999</v>
      </c>
      <c r="N401">
        <v>2.5855000000000001</v>
      </c>
      <c r="U401">
        <v>4.6692</v>
      </c>
      <c r="V401">
        <v>4.4093999999999998</v>
      </c>
      <c r="W401">
        <v>2.73</v>
      </c>
      <c r="X401">
        <v>1.8194999999999999</v>
      </c>
      <c r="AE401">
        <v>-21.309000000000001</v>
      </c>
      <c r="AF401">
        <v>-22.927</v>
      </c>
      <c r="AG401">
        <v>2.1903000000000001</v>
      </c>
      <c r="AH401">
        <v>2.5855000000000001</v>
      </c>
      <c r="AO401">
        <v>-50.012999999999998</v>
      </c>
      <c r="AP401">
        <v>-46.591000000000001</v>
      </c>
      <c r="AQ401">
        <v>0.84509999999999996</v>
      </c>
      <c r="AR401">
        <v>2.3222</v>
      </c>
    </row>
    <row r="402" spans="1:44" x14ac:dyDescent="0.3">
      <c r="A402">
        <v>793.71</v>
      </c>
      <c r="B402">
        <v>396.91</v>
      </c>
      <c r="C402">
        <v>2.7084000000000001</v>
      </c>
      <c r="D402">
        <v>0.47711999999999999</v>
      </c>
      <c r="K402">
        <v>2.8679999999999999</v>
      </c>
      <c r="L402">
        <v>2.2667999999999999</v>
      </c>
      <c r="M402">
        <v>1.5185</v>
      </c>
      <c r="N402">
        <v>2.0828000000000002</v>
      </c>
      <c r="U402">
        <v>3.7848000000000002</v>
      </c>
      <c r="V402">
        <v>3.9379</v>
      </c>
      <c r="W402">
        <v>2.5657999999999999</v>
      </c>
      <c r="X402">
        <v>1.2553000000000001</v>
      </c>
      <c r="AE402">
        <v>-22.76</v>
      </c>
      <c r="AF402">
        <v>-21.186</v>
      </c>
      <c r="AG402">
        <v>3.4226000000000001</v>
      </c>
      <c r="AH402">
        <v>2.0828000000000002</v>
      </c>
      <c r="AO402">
        <v>-47.283000000000001</v>
      </c>
      <c r="AP402">
        <v>-51.731999999999999</v>
      </c>
      <c r="AQ402">
        <v>2.0718999999999999</v>
      </c>
      <c r="AR402">
        <v>1.0414000000000001</v>
      </c>
    </row>
    <row r="403" spans="1:44" x14ac:dyDescent="0.3">
      <c r="A403">
        <v>555.89</v>
      </c>
      <c r="B403">
        <v>451.92</v>
      </c>
      <c r="C403">
        <v>4.0849000000000002</v>
      </c>
      <c r="D403">
        <v>1.6435</v>
      </c>
      <c r="K403">
        <v>2.8626</v>
      </c>
      <c r="L403">
        <v>2.1890000000000001</v>
      </c>
      <c r="M403">
        <v>2.73</v>
      </c>
      <c r="N403">
        <v>2.3222</v>
      </c>
      <c r="U403">
        <v>3.3969</v>
      </c>
      <c r="V403">
        <v>4.8342999999999998</v>
      </c>
      <c r="W403">
        <v>0.84509999999999996</v>
      </c>
      <c r="X403">
        <v>2.6415000000000002</v>
      </c>
      <c r="AE403">
        <v>-22.574000000000002</v>
      </c>
      <c r="AF403">
        <v>-22.780999999999999</v>
      </c>
      <c r="AG403">
        <v>1.1138999999999999</v>
      </c>
      <c r="AH403">
        <v>2.3222</v>
      </c>
      <c r="AO403">
        <v>-51.847000000000001</v>
      </c>
      <c r="AP403">
        <v>-45.183999999999997</v>
      </c>
      <c r="AQ403">
        <v>2.1903000000000001</v>
      </c>
      <c r="AR403">
        <v>2.2279</v>
      </c>
    </row>
    <row r="404" spans="1:44" x14ac:dyDescent="0.3">
      <c r="A404">
        <v>481.46</v>
      </c>
      <c r="B404">
        <v>435.03</v>
      </c>
      <c r="C404">
        <v>2.9841000000000002</v>
      </c>
      <c r="D404">
        <v>0.77815000000000001</v>
      </c>
      <c r="K404">
        <v>2.2002999999999999</v>
      </c>
      <c r="L404">
        <v>2.6837</v>
      </c>
      <c r="M404">
        <v>2.5657999999999999</v>
      </c>
      <c r="N404">
        <v>1.0414000000000001</v>
      </c>
      <c r="U404">
        <v>4.2239000000000004</v>
      </c>
      <c r="V404">
        <v>4.7431000000000001</v>
      </c>
      <c r="W404">
        <v>2.5716999999999999</v>
      </c>
      <c r="X404">
        <v>2.4609000000000001</v>
      </c>
      <c r="AE404">
        <v>-20.029</v>
      </c>
      <c r="AF404">
        <v>-21.885000000000002</v>
      </c>
      <c r="AG404">
        <v>1.5185</v>
      </c>
      <c r="AH404">
        <v>1.0414000000000001</v>
      </c>
      <c r="AO404">
        <v>-47.154000000000003</v>
      </c>
      <c r="AP404">
        <v>-46.359000000000002</v>
      </c>
      <c r="AQ404">
        <v>3.4226000000000001</v>
      </c>
      <c r="AR404">
        <v>2.2454999999999998</v>
      </c>
    </row>
    <row r="405" spans="1:44" x14ac:dyDescent="0.3">
      <c r="A405">
        <v>579.64</v>
      </c>
      <c r="B405">
        <v>532.19000000000005</v>
      </c>
      <c r="C405">
        <v>2.0569000000000002</v>
      </c>
      <c r="D405">
        <v>2.1303000000000001</v>
      </c>
      <c r="K405">
        <v>2.4150999999999998</v>
      </c>
      <c r="L405">
        <v>2.2454999999999998</v>
      </c>
      <c r="M405">
        <v>0.84509999999999996</v>
      </c>
      <c r="N405">
        <v>2.2279</v>
      </c>
      <c r="U405">
        <v>4.6805000000000003</v>
      </c>
      <c r="V405">
        <v>4.4652000000000003</v>
      </c>
      <c r="W405">
        <v>3.2852999999999999</v>
      </c>
      <c r="X405">
        <v>2.1271</v>
      </c>
      <c r="AE405">
        <v>-22.355</v>
      </c>
      <c r="AF405">
        <v>-22.611000000000001</v>
      </c>
      <c r="AG405">
        <v>2.73</v>
      </c>
      <c r="AH405">
        <v>2.2279</v>
      </c>
      <c r="AO405">
        <v>-49.399000000000001</v>
      </c>
      <c r="AP405">
        <v>-47.646999999999998</v>
      </c>
      <c r="AQ405">
        <v>1.1138999999999999</v>
      </c>
      <c r="AR405">
        <v>2.5402999999999998</v>
      </c>
    </row>
    <row r="406" spans="1:44" x14ac:dyDescent="0.3">
      <c r="A406">
        <v>705.51</v>
      </c>
      <c r="B406">
        <v>541.44000000000005</v>
      </c>
      <c r="C406">
        <v>2.2404999999999999</v>
      </c>
      <c r="D406">
        <v>2.1644000000000001</v>
      </c>
      <c r="K406">
        <v>2.8527999999999998</v>
      </c>
      <c r="L406">
        <v>2.5861000000000001</v>
      </c>
      <c r="M406">
        <v>2.5716999999999999</v>
      </c>
      <c r="N406">
        <v>2.2454999999999998</v>
      </c>
      <c r="U406">
        <v>3.4904000000000002</v>
      </c>
      <c r="V406">
        <v>5.2262000000000004</v>
      </c>
      <c r="W406">
        <v>2.1818</v>
      </c>
      <c r="X406">
        <v>2.5855000000000001</v>
      </c>
      <c r="AE406">
        <v>-22.791</v>
      </c>
      <c r="AF406">
        <v>-23.05</v>
      </c>
      <c r="AG406">
        <v>2.5657999999999999</v>
      </c>
      <c r="AH406">
        <v>2.2454999999999998</v>
      </c>
      <c r="AO406">
        <v>-49.4</v>
      </c>
      <c r="AP406">
        <v>-49.384</v>
      </c>
      <c r="AQ406">
        <v>1.5185</v>
      </c>
      <c r="AR406">
        <v>2.5465</v>
      </c>
    </row>
    <row r="407" spans="1:44" x14ac:dyDescent="0.3">
      <c r="A407">
        <v>486.95</v>
      </c>
      <c r="B407">
        <v>586.67999999999995</v>
      </c>
      <c r="C407">
        <v>1.3009999999999999</v>
      </c>
      <c r="D407">
        <v>2.2765</v>
      </c>
      <c r="K407">
        <v>2.0367000000000002</v>
      </c>
      <c r="L407">
        <v>3.1393</v>
      </c>
      <c r="M407">
        <v>3.2852999999999999</v>
      </c>
      <c r="N407">
        <v>2.5402999999999998</v>
      </c>
      <c r="U407">
        <v>4.0542999999999996</v>
      </c>
      <c r="V407">
        <v>4.2317</v>
      </c>
      <c r="W407">
        <v>3.1735000000000002</v>
      </c>
      <c r="X407">
        <v>2.0828000000000002</v>
      </c>
      <c r="AE407">
        <v>-20.248000000000001</v>
      </c>
      <c r="AF407">
        <v>-22.724</v>
      </c>
      <c r="AG407">
        <v>0.84509999999999996</v>
      </c>
      <c r="AH407">
        <v>2.5402999999999998</v>
      </c>
      <c r="AO407">
        <v>-48.78</v>
      </c>
      <c r="AP407">
        <v>-49.457000000000001</v>
      </c>
      <c r="AQ407">
        <v>2.73</v>
      </c>
      <c r="AR407">
        <v>2.3711000000000002</v>
      </c>
    </row>
    <row r="408" spans="1:44" x14ac:dyDescent="0.3">
      <c r="A408">
        <v>626.16</v>
      </c>
      <c r="B408">
        <v>536</v>
      </c>
      <c r="C408">
        <v>3.1162999999999998</v>
      </c>
      <c r="D408">
        <v>2.1335000000000002</v>
      </c>
      <c r="K408">
        <v>2.1827000000000001</v>
      </c>
      <c r="L408">
        <v>2.7029000000000001</v>
      </c>
      <c r="M408">
        <v>2.1818</v>
      </c>
      <c r="N408">
        <v>2.5465</v>
      </c>
      <c r="U408">
        <v>4.8021000000000003</v>
      </c>
      <c r="V408">
        <v>4.1820000000000004</v>
      </c>
      <c r="W408">
        <v>2.0085999999999999</v>
      </c>
      <c r="X408">
        <v>2.3222</v>
      </c>
      <c r="AE408">
        <v>-20.257000000000001</v>
      </c>
      <c r="AF408">
        <v>-23.193000000000001</v>
      </c>
      <c r="AG408">
        <v>2.5716999999999999</v>
      </c>
      <c r="AH408">
        <v>2.5465</v>
      </c>
      <c r="AO408">
        <v>-46.442</v>
      </c>
      <c r="AP408">
        <v>-48.67</v>
      </c>
      <c r="AQ408">
        <v>2.5657999999999999</v>
      </c>
      <c r="AR408">
        <v>1.8129</v>
      </c>
    </row>
    <row r="409" spans="1:44" x14ac:dyDescent="0.3">
      <c r="A409">
        <v>516.61</v>
      </c>
      <c r="B409">
        <v>484.66</v>
      </c>
      <c r="C409">
        <v>2.0969000000000002</v>
      </c>
      <c r="D409">
        <v>1.4472</v>
      </c>
      <c r="K409">
        <v>2.8264</v>
      </c>
      <c r="L409">
        <v>2.9157999999999999</v>
      </c>
      <c r="M409">
        <v>3.1735000000000002</v>
      </c>
      <c r="N409">
        <v>2.3711000000000002</v>
      </c>
      <c r="U409">
        <v>4.4093999999999998</v>
      </c>
      <c r="V409">
        <v>3.5672999999999999</v>
      </c>
      <c r="W409">
        <v>2.1206</v>
      </c>
      <c r="X409">
        <v>1.0414000000000001</v>
      </c>
      <c r="AE409">
        <v>-22.744</v>
      </c>
      <c r="AF409">
        <v>-21.992999999999999</v>
      </c>
      <c r="AG409">
        <v>3.2852999999999999</v>
      </c>
      <c r="AH409">
        <v>2.3711000000000002</v>
      </c>
      <c r="AO409">
        <v>-50.112000000000002</v>
      </c>
      <c r="AP409">
        <v>-47.000999999999998</v>
      </c>
      <c r="AQ409">
        <v>0.84509999999999996</v>
      </c>
      <c r="AR409">
        <v>2.0373999999999999</v>
      </c>
    </row>
    <row r="410" spans="1:44" x14ac:dyDescent="0.3">
      <c r="A410">
        <v>515.82000000000005</v>
      </c>
      <c r="B410">
        <v>387.37</v>
      </c>
      <c r="C410">
        <v>2.1492</v>
      </c>
      <c r="D410">
        <v>0.47711999999999999</v>
      </c>
      <c r="K410">
        <v>2.8521000000000001</v>
      </c>
      <c r="L410">
        <v>2.3340999999999998</v>
      </c>
      <c r="M410">
        <v>2.0085999999999999</v>
      </c>
      <c r="N410">
        <v>1.8129</v>
      </c>
      <c r="U410">
        <v>3.9379</v>
      </c>
      <c r="V410">
        <v>4.1353999999999997</v>
      </c>
      <c r="W410">
        <v>1.3978999999999999</v>
      </c>
      <c r="X410">
        <v>2.2279</v>
      </c>
      <c r="AE410">
        <v>-22.811</v>
      </c>
      <c r="AF410">
        <v>-21.1</v>
      </c>
      <c r="AG410">
        <v>2.1818</v>
      </c>
      <c r="AH410">
        <v>1.8129</v>
      </c>
      <c r="AO410">
        <v>-47.481999999999999</v>
      </c>
      <c r="AP410">
        <v>-51.5</v>
      </c>
      <c r="AQ410">
        <v>2.5716999999999999</v>
      </c>
      <c r="AR410">
        <v>1.1760999999999999</v>
      </c>
    </row>
    <row r="411" spans="1:44" x14ac:dyDescent="0.3">
      <c r="A411">
        <v>436.45</v>
      </c>
      <c r="B411">
        <v>537.52</v>
      </c>
      <c r="C411">
        <v>2.2330000000000001</v>
      </c>
      <c r="D411">
        <v>2.1335000000000002</v>
      </c>
      <c r="K411">
        <v>2.9887000000000001</v>
      </c>
      <c r="L411">
        <v>2.0354000000000001</v>
      </c>
      <c r="M411">
        <v>2.1206</v>
      </c>
      <c r="N411">
        <v>2.0373999999999999</v>
      </c>
      <c r="U411">
        <v>4.8342999999999998</v>
      </c>
      <c r="V411">
        <v>4.4362000000000004</v>
      </c>
      <c r="W411">
        <v>4.2320000000000002</v>
      </c>
      <c r="X411">
        <v>2.2454999999999998</v>
      </c>
      <c r="AE411">
        <v>-24.273</v>
      </c>
      <c r="AF411">
        <v>-23.398</v>
      </c>
      <c r="AG411">
        <v>3.1735000000000002</v>
      </c>
      <c r="AH411">
        <v>2.0373999999999999</v>
      </c>
      <c r="AO411">
        <v>-46.898000000000003</v>
      </c>
      <c r="AP411">
        <v>-47.424999999999997</v>
      </c>
      <c r="AQ411">
        <v>3.2852999999999999</v>
      </c>
      <c r="AR411">
        <v>2.3673999999999999</v>
      </c>
    </row>
    <row r="412" spans="1:44" x14ac:dyDescent="0.3">
      <c r="A412">
        <v>485.54</v>
      </c>
      <c r="B412">
        <v>706.57</v>
      </c>
      <c r="C412">
        <v>1.3978999999999999</v>
      </c>
      <c r="D412">
        <v>1.3009999999999999</v>
      </c>
      <c r="K412">
        <v>2.3485999999999998</v>
      </c>
      <c r="L412">
        <v>2.6791</v>
      </c>
      <c r="M412">
        <v>1.3978999999999999</v>
      </c>
      <c r="N412">
        <v>1.1760999999999999</v>
      </c>
      <c r="U412">
        <v>3.7766999999999999</v>
      </c>
      <c r="V412">
        <v>5.6064999999999996</v>
      </c>
      <c r="W412">
        <v>0.30103000000000002</v>
      </c>
      <c r="X412">
        <v>2.5402999999999998</v>
      </c>
      <c r="AE412">
        <v>-21.417999999999999</v>
      </c>
      <c r="AF412">
        <v>-22.277000000000001</v>
      </c>
      <c r="AG412">
        <v>2.0085999999999999</v>
      </c>
      <c r="AH412">
        <v>1.1760999999999999</v>
      </c>
      <c r="AO412">
        <v>-50.792000000000002</v>
      </c>
      <c r="AP412">
        <v>-49.137</v>
      </c>
      <c r="AQ412">
        <v>2.1818</v>
      </c>
      <c r="AR412">
        <v>1.8865000000000001</v>
      </c>
    </row>
    <row r="413" spans="1:44" x14ac:dyDescent="0.3">
      <c r="A413">
        <v>755.62</v>
      </c>
      <c r="B413">
        <v>550.77</v>
      </c>
      <c r="C413">
        <v>1.6990000000000001</v>
      </c>
      <c r="D413">
        <v>1.5051000000000001</v>
      </c>
      <c r="K413">
        <v>2.5135000000000001</v>
      </c>
      <c r="L413">
        <v>2.8616000000000001</v>
      </c>
      <c r="M413">
        <v>4.2320000000000002</v>
      </c>
      <c r="N413">
        <v>2.3673999999999999</v>
      </c>
      <c r="U413">
        <v>4.7431000000000001</v>
      </c>
      <c r="V413">
        <v>4.4743000000000004</v>
      </c>
      <c r="W413">
        <v>3.0916999999999999</v>
      </c>
      <c r="X413">
        <v>2.5465</v>
      </c>
      <c r="AE413">
        <v>-20.637</v>
      </c>
      <c r="AF413">
        <v>-21.994</v>
      </c>
      <c r="AG413">
        <v>2.1206</v>
      </c>
      <c r="AH413">
        <v>2.3673999999999999</v>
      </c>
      <c r="AO413">
        <v>-47.228999999999999</v>
      </c>
      <c r="AP413">
        <v>-48.222000000000001</v>
      </c>
      <c r="AQ413">
        <v>3.1735000000000002</v>
      </c>
      <c r="AR413">
        <v>2.0413999999999999</v>
      </c>
    </row>
    <row r="414" spans="1:44" x14ac:dyDescent="0.3">
      <c r="A414">
        <v>529.6</v>
      </c>
      <c r="B414">
        <v>446.22</v>
      </c>
      <c r="C414">
        <v>1.1460999999999999</v>
      </c>
      <c r="D414">
        <v>1.6720999999999999</v>
      </c>
      <c r="K414">
        <v>2.3664000000000001</v>
      </c>
      <c r="L414">
        <v>2.6046999999999998</v>
      </c>
      <c r="M414">
        <v>0.30103000000000002</v>
      </c>
      <c r="N414">
        <v>1.8865000000000001</v>
      </c>
      <c r="U414">
        <v>4.4652000000000003</v>
      </c>
      <c r="V414">
        <v>4.4063999999999997</v>
      </c>
      <c r="W414">
        <v>2.3502000000000001</v>
      </c>
      <c r="X414">
        <v>2.3711000000000002</v>
      </c>
      <c r="AE414">
        <v>-23.073</v>
      </c>
      <c r="AF414">
        <v>-22.411999999999999</v>
      </c>
      <c r="AG414">
        <v>1.3978999999999999</v>
      </c>
      <c r="AH414">
        <v>1.8865000000000001</v>
      </c>
      <c r="AO414">
        <v>-50.073</v>
      </c>
      <c r="AP414">
        <v>-49.926000000000002</v>
      </c>
      <c r="AQ414">
        <v>2.0085999999999999</v>
      </c>
      <c r="AR414">
        <v>1.9956</v>
      </c>
    </row>
    <row r="415" spans="1:44" x14ac:dyDescent="0.3">
      <c r="A415">
        <v>599.19000000000005</v>
      </c>
      <c r="B415">
        <v>306.18</v>
      </c>
      <c r="C415">
        <v>1.2553000000000001</v>
      </c>
      <c r="D415">
        <v>2.1875</v>
      </c>
      <c r="K415">
        <v>2.8732000000000002</v>
      </c>
      <c r="L415">
        <v>2.6341000000000001</v>
      </c>
      <c r="M415">
        <v>3.0916999999999999</v>
      </c>
      <c r="N415">
        <v>2.0413999999999999</v>
      </c>
      <c r="U415">
        <v>5.2262000000000004</v>
      </c>
      <c r="V415">
        <v>4.0575999999999999</v>
      </c>
      <c r="W415">
        <v>3.6339000000000001</v>
      </c>
      <c r="X415">
        <v>1.8129</v>
      </c>
      <c r="AE415">
        <v>-24.32</v>
      </c>
      <c r="AF415">
        <v>-21.010999999999999</v>
      </c>
      <c r="AG415">
        <v>4.2320000000000002</v>
      </c>
      <c r="AH415">
        <v>2.0413999999999999</v>
      </c>
      <c r="AO415">
        <v>-51.106999999999999</v>
      </c>
      <c r="AP415">
        <v>-50.209000000000003</v>
      </c>
      <c r="AQ415">
        <v>2.1206</v>
      </c>
      <c r="AR415">
        <v>1.3978999999999999</v>
      </c>
    </row>
    <row r="416" spans="1:44" x14ac:dyDescent="0.3">
      <c r="A416">
        <v>414.68</v>
      </c>
      <c r="B416">
        <v>478.62</v>
      </c>
      <c r="C416">
        <v>2.0333999999999999</v>
      </c>
      <c r="D416">
        <v>2.2576999999999998</v>
      </c>
      <c r="K416">
        <v>2.8332999999999999</v>
      </c>
      <c r="L416">
        <v>2.4621</v>
      </c>
      <c r="M416">
        <v>2.3502000000000001</v>
      </c>
      <c r="N416">
        <v>1.9956</v>
      </c>
      <c r="U416">
        <v>4.2317</v>
      </c>
      <c r="V416">
        <v>4.2763</v>
      </c>
      <c r="W416">
        <v>2.3673999999999999</v>
      </c>
      <c r="X416">
        <v>2.0373999999999999</v>
      </c>
      <c r="AE416">
        <v>-21.594999999999999</v>
      </c>
      <c r="AF416">
        <v>-21.032</v>
      </c>
      <c r="AG416">
        <v>0.30103000000000002</v>
      </c>
      <c r="AH416">
        <v>1.9956</v>
      </c>
      <c r="AO416">
        <v>-47.968000000000004</v>
      </c>
      <c r="AP416">
        <v>-46.345999999999997</v>
      </c>
      <c r="AQ416">
        <v>1.3978999999999999</v>
      </c>
      <c r="AR416">
        <v>1.5798000000000001</v>
      </c>
    </row>
    <row r="417" spans="1:44" x14ac:dyDescent="0.3">
      <c r="A417">
        <v>533.05999999999995</v>
      </c>
      <c r="B417">
        <v>419.9</v>
      </c>
      <c r="C417">
        <v>1.9956</v>
      </c>
      <c r="D417">
        <v>1.7242999999999999</v>
      </c>
      <c r="K417">
        <v>2.8633000000000002</v>
      </c>
      <c r="L417">
        <v>2.5152000000000001</v>
      </c>
      <c r="M417">
        <v>3.6339000000000001</v>
      </c>
      <c r="N417">
        <v>1.3978999999999999</v>
      </c>
      <c r="U417">
        <v>4.1820000000000004</v>
      </c>
      <c r="V417">
        <v>4.4398</v>
      </c>
      <c r="W417">
        <v>2.7751999999999999</v>
      </c>
      <c r="X417">
        <v>1.1760999999999999</v>
      </c>
      <c r="AE417">
        <v>-23.713999999999999</v>
      </c>
      <c r="AF417">
        <v>-22.632999999999999</v>
      </c>
      <c r="AG417">
        <v>3.0916999999999999</v>
      </c>
      <c r="AH417">
        <v>1.3978999999999999</v>
      </c>
      <c r="AO417">
        <v>-46.997</v>
      </c>
      <c r="AP417">
        <v>-49.814</v>
      </c>
      <c r="AQ417">
        <v>4.2320000000000002</v>
      </c>
      <c r="AR417">
        <v>1.1460999999999999</v>
      </c>
    </row>
    <row r="418" spans="1:44" x14ac:dyDescent="0.3">
      <c r="A418">
        <v>396.91</v>
      </c>
      <c r="B418">
        <v>431.26</v>
      </c>
      <c r="C418">
        <v>0.47711999999999999</v>
      </c>
      <c r="D418">
        <v>1.6335</v>
      </c>
      <c r="K418">
        <v>2.2667999999999999</v>
      </c>
      <c r="L418">
        <v>2.1307</v>
      </c>
      <c r="M418">
        <v>2.3673999999999999</v>
      </c>
      <c r="N418">
        <v>1.1460999999999999</v>
      </c>
      <c r="U418">
        <v>3.5672999999999999</v>
      </c>
      <c r="V418">
        <v>4.8830999999999998</v>
      </c>
      <c r="W418">
        <v>1.2303999999999999</v>
      </c>
      <c r="X418">
        <v>2.3673999999999999</v>
      </c>
      <c r="AE418">
        <v>-23.815000000000001</v>
      </c>
      <c r="AF418">
        <v>-23.529</v>
      </c>
      <c r="AG418">
        <v>2.3502000000000001</v>
      </c>
      <c r="AH418">
        <v>1.5798000000000001</v>
      </c>
      <c r="AO418">
        <v>-50.598999999999997</v>
      </c>
      <c r="AP418">
        <v>-50.176000000000002</v>
      </c>
      <c r="AQ418">
        <v>0.30103000000000002</v>
      </c>
      <c r="AR418">
        <v>1.2040999999999999</v>
      </c>
    </row>
    <row r="419" spans="1:44" x14ac:dyDescent="0.3">
      <c r="A419">
        <v>451.92</v>
      </c>
      <c r="B419">
        <v>619.45000000000005</v>
      </c>
      <c r="C419">
        <v>1.8194999999999999</v>
      </c>
      <c r="D419">
        <v>1.9191</v>
      </c>
      <c r="K419">
        <v>2.1890000000000001</v>
      </c>
      <c r="L419">
        <v>2.8946999999999998</v>
      </c>
      <c r="M419">
        <v>2.7751999999999999</v>
      </c>
      <c r="N419">
        <v>1.2040999999999999</v>
      </c>
      <c r="U419">
        <v>4.1353999999999997</v>
      </c>
      <c r="V419">
        <v>4.1346999999999996</v>
      </c>
      <c r="W419">
        <v>2.6253000000000002</v>
      </c>
      <c r="X419">
        <v>1.8865000000000001</v>
      </c>
      <c r="AE419">
        <v>-22.927</v>
      </c>
      <c r="AF419">
        <v>-20.786000000000001</v>
      </c>
      <c r="AG419">
        <v>3.6339000000000001</v>
      </c>
      <c r="AH419">
        <v>1.1460999999999999</v>
      </c>
      <c r="AO419">
        <v>-47.417999999999999</v>
      </c>
      <c r="AP419">
        <v>-49.360999999999997</v>
      </c>
      <c r="AQ419">
        <v>3.0916999999999999</v>
      </c>
      <c r="AR419">
        <v>1.7403999999999999</v>
      </c>
    </row>
    <row r="420" spans="1:44" x14ac:dyDescent="0.3">
      <c r="A420">
        <v>435.03</v>
      </c>
      <c r="B420">
        <v>548.63</v>
      </c>
      <c r="C420">
        <v>0.77815000000000001</v>
      </c>
      <c r="D420">
        <v>1.9191</v>
      </c>
      <c r="K420">
        <v>2.6837</v>
      </c>
      <c r="L420">
        <v>2.2633999999999999</v>
      </c>
      <c r="M420">
        <v>1.2303999999999999</v>
      </c>
      <c r="N420">
        <v>1.7403999999999999</v>
      </c>
      <c r="U420">
        <v>4.4362000000000004</v>
      </c>
      <c r="V420">
        <v>4.5990000000000002</v>
      </c>
      <c r="W420">
        <v>2.7084000000000001</v>
      </c>
      <c r="X420">
        <v>2.0413999999999999</v>
      </c>
      <c r="AE420">
        <v>-21.186</v>
      </c>
      <c r="AF420">
        <v>-22.106000000000002</v>
      </c>
      <c r="AG420">
        <v>2.3673999999999999</v>
      </c>
      <c r="AH420">
        <v>1.2040999999999999</v>
      </c>
      <c r="AO420">
        <v>-47.716000000000001</v>
      </c>
      <c r="AP420">
        <v>-48.037999999999997</v>
      </c>
      <c r="AQ420">
        <v>2.3502000000000001</v>
      </c>
      <c r="AR420">
        <v>1.9294</v>
      </c>
    </row>
    <row r="421" spans="1:44" x14ac:dyDescent="0.3">
      <c r="A421">
        <v>532.19000000000005</v>
      </c>
      <c r="B421">
        <v>481.53</v>
      </c>
      <c r="C421">
        <v>2.4182999999999999</v>
      </c>
      <c r="D421">
        <v>1.9590000000000001</v>
      </c>
      <c r="K421">
        <v>2.2454999999999998</v>
      </c>
      <c r="L421">
        <v>2.5518999999999998</v>
      </c>
      <c r="M421">
        <v>2.6253000000000002</v>
      </c>
      <c r="N421">
        <v>1.9294</v>
      </c>
      <c r="U421">
        <v>5.6064999999999996</v>
      </c>
      <c r="V421">
        <v>3.7191000000000001</v>
      </c>
      <c r="W421">
        <v>4.1535000000000002</v>
      </c>
      <c r="X421">
        <v>1.9956</v>
      </c>
      <c r="AE421">
        <v>-22.780999999999999</v>
      </c>
      <c r="AF421">
        <v>-21.736000000000001</v>
      </c>
      <c r="AG421">
        <v>2.7751999999999999</v>
      </c>
      <c r="AH421">
        <v>1.7403999999999999</v>
      </c>
      <c r="AO421">
        <v>-45.462000000000003</v>
      </c>
      <c r="AP421">
        <v>-50.524999999999999</v>
      </c>
      <c r="AQ421">
        <v>3.6339000000000001</v>
      </c>
      <c r="AR421">
        <v>0.47711999999999999</v>
      </c>
    </row>
    <row r="422" spans="1:44" x14ac:dyDescent="0.3">
      <c r="A422">
        <v>541.44000000000005</v>
      </c>
      <c r="B422">
        <v>592.44000000000005</v>
      </c>
      <c r="C422">
        <v>2.5752000000000002</v>
      </c>
      <c r="D422">
        <v>1.2303999999999999</v>
      </c>
      <c r="K422">
        <v>2.5861000000000001</v>
      </c>
      <c r="L422">
        <v>2.3212000000000002</v>
      </c>
      <c r="M422">
        <v>2.7084000000000001</v>
      </c>
      <c r="N422">
        <v>0.47711999999999999</v>
      </c>
      <c r="U422">
        <v>4.4743000000000004</v>
      </c>
      <c r="V422">
        <v>3.5501999999999998</v>
      </c>
      <c r="W422">
        <v>4.0849000000000002</v>
      </c>
      <c r="X422">
        <v>1.3978999999999999</v>
      </c>
      <c r="AE422">
        <v>-21.885000000000002</v>
      </c>
      <c r="AF422">
        <v>-21.026</v>
      </c>
      <c r="AG422">
        <v>1.2303999999999999</v>
      </c>
      <c r="AH422">
        <v>1.9294</v>
      </c>
      <c r="AO422">
        <v>-48.905999999999999</v>
      </c>
      <c r="AP422">
        <v>-49.704000000000001</v>
      </c>
      <c r="AQ422">
        <v>2.3673999999999999</v>
      </c>
      <c r="AR422">
        <v>1.6435</v>
      </c>
    </row>
    <row r="423" spans="1:44" x14ac:dyDescent="0.3">
      <c r="A423">
        <v>586.67999999999995</v>
      </c>
      <c r="B423">
        <v>537.59</v>
      </c>
      <c r="C423">
        <v>2.7839</v>
      </c>
      <c r="D423">
        <v>2.1492</v>
      </c>
      <c r="K423">
        <v>3.1393</v>
      </c>
      <c r="L423">
        <v>2.3374999999999999</v>
      </c>
      <c r="M423">
        <v>4.1535000000000002</v>
      </c>
      <c r="N423">
        <v>1.6435</v>
      </c>
      <c r="U423">
        <v>4.4063999999999997</v>
      </c>
      <c r="V423">
        <v>5.0698999999999996</v>
      </c>
      <c r="W423">
        <v>2.9841000000000002</v>
      </c>
      <c r="X423">
        <v>1.5798000000000001</v>
      </c>
      <c r="AE423">
        <v>-22.611000000000001</v>
      </c>
      <c r="AF423">
        <v>-20.440999999999999</v>
      </c>
      <c r="AG423">
        <v>2.6253000000000002</v>
      </c>
      <c r="AH423">
        <v>0.47711999999999999</v>
      </c>
      <c r="AO423">
        <v>-46.591000000000001</v>
      </c>
      <c r="AP423">
        <v>-50.536999999999999</v>
      </c>
      <c r="AQ423">
        <v>2.7751999999999999</v>
      </c>
      <c r="AR423">
        <v>0.77815000000000001</v>
      </c>
    </row>
    <row r="424" spans="1:44" x14ac:dyDescent="0.3">
      <c r="A424">
        <v>536</v>
      </c>
      <c r="B424">
        <v>507.52</v>
      </c>
      <c r="C424">
        <v>2.4014000000000002</v>
      </c>
      <c r="D424">
        <v>2.1673</v>
      </c>
      <c r="K424">
        <v>2.7029000000000001</v>
      </c>
      <c r="L424">
        <v>2.4996</v>
      </c>
      <c r="M424">
        <v>4.0849000000000002</v>
      </c>
      <c r="N424">
        <v>0.77815000000000001</v>
      </c>
      <c r="U424">
        <v>4.0575999999999999</v>
      </c>
      <c r="V424">
        <v>3.7824</v>
      </c>
      <c r="W424">
        <v>2.0569000000000002</v>
      </c>
      <c r="X424">
        <v>1.1460999999999999</v>
      </c>
      <c r="AE424">
        <v>-23.05</v>
      </c>
      <c r="AF424">
        <v>-20.181999999999999</v>
      </c>
      <c r="AG424">
        <v>2.7084000000000001</v>
      </c>
      <c r="AH424">
        <v>1.6435</v>
      </c>
      <c r="AO424">
        <v>-51.731999999999999</v>
      </c>
      <c r="AP424">
        <v>-48.127000000000002</v>
      </c>
      <c r="AQ424">
        <v>1.2303999999999999</v>
      </c>
      <c r="AR424">
        <v>2.1303000000000001</v>
      </c>
    </row>
    <row r="425" spans="1:44" x14ac:dyDescent="0.3">
      <c r="A425">
        <v>484.66</v>
      </c>
      <c r="B425">
        <v>719.27</v>
      </c>
      <c r="C425">
        <v>1.4914000000000001</v>
      </c>
      <c r="D425">
        <v>2.2601</v>
      </c>
      <c r="K425">
        <v>2.9157999999999999</v>
      </c>
      <c r="L425">
        <v>2.4243999999999999</v>
      </c>
      <c r="M425">
        <v>2.9841000000000002</v>
      </c>
      <c r="N425">
        <v>2.1303000000000001</v>
      </c>
      <c r="U425">
        <v>4.2763</v>
      </c>
      <c r="V425">
        <v>4.3426999999999998</v>
      </c>
      <c r="W425">
        <v>2.2404999999999999</v>
      </c>
      <c r="X425">
        <v>1.2040999999999999</v>
      </c>
      <c r="AE425">
        <v>-22.724</v>
      </c>
      <c r="AF425">
        <v>-19.943999999999999</v>
      </c>
      <c r="AG425">
        <v>4.1535000000000002</v>
      </c>
      <c r="AH425">
        <v>0.77815000000000001</v>
      </c>
      <c r="AO425">
        <v>-45.183999999999997</v>
      </c>
      <c r="AP425">
        <v>-47.524999999999999</v>
      </c>
      <c r="AQ425">
        <v>2.6253000000000002</v>
      </c>
      <c r="AR425">
        <v>2.1644000000000001</v>
      </c>
    </row>
    <row r="426" spans="1:44" x14ac:dyDescent="0.3">
      <c r="A426">
        <v>387.37</v>
      </c>
      <c r="B426">
        <v>504.91</v>
      </c>
      <c r="C426">
        <v>0.47711999999999999</v>
      </c>
      <c r="D426">
        <v>1.4472</v>
      </c>
      <c r="K426">
        <v>2.3340999999999998</v>
      </c>
      <c r="L426">
        <v>2.7456</v>
      </c>
      <c r="M426">
        <v>2.0569000000000002</v>
      </c>
      <c r="N426">
        <v>2.1644000000000001</v>
      </c>
      <c r="U426">
        <v>4.4398</v>
      </c>
      <c r="V426">
        <v>3.5335000000000001</v>
      </c>
      <c r="W426">
        <v>1.3009999999999999</v>
      </c>
      <c r="X426">
        <v>1.7403999999999999</v>
      </c>
      <c r="AE426">
        <v>-23.193000000000001</v>
      </c>
      <c r="AF426">
        <v>-23.175000000000001</v>
      </c>
      <c r="AG426">
        <v>4.0849000000000002</v>
      </c>
      <c r="AH426">
        <v>2.1303000000000001</v>
      </c>
      <c r="AO426">
        <v>-46.359000000000002</v>
      </c>
      <c r="AP426">
        <v>-47.481000000000002</v>
      </c>
      <c r="AQ426">
        <v>2.7084000000000001</v>
      </c>
      <c r="AR426">
        <v>2.2765</v>
      </c>
    </row>
    <row r="427" spans="1:44" x14ac:dyDescent="0.3">
      <c r="A427">
        <v>537.52</v>
      </c>
      <c r="B427">
        <v>401.63</v>
      </c>
      <c r="C427">
        <v>2.3384999999999998</v>
      </c>
      <c r="D427">
        <v>1.5682</v>
      </c>
      <c r="K427">
        <v>2.0354000000000001</v>
      </c>
      <c r="L427">
        <v>2.3889999999999998</v>
      </c>
      <c r="M427">
        <v>2.2404999999999999</v>
      </c>
      <c r="N427">
        <v>2.2765</v>
      </c>
      <c r="U427">
        <v>4.8830999999999998</v>
      </c>
      <c r="V427">
        <v>4.6985999999999999</v>
      </c>
      <c r="W427">
        <v>3.1162999999999998</v>
      </c>
      <c r="X427">
        <v>1.9294</v>
      </c>
      <c r="AE427">
        <v>-21.992999999999999</v>
      </c>
      <c r="AF427">
        <v>-23.213999999999999</v>
      </c>
      <c r="AG427">
        <v>2.9841000000000002</v>
      </c>
      <c r="AH427">
        <v>2.1644000000000001</v>
      </c>
      <c r="AO427">
        <v>-47.646999999999998</v>
      </c>
      <c r="AP427">
        <v>-45.256</v>
      </c>
      <c r="AQ427">
        <v>4.1535000000000002</v>
      </c>
      <c r="AR427">
        <v>2.1335000000000002</v>
      </c>
    </row>
    <row r="428" spans="1:44" x14ac:dyDescent="0.3">
      <c r="A428">
        <v>706.57</v>
      </c>
      <c r="B428">
        <v>910.98</v>
      </c>
      <c r="C428">
        <v>1.3424</v>
      </c>
      <c r="D428">
        <v>1.7634000000000001</v>
      </c>
      <c r="K428">
        <v>2.6791</v>
      </c>
      <c r="L428">
        <v>1.6479999999999999</v>
      </c>
      <c r="M428">
        <v>1.3009999999999999</v>
      </c>
      <c r="N428">
        <v>2.1335000000000002</v>
      </c>
      <c r="U428">
        <v>4.1346999999999996</v>
      </c>
      <c r="V428">
        <v>3.6654</v>
      </c>
      <c r="W428">
        <v>2.0969000000000002</v>
      </c>
      <c r="X428">
        <v>0.47711999999999999</v>
      </c>
      <c r="AE428">
        <v>-21.1</v>
      </c>
      <c r="AF428">
        <v>-21.858000000000001</v>
      </c>
      <c r="AG428">
        <v>2.0569000000000002</v>
      </c>
      <c r="AH428">
        <v>2.2765</v>
      </c>
      <c r="AO428">
        <v>-49.457000000000001</v>
      </c>
      <c r="AP428">
        <v>-49.378</v>
      </c>
      <c r="AQ428">
        <v>2.9841000000000002</v>
      </c>
      <c r="AR428">
        <v>1.4472</v>
      </c>
    </row>
    <row r="429" spans="1:44" x14ac:dyDescent="0.3">
      <c r="A429">
        <v>550.77</v>
      </c>
      <c r="B429">
        <v>563.33000000000004</v>
      </c>
      <c r="C429">
        <v>1.6990000000000001</v>
      </c>
      <c r="D429">
        <v>2.0293999999999999</v>
      </c>
      <c r="K429">
        <v>2.8616000000000001</v>
      </c>
      <c r="L429">
        <v>2.5347</v>
      </c>
      <c r="M429">
        <v>3.1162999999999998</v>
      </c>
      <c r="N429">
        <v>1.4472</v>
      </c>
      <c r="U429">
        <v>4.5990000000000002</v>
      </c>
      <c r="V429">
        <v>3.4110999999999998</v>
      </c>
      <c r="W429">
        <v>2.1492</v>
      </c>
      <c r="X429">
        <v>1.6435</v>
      </c>
      <c r="AE429">
        <v>-23.398</v>
      </c>
      <c r="AF429">
        <v>-22.841000000000001</v>
      </c>
      <c r="AG429">
        <v>2.2404999999999999</v>
      </c>
      <c r="AH429">
        <v>2.1335000000000002</v>
      </c>
      <c r="AO429">
        <v>-48.67</v>
      </c>
      <c r="AP429">
        <v>-51.087000000000003</v>
      </c>
      <c r="AQ429">
        <v>2.0569000000000002</v>
      </c>
      <c r="AR429">
        <v>0.47711999999999999</v>
      </c>
    </row>
    <row r="430" spans="1:44" x14ac:dyDescent="0.3">
      <c r="A430">
        <v>446.22</v>
      </c>
      <c r="B430">
        <v>865.95</v>
      </c>
      <c r="C430">
        <v>1.7853000000000001</v>
      </c>
      <c r="D430">
        <v>1.6435</v>
      </c>
      <c r="K430">
        <v>2.6046999999999998</v>
      </c>
      <c r="L430">
        <v>1.7997000000000001</v>
      </c>
      <c r="M430">
        <v>2.0969000000000002</v>
      </c>
      <c r="N430">
        <v>0.47711999999999999</v>
      </c>
      <c r="U430">
        <v>3.7191000000000001</v>
      </c>
      <c r="V430">
        <v>3.62</v>
      </c>
      <c r="W430">
        <v>2.2330000000000001</v>
      </c>
      <c r="X430">
        <v>0.77815000000000001</v>
      </c>
      <c r="AE430">
        <v>-22.277000000000001</v>
      </c>
      <c r="AF430">
        <v>-21.045000000000002</v>
      </c>
      <c r="AG430">
        <v>1.3009999999999999</v>
      </c>
      <c r="AH430">
        <v>1.4472</v>
      </c>
      <c r="AO430">
        <v>-47.000999999999998</v>
      </c>
      <c r="AP430">
        <v>-48.066000000000003</v>
      </c>
      <c r="AQ430">
        <v>2.2404999999999999</v>
      </c>
      <c r="AR430">
        <v>2.1335000000000002</v>
      </c>
    </row>
    <row r="431" spans="1:44" x14ac:dyDescent="0.3">
      <c r="A431">
        <v>306.18</v>
      </c>
      <c r="B431">
        <v>481.35</v>
      </c>
      <c r="C431">
        <v>2.5888</v>
      </c>
      <c r="D431">
        <v>0.84509999999999996</v>
      </c>
      <c r="K431">
        <v>2.6341000000000001</v>
      </c>
      <c r="L431">
        <v>2.2237</v>
      </c>
      <c r="M431">
        <v>2.1492</v>
      </c>
      <c r="N431">
        <v>2.1335000000000002</v>
      </c>
      <c r="U431">
        <v>3.5501999999999998</v>
      </c>
      <c r="V431">
        <v>3.9967000000000001</v>
      </c>
      <c r="W431">
        <v>1.3978999999999999</v>
      </c>
      <c r="X431">
        <v>2.1303000000000001</v>
      </c>
      <c r="AE431">
        <v>-21.994</v>
      </c>
      <c r="AF431">
        <v>-21.358000000000001</v>
      </c>
      <c r="AG431">
        <v>3.1162999999999998</v>
      </c>
      <c r="AH431">
        <v>2.1335000000000002</v>
      </c>
      <c r="AO431">
        <v>-51.5</v>
      </c>
      <c r="AP431">
        <v>-46.411999999999999</v>
      </c>
      <c r="AQ431">
        <v>1.3009999999999999</v>
      </c>
      <c r="AR431">
        <v>2.3483000000000001</v>
      </c>
    </row>
    <row r="432" spans="1:44" x14ac:dyDescent="0.3">
      <c r="A432">
        <v>478.62</v>
      </c>
      <c r="B432">
        <v>387.12</v>
      </c>
      <c r="C432">
        <v>3.07</v>
      </c>
      <c r="D432">
        <v>1.3424</v>
      </c>
      <c r="K432">
        <v>2.4621</v>
      </c>
      <c r="L432">
        <v>2.1739000000000002</v>
      </c>
      <c r="M432">
        <v>2.2330000000000001</v>
      </c>
      <c r="N432">
        <v>2.3483000000000001</v>
      </c>
      <c r="U432">
        <v>5.0698999999999996</v>
      </c>
      <c r="V432">
        <v>4.7251000000000003</v>
      </c>
      <c r="W432">
        <v>1.6990000000000001</v>
      </c>
      <c r="X432">
        <v>2.1644000000000001</v>
      </c>
      <c r="AE432">
        <v>-22.411999999999999</v>
      </c>
      <c r="AF432">
        <v>-24.003</v>
      </c>
      <c r="AG432">
        <v>2.0969000000000002</v>
      </c>
      <c r="AH432">
        <v>2.3483000000000001</v>
      </c>
      <c r="AO432">
        <v>-47.424999999999997</v>
      </c>
      <c r="AP432">
        <v>-48.664999999999999</v>
      </c>
      <c r="AQ432">
        <v>3.1162999999999998</v>
      </c>
      <c r="AR432">
        <v>1.3009999999999999</v>
      </c>
    </row>
    <row r="433" spans="1:44" x14ac:dyDescent="0.3">
      <c r="A433">
        <v>419.9</v>
      </c>
      <c r="B433">
        <v>680.98</v>
      </c>
      <c r="C433">
        <v>1.8692</v>
      </c>
      <c r="D433">
        <v>2.6395</v>
      </c>
      <c r="K433">
        <v>2.5152000000000001</v>
      </c>
      <c r="L433">
        <v>2.2433000000000001</v>
      </c>
      <c r="M433">
        <v>1.3978999999999999</v>
      </c>
      <c r="N433">
        <v>1.3009999999999999</v>
      </c>
      <c r="U433">
        <v>3.7824</v>
      </c>
      <c r="V433">
        <v>4.7492999999999999</v>
      </c>
      <c r="W433">
        <v>1.1460999999999999</v>
      </c>
      <c r="X433">
        <v>2.2765</v>
      </c>
      <c r="AE433">
        <v>-21.010999999999999</v>
      </c>
      <c r="AF433">
        <v>-22.811</v>
      </c>
      <c r="AG433">
        <v>2.1492</v>
      </c>
      <c r="AH433">
        <v>1.3009999999999999</v>
      </c>
      <c r="AO433">
        <v>-49.137</v>
      </c>
      <c r="AP433">
        <v>-49.439</v>
      </c>
      <c r="AQ433">
        <v>2.0969000000000002</v>
      </c>
      <c r="AR433">
        <v>1.5051000000000001</v>
      </c>
    </row>
    <row r="434" spans="1:44" x14ac:dyDescent="0.3">
      <c r="A434">
        <v>431.26</v>
      </c>
      <c r="B434">
        <v>757.08</v>
      </c>
      <c r="C434">
        <v>1.7708999999999999</v>
      </c>
      <c r="D434">
        <v>2.3010000000000002</v>
      </c>
      <c r="K434">
        <v>2.1307</v>
      </c>
      <c r="L434">
        <v>2.4573</v>
      </c>
      <c r="M434">
        <v>1.1460999999999999</v>
      </c>
      <c r="N434">
        <v>1.5051000000000001</v>
      </c>
      <c r="U434">
        <v>4.3426999999999998</v>
      </c>
      <c r="V434">
        <v>4.3917000000000002</v>
      </c>
      <c r="W434">
        <v>1.2553000000000001</v>
      </c>
      <c r="X434">
        <v>2.1335000000000002</v>
      </c>
      <c r="AE434">
        <v>-21.032</v>
      </c>
      <c r="AF434">
        <v>-22.103999999999999</v>
      </c>
      <c r="AG434">
        <v>2.2330000000000001</v>
      </c>
      <c r="AH434">
        <v>1.5051000000000001</v>
      </c>
      <c r="AO434">
        <v>-48.222000000000001</v>
      </c>
      <c r="AP434">
        <v>-51.558</v>
      </c>
      <c r="AQ434">
        <v>2.1492</v>
      </c>
      <c r="AR434">
        <v>1.6720999999999999</v>
      </c>
    </row>
    <row r="435" spans="1:44" x14ac:dyDescent="0.3">
      <c r="A435">
        <v>619.45000000000005</v>
      </c>
      <c r="B435">
        <v>569.83000000000004</v>
      </c>
      <c r="C435">
        <v>2.2067999999999999</v>
      </c>
      <c r="D435">
        <v>2.48</v>
      </c>
      <c r="K435">
        <v>2.8946999999999998</v>
      </c>
      <c r="L435">
        <v>2.8746</v>
      </c>
      <c r="M435">
        <v>1.2553000000000001</v>
      </c>
      <c r="N435">
        <v>1.6720999999999999</v>
      </c>
      <c r="U435">
        <v>3.5335000000000001</v>
      </c>
      <c r="V435">
        <v>4.2396000000000003</v>
      </c>
      <c r="W435">
        <v>2.0333999999999999</v>
      </c>
      <c r="X435">
        <v>1.4472</v>
      </c>
      <c r="AE435">
        <v>-22.632999999999999</v>
      </c>
      <c r="AF435">
        <v>-22.009</v>
      </c>
      <c r="AG435">
        <v>1.3978999999999999</v>
      </c>
      <c r="AH435">
        <v>1.6720999999999999</v>
      </c>
      <c r="AO435">
        <v>-49.926000000000002</v>
      </c>
      <c r="AP435">
        <v>-52.115000000000002</v>
      </c>
      <c r="AQ435">
        <v>2.2330000000000001</v>
      </c>
      <c r="AR435">
        <v>2.1875</v>
      </c>
    </row>
    <row r="436" spans="1:44" x14ac:dyDescent="0.3">
      <c r="A436">
        <v>548.63</v>
      </c>
      <c r="B436">
        <v>611.52</v>
      </c>
      <c r="C436">
        <v>2.0754999999999999</v>
      </c>
      <c r="D436">
        <v>2.3483000000000001</v>
      </c>
      <c r="K436">
        <v>2.2633999999999999</v>
      </c>
      <c r="L436">
        <v>3.1004999999999998</v>
      </c>
      <c r="M436">
        <v>2.0333999999999999</v>
      </c>
      <c r="N436">
        <v>2.1875</v>
      </c>
      <c r="U436">
        <v>4.6985999999999999</v>
      </c>
      <c r="V436">
        <v>3.6120000000000001</v>
      </c>
      <c r="W436">
        <v>1.9956</v>
      </c>
      <c r="X436">
        <v>0.47711999999999999</v>
      </c>
      <c r="AE436">
        <v>-23.529</v>
      </c>
      <c r="AF436">
        <v>-21.768999999999998</v>
      </c>
      <c r="AG436">
        <v>1.6990000000000001</v>
      </c>
      <c r="AH436">
        <v>2.1875</v>
      </c>
      <c r="AO436">
        <v>-50.209000000000003</v>
      </c>
      <c r="AP436">
        <v>-51.387</v>
      </c>
      <c r="AQ436">
        <v>1.3978999999999999</v>
      </c>
      <c r="AR436">
        <v>2.2576999999999998</v>
      </c>
    </row>
    <row r="437" spans="1:44" x14ac:dyDescent="0.3">
      <c r="A437">
        <v>481.53</v>
      </c>
      <c r="B437">
        <v>537.59</v>
      </c>
      <c r="C437">
        <v>2.1461000000000001</v>
      </c>
      <c r="D437">
        <v>2.0863999999999998</v>
      </c>
      <c r="K437">
        <v>2.5518999999999998</v>
      </c>
      <c r="L437">
        <v>2.7486999999999999</v>
      </c>
      <c r="M437">
        <v>1.9956</v>
      </c>
      <c r="N437">
        <v>2.2576999999999998</v>
      </c>
      <c r="U437">
        <v>3.6654</v>
      </c>
      <c r="V437">
        <v>4.3323999999999998</v>
      </c>
      <c r="W437">
        <v>0.47711999999999999</v>
      </c>
      <c r="X437">
        <v>2.1335000000000002</v>
      </c>
      <c r="AE437">
        <v>-20.786000000000001</v>
      </c>
      <c r="AF437">
        <v>-22.123000000000001</v>
      </c>
      <c r="AG437">
        <v>1.1460999999999999</v>
      </c>
      <c r="AH437">
        <v>2.2576999999999998</v>
      </c>
      <c r="AO437">
        <v>-46.345999999999997</v>
      </c>
      <c r="AP437">
        <v>-51.84</v>
      </c>
      <c r="AQ437">
        <v>1.6990000000000001</v>
      </c>
      <c r="AR437">
        <v>1.7242999999999999</v>
      </c>
    </row>
    <row r="438" spans="1:44" x14ac:dyDescent="0.3">
      <c r="A438">
        <v>592.44000000000005</v>
      </c>
      <c r="B438">
        <v>441.08</v>
      </c>
      <c r="C438">
        <v>1.2553000000000001</v>
      </c>
      <c r="D438">
        <v>1.0414000000000001</v>
      </c>
      <c r="K438">
        <v>2.3212000000000002</v>
      </c>
      <c r="L438">
        <v>2.8780999999999999</v>
      </c>
      <c r="M438">
        <v>0.47711999999999999</v>
      </c>
      <c r="N438">
        <v>1.7242999999999999</v>
      </c>
      <c r="U438">
        <v>3.4110999999999998</v>
      </c>
      <c r="V438">
        <v>5.5119999999999996</v>
      </c>
      <c r="W438">
        <v>1.8194999999999999</v>
      </c>
      <c r="X438">
        <v>2.3483000000000001</v>
      </c>
      <c r="AE438">
        <v>-22.106000000000002</v>
      </c>
      <c r="AF438">
        <v>-21.876000000000001</v>
      </c>
      <c r="AG438">
        <v>1.2553000000000001</v>
      </c>
      <c r="AH438">
        <v>1.7242999999999999</v>
      </c>
      <c r="AO438">
        <v>-49.814</v>
      </c>
      <c r="AP438">
        <v>-49.857999999999997</v>
      </c>
      <c r="AQ438">
        <v>1.1460999999999999</v>
      </c>
      <c r="AR438">
        <v>1.6335</v>
      </c>
    </row>
    <row r="439" spans="1:44" x14ac:dyDescent="0.3">
      <c r="A439">
        <v>537.59</v>
      </c>
      <c r="B439">
        <v>618.99</v>
      </c>
      <c r="C439">
        <v>2.3711000000000002</v>
      </c>
      <c r="D439">
        <v>2.5366</v>
      </c>
      <c r="K439">
        <v>2.3374999999999999</v>
      </c>
      <c r="L439">
        <v>2.8915999999999999</v>
      </c>
      <c r="M439">
        <v>1.8194999999999999</v>
      </c>
      <c r="N439">
        <v>1.6335</v>
      </c>
      <c r="U439">
        <v>3.62</v>
      </c>
      <c r="V439">
        <v>3.7210999999999999</v>
      </c>
      <c r="W439">
        <v>0.77815000000000001</v>
      </c>
      <c r="X439">
        <v>1.3009999999999999</v>
      </c>
      <c r="AE439">
        <v>-21.736000000000001</v>
      </c>
      <c r="AF439">
        <v>-21.539000000000001</v>
      </c>
      <c r="AG439">
        <v>2.0333999999999999</v>
      </c>
      <c r="AH439">
        <v>1.6335</v>
      </c>
      <c r="AO439">
        <v>-50.176000000000002</v>
      </c>
      <c r="AP439">
        <v>-48.052999999999997</v>
      </c>
      <c r="AQ439">
        <v>1.2553000000000001</v>
      </c>
      <c r="AR439">
        <v>1.9191</v>
      </c>
    </row>
    <row r="440" spans="1:44" x14ac:dyDescent="0.3">
      <c r="A440">
        <v>507.52</v>
      </c>
      <c r="B440">
        <v>627.72</v>
      </c>
      <c r="C440">
        <v>2.5550999999999999</v>
      </c>
      <c r="D440">
        <v>1.5911</v>
      </c>
      <c r="K440">
        <v>2.4996</v>
      </c>
      <c r="L440">
        <v>2.3132000000000001</v>
      </c>
      <c r="M440">
        <v>0.77815000000000001</v>
      </c>
      <c r="N440">
        <v>1.9191</v>
      </c>
      <c r="U440">
        <v>3.9967000000000001</v>
      </c>
      <c r="V440">
        <v>3.6120999999999999</v>
      </c>
      <c r="W440">
        <v>2.4182999999999999</v>
      </c>
      <c r="X440">
        <v>1.5051000000000001</v>
      </c>
      <c r="AE440">
        <v>-21.026</v>
      </c>
      <c r="AF440">
        <v>-23.302</v>
      </c>
      <c r="AG440">
        <v>1.9956</v>
      </c>
      <c r="AH440">
        <v>1.9191</v>
      </c>
      <c r="AO440">
        <v>-49.360999999999997</v>
      </c>
      <c r="AP440">
        <v>-50.698</v>
      </c>
      <c r="AQ440">
        <v>2.0333999999999999</v>
      </c>
      <c r="AR440">
        <v>1.9191</v>
      </c>
    </row>
    <row r="441" spans="1:44" x14ac:dyDescent="0.3">
      <c r="A441">
        <v>719.27</v>
      </c>
      <c r="B441">
        <v>762.98</v>
      </c>
      <c r="C441">
        <v>2.7250999999999999</v>
      </c>
      <c r="D441">
        <v>2.0211999999999999</v>
      </c>
      <c r="K441">
        <v>2.4243999999999999</v>
      </c>
      <c r="L441">
        <v>2.8138000000000001</v>
      </c>
      <c r="M441">
        <v>2.4182999999999999</v>
      </c>
      <c r="N441">
        <v>1.9191</v>
      </c>
      <c r="U441">
        <v>4.7251000000000003</v>
      </c>
      <c r="V441">
        <v>4.1174999999999997</v>
      </c>
      <c r="W441">
        <v>2.5752000000000002</v>
      </c>
      <c r="X441">
        <v>1.6720999999999999</v>
      </c>
      <c r="AE441">
        <v>-20.440999999999999</v>
      </c>
      <c r="AF441">
        <v>-22.248999999999999</v>
      </c>
      <c r="AG441">
        <v>0.47711999999999999</v>
      </c>
      <c r="AH441">
        <v>1.9191</v>
      </c>
      <c r="AO441">
        <v>-48.037999999999997</v>
      </c>
      <c r="AP441">
        <v>-44.777999999999999</v>
      </c>
      <c r="AQ441">
        <v>1.9956</v>
      </c>
      <c r="AR441">
        <v>1.9590000000000001</v>
      </c>
    </row>
    <row r="442" spans="1:44" x14ac:dyDescent="0.3">
      <c r="A442">
        <v>504.91</v>
      </c>
      <c r="B442">
        <v>439.56</v>
      </c>
      <c r="C442">
        <v>1.5051000000000001</v>
      </c>
      <c r="D442">
        <v>1.7559</v>
      </c>
      <c r="K442">
        <v>2.7456</v>
      </c>
      <c r="L442">
        <v>2.3969</v>
      </c>
      <c r="M442">
        <v>2.5752000000000002</v>
      </c>
      <c r="N442">
        <v>1.9590000000000001</v>
      </c>
      <c r="U442">
        <v>4.7492999999999999</v>
      </c>
      <c r="V442">
        <v>4.6454000000000004</v>
      </c>
      <c r="W442">
        <v>2.7839</v>
      </c>
      <c r="X442">
        <v>2.1875</v>
      </c>
      <c r="AE442">
        <v>-20.181999999999999</v>
      </c>
      <c r="AF442">
        <v>-22.542000000000002</v>
      </c>
      <c r="AG442">
        <v>1.8194999999999999</v>
      </c>
      <c r="AH442">
        <v>1.9590000000000001</v>
      </c>
      <c r="AO442">
        <v>-50.524999999999999</v>
      </c>
      <c r="AP442">
        <v>-50.311999999999998</v>
      </c>
      <c r="AQ442">
        <v>0.47711999999999999</v>
      </c>
      <c r="AR442">
        <v>1.2303999999999999</v>
      </c>
    </row>
    <row r="443" spans="1:44" x14ac:dyDescent="0.3">
      <c r="A443">
        <v>401.63</v>
      </c>
      <c r="B443">
        <v>280.69</v>
      </c>
      <c r="C443">
        <v>1.6128</v>
      </c>
      <c r="D443">
        <v>2.1173000000000002</v>
      </c>
      <c r="K443">
        <v>2.3889999999999998</v>
      </c>
      <c r="L443">
        <v>2.5036999999999998</v>
      </c>
      <c r="M443">
        <v>2.7839</v>
      </c>
      <c r="N443">
        <v>1.2303999999999999</v>
      </c>
      <c r="U443">
        <v>4.3917000000000002</v>
      </c>
      <c r="V443">
        <v>5.3593000000000002</v>
      </c>
      <c r="W443">
        <v>2.4014000000000002</v>
      </c>
      <c r="X443">
        <v>2.2576999999999998</v>
      </c>
      <c r="AE443">
        <v>-19.943999999999999</v>
      </c>
      <c r="AF443">
        <v>-22.071999999999999</v>
      </c>
      <c r="AG443">
        <v>0.77815000000000001</v>
      </c>
      <c r="AH443">
        <v>1.2303999999999999</v>
      </c>
      <c r="AO443">
        <v>-49.704000000000001</v>
      </c>
      <c r="AP443">
        <v>-47.530999999999999</v>
      </c>
      <c r="AQ443">
        <v>1.8194999999999999</v>
      </c>
      <c r="AR443">
        <v>2.1492</v>
      </c>
    </row>
    <row r="444" spans="1:44" x14ac:dyDescent="0.3">
      <c r="A444">
        <v>910.98</v>
      </c>
      <c r="B444">
        <v>547.21</v>
      </c>
      <c r="C444">
        <v>1.9777</v>
      </c>
      <c r="D444">
        <v>2.1614</v>
      </c>
      <c r="K444">
        <v>1.6479999999999999</v>
      </c>
      <c r="L444">
        <v>2.0851000000000002</v>
      </c>
      <c r="M444">
        <v>2.4014000000000002</v>
      </c>
      <c r="N444">
        <v>2.1492</v>
      </c>
      <c r="U444">
        <v>4.2396000000000003</v>
      </c>
      <c r="V444">
        <v>4.5968</v>
      </c>
      <c r="W444">
        <v>1.4914000000000001</v>
      </c>
      <c r="X444">
        <v>1.7242999999999999</v>
      </c>
      <c r="AE444">
        <v>-23.175000000000001</v>
      </c>
      <c r="AF444">
        <v>-23.012</v>
      </c>
      <c r="AG444">
        <v>2.4182999999999999</v>
      </c>
      <c r="AH444">
        <v>2.1492</v>
      </c>
      <c r="AO444">
        <v>-50.536999999999999</v>
      </c>
      <c r="AP444">
        <v>-50.89</v>
      </c>
      <c r="AQ444">
        <v>0.77815000000000001</v>
      </c>
      <c r="AR444">
        <v>2.1673</v>
      </c>
    </row>
    <row r="445" spans="1:44" x14ac:dyDescent="0.3">
      <c r="A445">
        <v>563.33000000000004</v>
      </c>
      <c r="B445">
        <v>343.15</v>
      </c>
      <c r="C445">
        <v>2.5249999999999999</v>
      </c>
      <c r="D445">
        <v>2.0644999999999998</v>
      </c>
      <c r="K445">
        <v>2.5347</v>
      </c>
      <c r="L445">
        <v>3.2006999999999999</v>
      </c>
      <c r="M445">
        <v>1.4914000000000001</v>
      </c>
      <c r="N445">
        <v>2.1673</v>
      </c>
      <c r="U445">
        <v>3.6120000000000001</v>
      </c>
      <c r="V445">
        <v>4.6067</v>
      </c>
      <c r="W445">
        <v>0.47711999999999999</v>
      </c>
      <c r="X445">
        <v>1.6335</v>
      </c>
      <c r="AE445">
        <v>-23.213999999999999</v>
      </c>
      <c r="AF445">
        <v>-22.228000000000002</v>
      </c>
      <c r="AG445">
        <v>2.5752000000000002</v>
      </c>
      <c r="AH445">
        <v>2.1673</v>
      </c>
      <c r="AO445">
        <v>-48.127000000000002</v>
      </c>
      <c r="AP445">
        <v>-45.536000000000001</v>
      </c>
      <c r="AQ445">
        <v>2.4182999999999999</v>
      </c>
      <c r="AR445">
        <v>2.2601</v>
      </c>
    </row>
    <row r="446" spans="1:44" x14ac:dyDescent="0.3">
      <c r="A446">
        <v>865.95</v>
      </c>
      <c r="B446">
        <v>400.85</v>
      </c>
      <c r="C446">
        <v>1.7924</v>
      </c>
      <c r="D446">
        <v>1.6232</v>
      </c>
      <c r="K446">
        <v>1.7997000000000001</v>
      </c>
      <c r="L446">
        <v>2.4906000000000001</v>
      </c>
      <c r="M446">
        <v>0.47711999999999999</v>
      </c>
      <c r="N446">
        <v>2.2601</v>
      </c>
      <c r="U446">
        <v>4.3323999999999998</v>
      </c>
      <c r="V446">
        <v>3.5802</v>
      </c>
      <c r="W446">
        <v>2.3384999999999998</v>
      </c>
      <c r="X446">
        <v>1.9191</v>
      </c>
      <c r="AE446">
        <v>-21.858000000000001</v>
      </c>
      <c r="AF446">
        <v>-23.273</v>
      </c>
      <c r="AG446">
        <v>2.7839</v>
      </c>
      <c r="AH446">
        <v>2.2601</v>
      </c>
      <c r="AO446">
        <v>-47.524999999999999</v>
      </c>
      <c r="AP446">
        <v>-51.302999999999997</v>
      </c>
      <c r="AQ446">
        <v>2.5752000000000002</v>
      </c>
      <c r="AR446">
        <v>1.4472</v>
      </c>
    </row>
    <row r="447" spans="1:44" x14ac:dyDescent="0.3">
      <c r="A447">
        <v>866.31</v>
      </c>
      <c r="B447">
        <v>422.38</v>
      </c>
      <c r="C447">
        <v>1.1138999999999999</v>
      </c>
      <c r="D447">
        <v>1.5441</v>
      </c>
      <c r="K447">
        <v>2.2237</v>
      </c>
      <c r="L447">
        <v>2.4203999999999999</v>
      </c>
      <c r="M447">
        <v>2.3384999999999998</v>
      </c>
      <c r="N447">
        <v>1.4472</v>
      </c>
      <c r="U447">
        <v>5.5119999999999996</v>
      </c>
      <c r="V447">
        <v>4.1494999999999997</v>
      </c>
      <c r="W447">
        <v>3.0910000000000002</v>
      </c>
      <c r="X447">
        <v>1.9191</v>
      </c>
      <c r="AE447">
        <v>-22.841000000000001</v>
      </c>
      <c r="AF447">
        <v>-22.22</v>
      </c>
      <c r="AG447">
        <v>2.4014000000000002</v>
      </c>
      <c r="AH447">
        <v>1.4472</v>
      </c>
      <c r="AO447">
        <v>-47.481000000000002</v>
      </c>
      <c r="AP447">
        <v>-49.23</v>
      </c>
      <c r="AQ447">
        <v>2.7839</v>
      </c>
      <c r="AR447">
        <v>1.5682</v>
      </c>
    </row>
    <row r="448" spans="1:44" x14ac:dyDescent="0.3">
      <c r="A448">
        <v>481.35</v>
      </c>
      <c r="B448">
        <v>444.49</v>
      </c>
      <c r="C448">
        <v>1</v>
      </c>
      <c r="D448">
        <v>1.9731000000000001</v>
      </c>
      <c r="K448">
        <v>2.1739000000000002</v>
      </c>
      <c r="L448">
        <v>2.6132</v>
      </c>
      <c r="M448">
        <v>3.0910000000000002</v>
      </c>
      <c r="N448">
        <v>1.5682</v>
      </c>
      <c r="U448">
        <v>3.7210999999999999</v>
      </c>
      <c r="V448">
        <v>4.1277999999999997</v>
      </c>
      <c r="W448">
        <v>1.3424</v>
      </c>
      <c r="X448">
        <v>1.9590000000000001</v>
      </c>
      <c r="AE448">
        <v>-21.045000000000002</v>
      </c>
      <c r="AF448">
        <v>-21.887</v>
      </c>
      <c r="AG448">
        <v>1.4914000000000001</v>
      </c>
      <c r="AH448">
        <v>1.5682</v>
      </c>
      <c r="AO448">
        <v>-45.256</v>
      </c>
      <c r="AP448">
        <v>-47.841000000000001</v>
      </c>
      <c r="AQ448">
        <v>2.4014000000000002</v>
      </c>
      <c r="AR448">
        <v>2.2967</v>
      </c>
    </row>
    <row r="449" spans="1:44" x14ac:dyDescent="0.3">
      <c r="A449">
        <v>387.12</v>
      </c>
      <c r="B449">
        <v>716.54</v>
      </c>
      <c r="C449">
        <v>1.5798000000000001</v>
      </c>
      <c r="D449">
        <v>2.1818</v>
      </c>
      <c r="K449">
        <v>2.2433000000000001</v>
      </c>
      <c r="L449">
        <v>2.8586999999999998</v>
      </c>
      <c r="M449">
        <v>1.3424</v>
      </c>
      <c r="N449">
        <v>2.2967</v>
      </c>
      <c r="U449">
        <v>3.6120999999999999</v>
      </c>
      <c r="V449">
        <v>3.8220000000000001</v>
      </c>
      <c r="W449">
        <v>1.6990000000000001</v>
      </c>
      <c r="X449">
        <v>1.2303999999999999</v>
      </c>
      <c r="AE449">
        <v>-21.852</v>
      </c>
      <c r="AF449">
        <v>-24.494</v>
      </c>
      <c r="AG449">
        <v>0.47711999999999999</v>
      </c>
      <c r="AH449">
        <v>2.2967</v>
      </c>
      <c r="AO449">
        <v>-49.378</v>
      </c>
      <c r="AP449">
        <v>-47.482999999999997</v>
      </c>
      <c r="AQ449">
        <v>1.4914000000000001</v>
      </c>
      <c r="AR449">
        <v>1.7634000000000001</v>
      </c>
    </row>
    <row r="450" spans="1:44" x14ac:dyDescent="0.3">
      <c r="A450">
        <v>680.98</v>
      </c>
      <c r="B450">
        <v>806.36</v>
      </c>
      <c r="C450">
        <v>4.4132999999999996</v>
      </c>
      <c r="D450">
        <v>2.5943999999999998</v>
      </c>
      <c r="K450">
        <v>2.4573</v>
      </c>
      <c r="L450">
        <v>2.3904999999999998</v>
      </c>
      <c r="M450">
        <v>1.6990000000000001</v>
      </c>
      <c r="N450">
        <v>1.7634000000000001</v>
      </c>
      <c r="U450">
        <v>4.1174999999999997</v>
      </c>
      <c r="V450">
        <v>3.9579</v>
      </c>
      <c r="W450">
        <v>1.7853000000000001</v>
      </c>
      <c r="X450">
        <v>2.1492</v>
      </c>
      <c r="AE450">
        <v>-21.358000000000001</v>
      </c>
      <c r="AF450">
        <v>-20.603999999999999</v>
      </c>
      <c r="AG450">
        <v>2.3384999999999998</v>
      </c>
      <c r="AH450">
        <v>1.7634000000000001</v>
      </c>
      <c r="AO450">
        <v>-51.087000000000003</v>
      </c>
      <c r="AP450">
        <v>-49.008000000000003</v>
      </c>
      <c r="AQ450">
        <v>0.47711999999999999</v>
      </c>
      <c r="AR450">
        <v>2.1271</v>
      </c>
    </row>
    <row r="451" spans="1:44" x14ac:dyDescent="0.3">
      <c r="A451">
        <v>757.08</v>
      </c>
      <c r="B451">
        <v>599.01</v>
      </c>
      <c r="C451">
        <v>3.0373999999999999</v>
      </c>
      <c r="D451">
        <v>1.2787999999999999</v>
      </c>
      <c r="K451">
        <v>2.8746</v>
      </c>
      <c r="L451">
        <v>2.5259999999999998</v>
      </c>
      <c r="M451">
        <v>1.7853000000000001</v>
      </c>
      <c r="N451">
        <v>2.1271</v>
      </c>
      <c r="U451">
        <v>4.6454000000000004</v>
      </c>
      <c r="V451">
        <v>4.4729000000000001</v>
      </c>
      <c r="W451">
        <v>2.5888</v>
      </c>
      <c r="X451">
        <v>2.1673</v>
      </c>
      <c r="AE451">
        <v>-24.003</v>
      </c>
      <c r="AF451">
        <v>-24.657</v>
      </c>
      <c r="AG451">
        <v>3.0910000000000002</v>
      </c>
      <c r="AH451">
        <v>2.1271</v>
      </c>
      <c r="AO451">
        <v>-48.066000000000003</v>
      </c>
      <c r="AP451">
        <v>-48.177999999999997</v>
      </c>
      <c r="AQ451">
        <v>2.3384999999999998</v>
      </c>
      <c r="AR451">
        <v>2.0293999999999999</v>
      </c>
    </row>
    <row r="452" spans="1:44" x14ac:dyDescent="0.3">
      <c r="A452">
        <v>569.83000000000004</v>
      </c>
      <c r="B452">
        <v>554.41999999999996</v>
      </c>
      <c r="C452">
        <v>3.9203000000000001</v>
      </c>
      <c r="D452">
        <v>2.4472</v>
      </c>
      <c r="K452">
        <v>3.1004999999999998</v>
      </c>
      <c r="L452">
        <v>2.6735000000000002</v>
      </c>
      <c r="M452">
        <v>2.5888</v>
      </c>
      <c r="N452">
        <v>2.0293999999999999</v>
      </c>
      <c r="U452">
        <v>5.3593000000000002</v>
      </c>
      <c r="V452">
        <v>3.5855999999999999</v>
      </c>
      <c r="W452">
        <v>3.07</v>
      </c>
      <c r="X452">
        <v>2.2601</v>
      </c>
      <c r="AE452">
        <v>-22.811</v>
      </c>
      <c r="AF452">
        <v>-22.065000000000001</v>
      </c>
      <c r="AG452">
        <v>1.3424</v>
      </c>
      <c r="AH452">
        <v>2.0293999999999999</v>
      </c>
      <c r="AO452">
        <v>-46.411999999999999</v>
      </c>
      <c r="AP452">
        <v>-48.765000000000001</v>
      </c>
      <c r="AQ452">
        <v>3.0910000000000002</v>
      </c>
      <c r="AR452">
        <v>1.6435</v>
      </c>
    </row>
    <row r="453" spans="1:44" x14ac:dyDescent="0.3">
      <c r="A453">
        <v>611.52</v>
      </c>
      <c r="B453">
        <v>632.39</v>
      </c>
      <c r="C453">
        <v>3.0834999999999999</v>
      </c>
      <c r="D453">
        <v>2.1760999999999999</v>
      </c>
      <c r="K453">
        <v>2.7486999999999999</v>
      </c>
      <c r="L453">
        <v>2.8435000000000001</v>
      </c>
      <c r="M453">
        <v>3.07</v>
      </c>
      <c r="N453">
        <v>1.6435</v>
      </c>
      <c r="U453">
        <v>4.5968</v>
      </c>
      <c r="V453">
        <v>4.3067000000000002</v>
      </c>
      <c r="W453">
        <v>1.8692</v>
      </c>
      <c r="X453">
        <v>1.4472</v>
      </c>
      <c r="AE453">
        <v>-22.103999999999999</v>
      </c>
      <c r="AF453">
        <v>-24.22</v>
      </c>
      <c r="AG453">
        <v>1.6990000000000001</v>
      </c>
      <c r="AH453">
        <v>1.6435</v>
      </c>
      <c r="AO453">
        <v>-48.664999999999999</v>
      </c>
      <c r="AP453">
        <v>-47.591000000000001</v>
      </c>
      <c r="AQ453">
        <v>1.3424</v>
      </c>
      <c r="AR453">
        <v>1.0791999999999999</v>
      </c>
    </row>
    <row r="454" spans="1:44" x14ac:dyDescent="0.3">
      <c r="A454">
        <v>537.59</v>
      </c>
      <c r="B454">
        <v>405.76</v>
      </c>
      <c r="C454">
        <v>2.2989000000000002</v>
      </c>
      <c r="D454">
        <v>1.5185</v>
      </c>
      <c r="K454">
        <v>2.8780999999999999</v>
      </c>
      <c r="L454">
        <v>2.1711999999999998</v>
      </c>
      <c r="M454">
        <v>1.8692</v>
      </c>
      <c r="N454">
        <v>1.0791999999999999</v>
      </c>
      <c r="U454">
        <v>4.6067</v>
      </c>
      <c r="V454">
        <v>3.9832000000000001</v>
      </c>
      <c r="W454">
        <v>1.7708999999999999</v>
      </c>
      <c r="X454">
        <v>1.5682</v>
      </c>
      <c r="AE454">
        <v>-22.009</v>
      </c>
      <c r="AF454">
        <v>-20.460999999999999</v>
      </c>
      <c r="AG454">
        <v>1.7853000000000001</v>
      </c>
      <c r="AH454">
        <v>1.0791999999999999</v>
      </c>
      <c r="AO454">
        <v>-49.439</v>
      </c>
      <c r="AP454">
        <v>-49.933999999999997</v>
      </c>
      <c r="AQ454">
        <v>1.6990000000000001</v>
      </c>
      <c r="AR454">
        <v>0.84509999999999996</v>
      </c>
    </row>
    <row r="455" spans="1:44" x14ac:dyDescent="0.3">
      <c r="A455">
        <v>441.08</v>
      </c>
      <c r="B455">
        <v>374.04</v>
      </c>
      <c r="C455">
        <v>1.0414000000000001</v>
      </c>
      <c r="D455">
        <v>1.9137999999999999</v>
      </c>
      <c r="K455">
        <v>2.8915999999999999</v>
      </c>
      <c r="L455">
        <v>2.3079000000000001</v>
      </c>
      <c r="M455">
        <v>1.7708999999999999</v>
      </c>
      <c r="N455">
        <v>0.84509999999999996</v>
      </c>
      <c r="U455">
        <v>3.5802</v>
      </c>
      <c r="V455">
        <v>4.7507000000000001</v>
      </c>
      <c r="W455">
        <v>2.2067999999999999</v>
      </c>
      <c r="X455">
        <v>2.2967</v>
      </c>
      <c r="AE455">
        <v>-21.768999999999998</v>
      </c>
      <c r="AF455">
        <v>-22.786000000000001</v>
      </c>
      <c r="AG455">
        <v>2.5888</v>
      </c>
      <c r="AH455">
        <v>0.84509999999999996</v>
      </c>
      <c r="AO455">
        <v>-51.558</v>
      </c>
      <c r="AP455">
        <v>-51.600999999999999</v>
      </c>
      <c r="AQ455">
        <v>1.7853000000000001</v>
      </c>
      <c r="AR455">
        <v>1.3424</v>
      </c>
    </row>
    <row r="456" spans="1:44" x14ac:dyDescent="0.3">
      <c r="A456">
        <v>618.99</v>
      </c>
      <c r="B456">
        <v>611.64</v>
      </c>
      <c r="C456">
        <v>3.9834999999999998</v>
      </c>
      <c r="D456">
        <v>1.6128</v>
      </c>
      <c r="K456">
        <v>2.3132000000000001</v>
      </c>
      <c r="L456">
        <v>2.2932000000000001</v>
      </c>
      <c r="M456">
        <v>2.2067999999999999</v>
      </c>
      <c r="N456">
        <v>1.3424</v>
      </c>
      <c r="U456">
        <v>4.1494999999999997</v>
      </c>
      <c r="V456">
        <v>3.8803999999999998</v>
      </c>
      <c r="W456">
        <v>2.0754999999999999</v>
      </c>
      <c r="X456">
        <v>1.7634000000000001</v>
      </c>
      <c r="AE456">
        <v>-22.123000000000001</v>
      </c>
      <c r="AF456">
        <v>-21.838999999999999</v>
      </c>
      <c r="AG456">
        <v>3.07</v>
      </c>
      <c r="AH456">
        <v>1.3424</v>
      </c>
      <c r="AO456">
        <v>-52.115000000000002</v>
      </c>
      <c r="AP456">
        <v>-48.366999999999997</v>
      </c>
      <c r="AQ456">
        <v>2.5888</v>
      </c>
      <c r="AR456">
        <v>2.6395</v>
      </c>
    </row>
    <row r="457" spans="1:44" x14ac:dyDescent="0.3">
      <c r="A457">
        <v>627.72</v>
      </c>
      <c r="B457">
        <v>418.52</v>
      </c>
      <c r="C457">
        <v>1.8194999999999999</v>
      </c>
      <c r="D457">
        <v>1.9638</v>
      </c>
      <c r="K457">
        <v>2.8138000000000001</v>
      </c>
      <c r="L457">
        <v>2.5228999999999999</v>
      </c>
      <c r="M457">
        <v>2.0754999999999999</v>
      </c>
      <c r="N457">
        <v>2.6395</v>
      </c>
      <c r="U457">
        <v>4.1277999999999997</v>
      </c>
      <c r="V457">
        <v>3.5236999999999998</v>
      </c>
      <c r="W457">
        <v>2.1461000000000001</v>
      </c>
      <c r="X457">
        <v>2.1271</v>
      </c>
      <c r="AE457">
        <v>-21.876000000000001</v>
      </c>
      <c r="AF457">
        <v>-24.100999999999999</v>
      </c>
      <c r="AG457">
        <v>1.8692</v>
      </c>
      <c r="AH457">
        <v>2.6395</v>
      </c>
      <c r="AO457">
        <v>-51.387</v>
      </c>
      <c r="AP457">
        <v>-46.414999999999999</v>
      </c>
      <c r="AQ457">
        <v>3.07</v>
      </c>
      <c r="AR457">
        <v>2.3010000000000002</v>
      </c>
    </row>
    <row r="458" spans="1:44" x14ac:dyDescent="0.3">
      <c r="A458">
        <v>762.98</v>
      </c>
      <c r="B458">
        <v>567.89</v>
      </c>
      <c r="C458">
        <v>2.3283999999999998</v>
      </c>
      <c r="D458">
        <v>2.3837999999999999</v>
      </c>
      <c r="K458">
        <v>2.3969</v>
      </c>
      <c r="L458">
        <v>1.996</v>
      </c>
      <c r="M458">
        <v>2.1461000000000001</v>
      </c>
      <c r="N458">
        <v>2.3010000000000002</v>
      </c>
      <c r="U458">
        <v>3.8220000000000001</v>
      </c>
      <c r="V458">
        <v>4.1212</v>
      </c>
      <c r="W458">
        <v>1.2553000000000001</v>
      </c>
      <c r="X458">
        <v>2.0293999999999999</v>
      </c>
      <c r="AE458">
        <v>-21.539000000000001</v>
      </c>
      <c r="AF458">
        <v>-23.707000000000001</v>
      </c>
      <c r="AG458">
        <v>1.7708999999999999</v>
      </c>
      <c r="AH458">
        <v>2.3010000000000002</v>
      </c>
      <c r="AO458">
        <v>-51.84</v>
      </c>
      <c r="AP458">
        <v>-47.805</v>
      </c>
      <c r="AQ458">
        <v>1.8692</v>
      </c>
      <c r="AR458">
        <v>2.48</v>
      </c>
    </row>
    <row r="459" spans="1:44" x14ac:dyDescent="0.3">
      <c r="A459">
        <v>439.56</v>
      </c>
      <c r="B459">
        <v>630.32000000000005</v>
      </c>
      <c r="C459">
        <v>1.9590000000000001</v>
      </c>
      <c r="D459">
        <v>2.3180999999999998</v>
      </c>
      <c r="K459">
        <v>2.5036999999999998</v>
      </c>
      <c r="L459">
        <v>2.8134999999999999</v>
      </c>
      <c r="M459">
        <v>1.2553000000000001</v>
      </c>
      <c r="N459">
        <v>2.48</v>
      </c>
      <c r="U459">
        <v>3.9579</v>
      </c>
      <c r="V459">
        <v>4.2160000000000002</v>
      </c>
      <c r="W459">
        <v>2.3711000000000002</v>
      </c>
      <c r="X459">
        <v>1.6435</v>
      </c>
      <c r="AE459">
        <v>-23.302</v>
      </c>
      <c r="AF459">
        <v>-21.184999999999999</v>
      </c>
      <c r="AG459">
        <v>2.2067999999999999</v>
      </c>
      <c r="AH459">
        <v>2.48</v>
      </c>
      <c r="AO459">
        <v>-49.857999999999997</v>
      </c>
      <c r="AP459">
        <v>-47.429000000000002</v>
      </c>
      <c r="AQ459">
        <v>1.7708999999999999</v>
      </c>
      <c r="AR459">
        <v>2.3483000000000001</v>
      </c>
    </row>
    <row r="460" spans="1:44" x14ac:dyDescent="0.3">
      <c r="A460">
        <v>564.77</v>
      </c>
      <c r="B460">
        <v>387.22</v>
      </c>
      <c r="C460">
        <v>0.69896999999999998</v>
      </c>
      <c r="D460">
        <v>1.7853000000000001</v>
      </c>
      <c r="K460">
        <v>2.0851000000000002</v>
      </c>
      <c r="L460">
        <v>2.2109000000000001</v>
      </c>
      <c r="M460">
        <v>2.3711000000000002</v>
      </c>
      <c r="N460">
        <v>2.3483000000000001</v>
      </c>
      <c r="U460">
        <v>4.4729000000000001</v>
      </c>
      <c r="V460">
        <v>3.6738</v>
      </c>
      <c r="W460">
        <v>2.5550999999999999</v>
      </c>
      <c r="X460">
        <v>1.0791999999999999</v>
      </c>
      <c r="AE460">
        <v>-22.248999999999999</v>
      </c>
      <c r="AF460">
        <v>-20.082999999999998</v>
      </c>
      <c r="AG460">
        <v>2.0754999999999999</v>
      </c>
      <c r="AH460">
        <v>2.3483000000000001</v>
      </c>
      <c r="AO460">
        <v>-48.052999999999997</v>
      </c>
      <c r="AP460">
        <v>-48.072000000000003</v>
      </c>
      <c r="AQ460">
        <v>2.2067999999999999</v>
      </c>
      <c r="AR460">
        <v>2.0863999999999998</v>
      </c>
    </row>
    <row r="461" spans="1:44" x14ac:dyDescent="0.3">
      <c r="A461">
        <v>280.69</v>
      </c>
      <c r="B461">
        <v>636.16</v>
      </c>
      <c r="C461">
        <v>2.3997000000000002</v>
      </c>
      <c r="D461">
        <v>2.4165999999999999</v>
      </c>
      <c r="K461">
        <v>3.2006999999999999</v>
      </c>
      <c r="L461">
        <v>2.5005999999999999</v>
      </c>
      <c r="M461">
        <v>2.5550999999999999</v>
      </c>
      <c r="N461">
        <v>2.0863999999999998</v>
      </c>
      <c r="U461">
        <v>3.5855999999999999</v>
      </c>
      <c r="V461">
        <v>3.6572</v>
      </c>
      <c r="W461">
        <v>2.7250999999999999</v>
      </c>
      <c r="X461">
        <v>0.84509999999999996</v>
      </c>
      <c r="AE461">
        <v>-22.542000000000002</v>
      </c>
      <c r="AF461">
        <v>-21.588999999999999</v>
      </c>
      <c r="AG461">
        <v>2.1461000000000001</v>
      </c>
      <c r="AH461">
        <v>2.0863999999999998</v>
      </c>
      <c r="AO461">
        <v>-50.698</v>
      </c>
      <c r="AP461">
        <v>-50.725000000000001</v>
      </c>
      <c r="AQ461">
        <v>2.0754999999999999</v>
      </c>
      <c r="AR461">
        <v>1.0414000000000001</v>
      </c>
    </row>
    <row r="462" spans="1:44" x14ac:dyDescent="0.3">
      <c r="A462">
        <v>547.21</v>
      </c>
      <c r="B462">
        <v>608.91999999999996</v>
      </c>
      <c r="C462">
        <v>2.4712999999999998</v>
      </c>
      <c r="D462">
        <v>2.2717999999999998</v>
      </c>
      <c r="K462">
        <v>2.4906000000000001</v>
      </c>
      <c r="L462">
        <v>2.5545</v>
      </c>
      <c r="M462">
        <v>2.7250999999999999</v>
      </c>
      <c r="N462">
        <v>1.0414000000000001</v>
      </c>
      <c r="U462">
        <v>4.3067000000000002</v>
      </c>
      <c r="V462">
        <v>3.3473000000000002</v>
      </c>
      <c r="W462">
        <v>1.5051000000000001</v>
      </c>
      <c r="X462">
        <v>1.3424</v>
      </c>
      <c r="AE462">
        <v>-22.071999999999999</v>
      </c>
      <c r="AF462">
        <v>-21.728000000000002</v>
      </c>
      <c r="AG462">
        <v>1.2553000000000001</v>
      </c>
      <c r="AH462">
        <v>1.0414000000000001</v>
      </c>
      <c r="AO462">
        <v>-44.777999999999999</v>
      </c>
      <c r="AP462">
        <v>-47.564</v>
      </c>
      <c r="AQ462">
        <v>2.1461000000000001</v>
      </c>
      <c r="AR462">
        <v>2.5366</v>
      </c>
    </row>
    <row r="463" spans="1:44" x14ac:dyDescent="0.3">
      <c r="A463">
        <v>427.03</v>
      </c>
      <c r="B463">
        <v>657.94</v>
      </c>
      <c r="C463">
        <v>0</v>
      </c>
      <c r="D463">
        <v>2.0293999999999999</v>
      </c>
      <c r="K463">
        <v>2.4203999999999999</v>
      </c>
      <c r="L463">
        <v>2.6976</v>
      </c>
      <c r="M463">
        <v>1.5051000000000001</v>
      </c>
      <c r="N463">
        <v>2.5366</v>
      </c>
      <c r="U463">
        <v>3.9832000000000001</v>
      </c>
      <c r="V463">
        <v>3.8849999999999998</v>
      </c>
      <c r="W463">
        <v>1.6128</v>
      </c>
      <c r="X463">
        <v>2.6395</v>
      </c>
      <c r="AE463">
        <v>-23.012</v>
      </c>
      <c r="AF463">
        <v>-22.413</v>
      </c>
      <c r="AG463">
        <v>2.3711000000000002</v>
      </c>
      <c r="AH463">
        <v>2.5366</v>
      </c>
      <c r="AO463">
        <v>-50.311999999999998</v>
      </c>
      <c r="AP463">
        <v>-47.603999999999999</v>
      </c>
      <c r="AQ463">
        <v>1.2553000000000001</v>
      </c>
      <c r="AR463">
        <v>1.5911</v>
      </c>
    </row>
    <row r="464" spans="1:44" x14ac:dyDescent="0.3">
      <c r="A464">
        <v>343.15</v>
      </c>
      <c r="B464">
        <v>456.77</v>
      </c>
      <c r="C464">
        <v>2.4639000000000002</v>
      </c>
      <c r="D464">
        <v>1.7559</v>
      </c>
      <c r="K464">
        <v>2.6132</v>
      </c>
      <c r="L464">
        <v>2.3553999999999999</v>
      </c>
      <c r="M464">
        <v>1.6128</v>
      </c>
      <c r="N464">
        <v>1.5911</v>
      </c>
      <c r="U464">
        <v>4.7507000000000001</v>
      </c>
      <c r="V464">
        <v>5.0913000000000004</v>
      </c>
      <c r="W464">
        <v>2.94</v>
      </c>
      <c r="X464">
        <v>2.3010000000000002</v>
      </c>
      <c r="AE464">
        <v>-22.228000000000002</v>
      </c>
      <c r="AF464">
        <v>-22.843</v>
      </c>
      <c r="AG464">
        <v>2.5550999999999999</v>
      </c>
      <c r="AH464">
        <v>1.5911</v>
      </c>
      <c r="AO464">
        <v>-47.530999999999999</v>
      </c>
      <c r="AP464">
        <v>-46.393999999999998</v>
      </c>
      <c r="AQ464">
        <v>2.3711000000000002</v>
      </c>
      <c r="AR464">
        <v>2.0211999999999999</v>
      </c>
    </row>
    <row r="465" spans="1:44" x14ac:dyDescent="0.3">
      <c r="A465">
        <v>400.85</v>
      </c>
      <c r="B465">
        <v>588.86</v>
      </c>
      <c r="C465">
        <v>1.7708999999999999</v>
      </c>
      <c r="D465">
        <v>1.3978999999999999</v>
      </c>
      <c r="K465">
        <v>2.8586999999999998</v>
      </c>
      <c r="L465">
        <v>1.5604</v>
      </c>
      <c r="M465">
        <v>2.94</v>
      </c>
      <c r="N465">
        <v>2.0211999999999999</v>
      </c>
      <c r="U465">
        <v>3.8803999999999998</v>
      </c>
      <c r="V465">
        <v>5.8471000000000002</v>
      </c>
      <c r="W465">
        <v>1.9777</v>
      </c>
      <c r="X465">
        <v>2.48</v>
      </c>
      <c r="AE465">
        <v>-23.273</v>
      </c>
      <c r="AF465">
        <v>-23.745000000000001</v>
      </c>
      <c r="AG465">
        <v>2.7250999999999999</v>
      </c>
      <c r="AH465">
        <v>2.0211999999999999</v>
      </c>
      <c r="AO465">
        <v>-50.89</v>
      </c>
      <c r="AP465">
        <v>-49.680999999999997</v>
      </c>
      <c r="AQ465">
        <v>2.5550999999999999</v>
      </c>
      <c r="AR465">
        <v>1.7559</v>
      </c>
    </row>
    <row r="466" spans="1:44" x14ac:dyDescent="0.3">
      <c r="A466">
        <v>422.38</v>
      </c>
      <c r="B466">
        <v>398.81</v>
      </c>
      <c r="C466">
        <v>1.6232</v>
      </c>
      <c r="D466">
        <v>2.4281000000000001</v>
      </c>
      <c r="K466">
        <v>2.3904999999999998</v>
      </c>
      <c r="L466">
        <v>2.8006000000000002</v>
      </c>
      <c r="M466">
        <v>1.9777</v>
      </c>
      <c r="N466">
        <v>1.7559</v>
      </c>
      <c r="U466">
        <v>3.5236999999999998</v>
      </c>
      <c r="V466">
        <v>3.5598000000000001</v>
      </c>
      <c r="W466">
        <v>2.3784000000000001</v>
      </c>
      <c r="X466">
        <v>2.3483000000000001</v>
      </c>
      <c r="AE466">
        <v>-22.22</v>
      </c>
      <c r="AF466">
        <v>-19.978000000000002</v>
      </c>
      <c r="AG466">
        <v>1.5051000000000001</v>
      </c>
      <c r="AH466">
        <v>1.7559</v>
      </c>
      <c r="AO466">
        <v>-45.536000000000001</v>
      </c>
      <c r="AP466">
        <v>-45.308999999999997</v>
      </c>
      <c r="AQ466">
        <v>2.7250999999999999</v>
      </c>
      <c r="AR466">
        <v>2.1614</v>
      </c>
    </row>
    <row r="467" spans="1:44" x14ac:dyDescent="0.3">
      <c r="A467">
        <v>444.49</v>
      </c>
      <c r="B467">
        <v>584.72</v>
      </c>
      <c r="C467">
        <v>2.1644000000000001</v>
      </c>
      <c r="D467">
        <v>1.8808</v>
      </c>
      <c r="K467">
        <v>2.5259999999999998</v>
      </c>
      <c r="L467">
        <v>2.5865</v>
      </c>
      <c r="M467">
        <v>2.3784000000000001</v>
      </c>
      <c r="N467">
        <v>0.60206000000000004</v>
      </c>
      <c r="U467">
        <v>4.1212</v>
      </c>
      <c r="V467">
        <v>4.0334000000000003</v>
      </c>
      <c r="W467">
        <v>2.5249999999999999</v>
      </c>
      <c r="X467">
        <v>2.0863999999999998</v>
      </c>
      <c r="AE467">
        <v>-21.887</v>
      </c>
      <c r="AF467">
        <v>-22.581</v>
      </c>
      <c r="AG467">
        <v>1.6128</v>
      </c>
      <c r="AH467">
        <v>2.1173000000000002</v>
      </c>
      <c r="AO467">
        <v>-51.302999999999997</v>
      </c>
      <c r="AP467">
        <v>-50.997</v>
      </c>
      <c r="AQ467">
        <v>1.5051000000000001</v>
      </c>
      <c r="AR467">
        <v>2.0644999999999998</v>
      </c>
    </row>
    <row r="468" spans="1:44" x14ac:dyDescent="0.3">
      <c r="A468">
        <v>716.54</v>
      </c>
      <c r="B468">
        <v>646.61</v>
      </c>
      <c r="C468">
        <v>2.48</v>
      </c>
      <c r="D468">
        <v>2.2856000000000001</v>
      </c>
      <c r="K468">
        <v>2.6735000000000002</v>
      </c>
      <c r="L468">
        <v>2.8715999999999999</v>
      </c>
      <c r="M468">
        <v>2.5249999999999999</v>
      </c>
      <c r="N468">
        <v>2.1173000000000002</v>
      </c>
      <c r="U468">
        <v>4.2160000000000002</v>
      </c>
      <c r="V468">
        <v>3.9992000000000001</v>
      </c>
      <c r="W468">
        <v>1.7924</v>
      </c>
      <c r="X468">
        <v>1.0414000000000001</v>
      </c>
      <c r="AE468">
        <v>-24.494</v>
      </c>
      <c r="AF468">
        <v>-22.896999999999998</v>
      </c>
      <c r="AG468">
        <v>2.94</v>
      </c>
      <c r="AH468">
        <v>2.1614</v>
      </c>
      <c r="AO468">
        <v>-49.23</v>
      </c>
      <c r="AP468">
        <v>-49.581000000000003</v>
      </c>
      <c r="AQ468">
        <v>1.6128</v>
      </c>
      <c r="AR468">
        <v>1.6232</v>
      </c>
    </row>
    <row r="469" spans="1:44" x14ac:dyDescent="0.3">
      <c r="A469">
        <v>806.36</v>
      </c>
      <c r="B469">
        <v>714.8</v>
      </c>
      <c r="C469">
        <v>3.9045999999999998</v>
      </c>
      <c r="D469">
        <v>1.7403999999999999</v>
      </c>
      <c r="K469">
        <v>2.8435000000000001</v>
      </c>
      <c r="L469">
        <v>2.1160999999999999</v>
      </c>
      <c r="M469">
        <v>1.7924</v>
      </c>
      <c r="N469">
        <v>2.1614</v>
      </c>
      <c r="U469">
        <v>3.6738</v>
      </c>
      <c r="V469">
        <v>5.3148</v>
      </c>
      <c r="W469">
        <v>1.1138999999999999</v>
      </c>
      <c r="X469">
        <v>2.5366</v>
      </c>
      <c r="AE469">
        <v>-20.603999999999999</v>
      </c>
      <c r="AF469">
        <v>-20.172000000000001</v>
      </c>
      <c r="AG469">
        <v>1.9777</v>
      </c>
      <c r="AH469">
        <v>2.0644999999999998</v>
      </c>
      <c r="AO469">
        <v>-47.841000000000001</v>
      </c>
      <c r="AP469">
        <v>-50.957000000000001</v>
      </c>
      <c r="AQ469">
        <v>2.94</v>
      </c>
      <c r="AR469">
        <v>1.5441</v>
      </c>
    </row>
    <row r="470" spans="1:44" x14ac:dyDescent="0.3">
      <c r="A470">
        <v>599.01</v>
      </c>
      <c r="B470">
        <v>512.44000000000005</v>
      </c>
      <c r="C470">
        <v>1.4472</v>
      </c>
      <c r="D470">
        <v>1.9912000000000001</v>
      </c>
      <c r="K470">
        <v>2.1711999999999998</v>
      </c>
      <c r="L470">
        <v>2.3854000000000002</v>
      </c>
      <c r="M470">
        <v>1.1138999999999999</v>
      </c>
      <c r="N470">
        <v>2.0644999999999998</v>
      </c>
      <c r="U470">
        <v>3.6572</v>
      </c>
      <c r="V470">
        <v>4.5468999999999999</v>
      </c>
      <c r="W470">
        <v>1</v>
      </c>
      <c r="X470">
        <v>1.5911</v>
      </c>
      <c r="AE470">
        <v>-24.657</v>
      </c>
      <c r="AF470">
        <v>-21.46</v>
      </c>
      <c r="AG470">
        <v>2.3784000000000001</v>
      </c>
      <c r="AH470">
        <v>1.6232</v>
      </c>
      <c r="AO470">
        <v>-47.482999999999997</v>
      </c>
      <c r="AP470">
        <v>-49.499000000000002</v>
      </c>
      <c r="AQ470">
        <v>1.9777</v>
      </c>
      <c r="AR470">
        <v>1.9731000000000001</v>
      </c>
    </row>
    <row r="471" spans="1:44" x14ac:dyDescent="0.3">
      <c r="A471">
        <v>554.41999999999996</v>
      </c>
      <c r="B471">
        <v>357.49</v>
      </c>
      <c r="C471">
        <v>3.9384999999999999</v>
      </c>
      <c r="D471">
        <v>1.1460999999999999</v>
      </c>
      <c r="K471">
        <v>2.3079000000000001</v>
      </c>
      <c r="L471">
        <v>2.4847000000000001</v>
      </c>
      <c r="M471">
        <v>1</v>
      </c>
      <c r="N471">
        <v>1.6232</v>
      </c>
      <c r="U471">
        <v>3.3473000000000002</v>
      </c>
      <c r="V471">
        <v>4.7062999999999997</v>
      </c>
      <c r="W471">
        <v>1.5798000000000001</v>
      </c>
      <c r="X471">
        <v>2.0211999999999999</v>
      </c>
      <c r="AE471">
        <v>-22.065000000000001</v>
      </c>
      <c r="AF471">
        <v>-21.881</v>
      </c>
      <c r="AG471">
        <v>2.5249999999999999</v>
      </c>
      <c r="AH471">
        <v>1.5441</v>
      </c>
      <c r="AO471">
        <v>-49.008000000000003</v>
      </c>
      <c r="AP471">
        <v>-47.841999999999999</v>
      </c>
      <c r="AQ471">
        <v>2.3784000000000001</v>
      </c>
      <c r="AR471">
        <v>2.1818</v>
      </c>
    </row>
    <row r="472" spans="1:44" x14ac:dyDescent="0.3">
      <c r="A472">
        <v>632.39</v>
      </c>
      <c r="B472">
        <v>763.08</v>
      </c>
      <c r="C472">
        <v>2.6084999999999998</v>
      </c>
      <c r="D472">
        <v>2.4047999999999998</v>
      </c>
      <c r="K472">
        <v>2.2932000000000001</v>
      </c>
      <c r="L472">
        <v>2.1701000000000001</v>
      </c>
      <c r="M472">
        <v>1.5798000000000001</v>
      </c>
      <c r="N472">
        <v>1.5441</v>
      </c>
      <c r="U472">
        <v>5.0913000000000004</v>
      </c>
      <c r="V472">
        <v>4.0975000000000001</v>
      </c>
      <c r="W472">
        <v>3.0373999999999999</v>
      </c>
      <c r="X472">
        <v>1.7559</v>
      </c>
      <c r="AE472">
        <v>-24.22</v>
      </c>
      <c r="AF472">
        <v>-21.344000000000001</v>
      </c>
      <c r="AG472">
        <v>1.7924</v>
      </c>
      <c r="AH472">
        <v>1.9731000000000001</v>
      </c>
      <c r="AO472">
        <v>-48.177999999999997</v>
      </c>
      <c r="AP472">
        <v>-45.847000000000001</v>
      </c>
      <c r="AQ472">
        <v>2.5249999999999999</v>
      </c>
      <c r="AR472">
        <v>2.5943999999999998</v>
      </c>
    </row>
    <row r="473" spans="1:44" x14ac:dyDescent="0.3">
      <c r="A473">
        <v>405.76</v>
      </c>
      <c r="B473">
        <v>428.95</v>
      </c>
      <c r="C473">
        <v>1.6335</v>
      </c>
      <c r="D473">
        <v>1.9867999999999999</v>
      </c>
      <c r="K473">
        <v>2.5228999999999999</v>
      </c>
      <c r="L473">
        <v>2.4893000000000001</v>
      </c>
      <c r="M473">
        <v>4.4132999999999996</v>
      </c>
      <c r="N473">
        <v>1.9731000000000001</v>
      </c>
      <c r="U473">
        <v>5.8471000000000002</v>
      </c>
      <c r="V473">
        <v>3.7423000000000002</v>
      </c>
      <c r="W473">
        <v>3.9203000000000001</v>
      </c>
      <c r="X473">
        <v>0.60206000000000004</v>
      </c>
      <c r="AE473">
        <v>-20.460999999999999</v>
      </c>
      <c r="AF473">
        <v>-20.777999999999999</v>
      </c>
      <c r="AG473">
        <v>1.1138999999999999</v>
      </c>
      <c r="AH473">
        <v>2.1818</v>
      </c>
      <c r="AO473">
        <v>-48.765000000000001</v>
      </c>
      <c r="AP473">
        <v>-47.677999999999997</v>
      </c>
      <c r="AQ473">
        <v>1.7924</v>
      </c>
      <c r="AR473">
        <v>1.2787999999999999</v>
      </c>
    </row>
    <row r="474" spans="1:44" x14ac:dyDescent="0.3">
      <c r="A474">
        <v>374.04</v>
      </c>
      <c r="B474">
        <v>739.91</v>
      </c>
      <c r="C474">
        <v>1.9590000000000001</v>
      </c>
      <c r="D474">
        <v>2.1398999999999999</v>
      </c>
      <c r="K474">
        <v>1.996</v>
      </c>
      <c r="L474">
        <v>2.4853999999999998</v>
      </c>
      <c r="M474">
        <v>3.0373999999999999</v>
      </c>
      <c r="N474">
        <v>2.1818</v>
      </c>
      <c r="U474">
        <v>3.5598000000000001</v>
      </c>
      <c r="V474">
        <v>4.2211999999999996</v>
      </c>
      <c r="W474">
        <v>3.0834999999999999</v>
      </c>
      <c r="X474">
        <v>2.1173000000000002</v>
      </c>
      <c r="AE474">
        <v>-22.786000000000001</v>
      </c>
      <c r="AF474">
        <v>-23.532</v>
      </c>
      <c r="AG474">
        <v>1</v>
      </c>
      <c r="AH474">
        <v>2.5943999999999998</v>
      </c>
      <c r="AO474">
        <v>-47.591000000000001</v>
      </c>
      <c r="AP474">
        <v>-47.292000000000002</v>
      </c>
      <c r="AQ474">
        <v>1.1138999999999999</v>
      </c>
      <c r="AR474">
        <v>2.4472</v>
      </c>
    </row>
    <row r="475" spans="1:44" x14ac:dyDescent="0.3">
      <c r="A475">
        <v>611.64</v>
      </c>
      <c r="B475">
        <v>426.16</v>
      </c>
      <c r="C475">
        <v>1.6812</v>
      </c>
      <c r="D475">
        <v>1.5315000000000001</v>
      </c>
      <c r="K475">
        <v>2.8134999999999999</v>
      </c>
      <c r="L475">
        <v>2.6284000000000001</v>
      </c>
      <c r="M475">
        <v>3.9203000000000001</v>
      </c>
      <c r="N475">
        <v>2.5943999999999998</v>
      </c>
      <c r="U475">
        <v>4.0334000000000003</v>
      </c>
      <c r="V475">
        <v>4.0298999999999996</v>
      </c>
      <c r="W475">
        <v>2.2989000000000002</v>
      </c>
      <c r="X475">
        <v>2.1614</v>
      </c>
      <c r="AE475">
        <v>-21.838999999999999</v>
      </c>
      <c r="AF475">
        <v>-22.843</v>
      </c>
      <c r="AG475">
        <v>1.5798000000000001</v>
      </c>
      <c r="AH475">
        <v>1.2787999999999999</v>
      </c>
      <c r="AO475">
        <v>-49.933999999999997</v>
      </c>
      <c r="AP475">
        <v>-47.575000000000003</v>
      </c>
      <c r="AQ475">
        <v>1</v>
      </c>
      <c r="AR475">
        <v>2.1760999999999999</v>
      </c>
    </row>
    <row r="476" spans="1:44" x14ac:dyDescent="0.3">
      <c r="A476">
        <v>418.52</v>
      </c>
      <c r="B476">
        <v>769.83</v>
      </c>
      <c r="C476">
        <v>2.2480000000000002</v>
      </c>
      <c r="D476">
        <v>2.3729</v>
      </c>
      <c r="K476">
        <v>2.2109000000000001</v>
      </c>
      <c r="L476">
        <v>1.9988999999999999</v>
      </c>
      <c r="M476">
        <v>3.0834999999999999</v>
      </c>
      <c r="N476">
        <v>1.2787999999999999</v>
      </c>
      <c r="U476">
        <v>3.9992000000000001</v>
      </c>
      <c r="V476">
        <v>3.4980000000000002</v>
      </c>
      <c r="W476">
        <v>1.0414000000000001</v>
      </c>
      <c r="X476">
        <v>2.0644999999999998</v>
      </c>
      <c r="AE476">
        <v>-24.100999999999999</v>
      </c>
      <c r="AF476">
        <v>-23.204000000000001</v>
      </c>
      <c r="AG476">
        <v>4.4132999999999996</v>
      </c>
      <c r="AH476">
        <v>2.4472</v>
      </c>
      <c r="AO476">
        <v>-51.600999999999999</v>
      </c>
      <c r="AP476">
        <v>-49.981000000000002</v>
      </c>
      <c r="AQ476">
        <v>1.5798000000000001</v>
      </c>
      <c r="AR476">
        <v>1.5185</v>
      </c>
    </row>
    <row r="477" spans="1:44" x14ac:dyDescent="0.3">
      <c r="A477">
        <v>567.89</v>
      </c>
      <c r="B477">
        <v>428.5</v>
      </c>
      <c r="C477">
        <v>3.6072000000000002</v>
      </c>
      <c r="D477">
        <v>1.4472</v>
      </c>
      <c r="K477">
        <v>2.5005999999999999</v>
      </c>
      <c r="L477">
        <v>2.1240000000000001</v>
      </c>
      <c r="M477">
        <v>2.2989000000000002</v>
      </c>
      <c r="N477">
        <v>2.4472</v>
      </c>
      <c r="U477">
        <v>5.3148</v>
      </c>
      <c r="V477">
        <v>3.7473999999999998</v>
      </c>
      <c r="W477">
        <v>3.9834999999999998</v>
      </c>
      <c r="X477">
        <v>1.6232</v>
      </c>
      <c r="AE477">
        <v>-23.707000000000001</v>
      </c>
      <c r="AF477">
        <v>-23.649000000000001</v>
      </c>
      <c r="AG477">
        <v>3.0373999999999999</v>
      </c>
      <c r="AH477">
        <v>2.1760999999999999</v>
      </c>
      <c r="AO477">
        <v>-46.414999999999999</v>
      </c>
      <c r="AP477">
        <v>-51.76</v>
      </c>
      <c r="AQ477">
        <v>3.0373999999999999</v>
      </c>
      <c r="AR477">
        <v>1.9137999999999999</v>
      </c>
    </row>
    <row r="478" spans="1:44" x14ac:dyDescent="0.3">
      <c r="A478">
        <v>630.32000000000005</v>
      </c>
      <c r="B478">
        <v>764.1</v>
      </c>
      <c r="C478">
        <v>2.8584999999999998</v>
      </c>
      <c r="D478">
        <v>2.5402999999999998</v>
      </c>
      <c r="K478">
        <v>2.5545</v>
      </c>
      <c r="L478">
        <v>2.4479000000000002</v>
      </c>
      <c r="M478">
        <v>1.0414000000000001</v>
      </c>
      <c r="N478">
        <v>2.1760999999999999</v>
      </c>
      <c r="U478">
        <v>4.5468999999999999</v>
      </c>
      <c r="V478">
        <v>3.3860000000000001</v>
      </c>
      <c r="W478">
        <v>1.8194999999999999</v>
      </c>
      <c r="X478">
        <v>1.5441</v>
      </c>
      <c r="AE478">
        <v>-21.184999999999999</v>
      </c>
      <c r="AF478">
        <v>-22.890999999999998</v>
      </c>
      <c r="AG478">
        <v>3.9203000000000001</v>
      </c>
      <c r="AH478">
        <v>1.5185</v>
      </c>
      <c r="AO478">
        <v>-47.805</v>
      </c>
      <c r="AP478">
        <v>-48.805999999999997</v>
      </c>
      <c r="AQ478">
        <v>3.9203000000000001</v>
      </c>
      <c r="AR478">
        <v>1.6128</v>
      </c>
    </row>
    <row r="479" spans="1:44" x14ac:dyDescent="0.3">
      <c r="A479">
        <v>387.22</v>
      </c>
      <c r="B479">
        <v>793.88</v>
      </c>
      <c r="C479">
        <v>1.9912000000000001</v>
      </c>
      <c r="D479">
        <v>2.0333999999999999</v>
      </c>
      <c r="K479">
        <v>2.6976</v>
      </c>
      <c r="L479">
        <v>2.2751999999999999</v>
      </c>
      <c r="M479">
        <v>3.9834999999999998</v>
      </c>
      <c r="N479">
        <v>1.5185</v>
      </c>
      <c r="U479">
        <v>4.7062999999999997</v>
      </c>
      <c r="V479">
        <v>3.8014999999999999</v>
      </c>
      <c r="W479">
        <v>2.3283999999999998</v>
      </c>
      <c r="X479">
        <v>1.9731000000000001</v>
      </c>
      <c r="AE479">
        <v>-20.082999999999998</v>
      </c>
      <c r="AF479">
        <v>-22.459</v>
      </c>
      <c r="AG479">
        <v>3.0834999999999999</v>
      </c>
      <c r="AH479">
        <v>1.9137999999999999</v>
      </c>
      <c r="AO479">
        <v>-47.429000000000002</v>
      </c>
      <c r="AP479">
        <v>-50.731000000000002</v>
      </c>
      <c r="AQ479">
        <v>3.0834999999999999</v>
      </c>
      <c r="AR479">
        <v>1.9638</v>
      </c>
    </row>
    <row r="480" spans="1:44" x14ac:dyDescent="0.3">
      <c r="A480">
        <v>636.16</v>
      </c>
      <c r="B480">
        <v>659.87</v>
      </c>
      <c r="C480">
        <v>2.85</v>
      </c>
      <c r="D480">
        <v>2.1461000000000001</v>
      </c>
      <c r="K480">
        <v>2.3553999999999999</v>
      </c>
      <c r="L480">
        <v>2.6587999999999998</v>
      </c>
      <c r="M480">
        <v>1.8194999999999999</v>
      </c>
      <c r="N480">
        <v>1.9137999999999999</v>
      </c>
      <c r="U480">
        <v>4.0975000000000001</v>
      </c>
      <c r="V480">
        <v>4.0751999999999997</v>
      </c>
      <c r="W480">
        <v>1.9590000000000001</v>
      </c>
      <c r="X480">
        <v>2.1818</v>
      </c>
      <c r="AE480">
        <v>-21.588999999999999</v>
      </c>
      <c r="AF480">
        <v>-21.242999999999999</v>
      </c>
      <c r="AG480">
        <v>2.2989000000000002</v>
      </c>
      <c r="AH480">
        <v>1.6128</v>
      </c>
      <c r="AO480">
        <v>-48.072000000000003</v>
      </c>
      <c r="AP480">
        <v>-47.414000000000001</v>
      </c>
      <c r="AQ480">
        <v>2.2989000000000002</v>
      </c>
      <c r="AR480">
        <v>2.3837999999999999</v>
      </c>
    </row>
    <row r="481" spans="1:44" x14ac:dyDescent="0.3">
      <c r="A481">
        <v>608.91999999999996</v>
      </c>
      <c r="B481">
        <v>382.57</v>
      </c>
      <c r="C481">
        <v>2.6200999999999999</v>
      </c>
      <c r="D481">
        <v>1.9912000000000001</v>
      </c>
      <c r="K481">
        <v>1.5604</v>
      </c>
      <c r="L481">
        <v>2.5188999999999999</v>
      </c>
      <c r="M481">
        <v>2.3283999999999998</v>
      </c>
      <c r="N481">
        <v>1.6128</v>
      </c>
      <c r="U481">
        <v>3.7423000000000002</v>
      </c>
      <c r="V481">
        <v>4.234</v>
      </c>
      <c r="W481">
        <v>0.69896999999999998</v>
      </c>
      <c r="X481">
        <v>2.5943999999999998</v>
      </c>
      <c r="AE481">
        <v>-21.728000000000002</v>
      </c>
      <c r="AF481">
        <v>-20.030999999999999</v>
      </c>
      <c r="AG481">
        <v>1.0414000000000001</v>
      </c>
      <c r="AH481">
        <v>1.9638</v>
      </c>
      <c r="AO481">
        <v>-50.725000000000001</v>
      </c>
      <c r="AP481">
        <v>-45.887999999999998</v>
      </c>
      <c r="AQ481">
        <v>1.0414000000000001</v>
      </c>
      <c r="AR481">
        <v>2.3180999999999998</v>
      </c>
    </row>
    <row r="482" spans="1:44" x14ac:dyDescent="0.3">
      <c r="A482">
        <v>657.94</v>
      </c>
      <c r="B482">
        <v>834.39</v>
      </c>
      <c r="C482">
        <v>2.2601</v>
      </c>
      <c r="D482">
        <v>1.8325</v>
      </c>
      <c r="K482">
        <v>2.8006000000000002</v>
      </c>
      <c r="L482">
        <v>2.4357000000000002</v>
      </c>
      <c r="M482">
        <v>1.9590000000000001</v>
      </c>
      <c r="N482">
        <v>1.9638</v>
      </c>
      <c r="U482">
        <v>4.2211999999999996</v>
      </c>
      <c r="V482">
        <v>3.9182999999999999</v>
      </c>
      <c r="W482">
        <v>2.3997000000000002</v>
      </c>
      <c r="X482">
        <v>1.2787999999999999</v>
      </c>
      <c r="AE482">
        <v>-22.413</v>
      </c>
      <c r="AF482">
        <v>-22.754999999999999</v>
      </c>
      <c r="AG482">
        <v>3.9834999999999998</v>
      </c>
      <c r="AH482">
        <v>2.3837999999999999</v>
      </c>
      <c r="AO482">
        <v>-47.564</v>
      </c>
      <c r="AP482">
        <v>-50.93</v>
      </c>
      <c r="AQ482">
        <v>3.9834999999999998</v>
      </c>
      <c r="AR482">
        <v>1.7853000000000001</v>
      </c>
    </row>
    <row r="483" spans="1:44" x14ac:dyDescent="0.3">
      <c r="A483">
        <v>456.77</v>
      </c>
      <c r="B483">
        <v>1196.5999999999999</v>
      </c>
      <c r="C483">
        <v>1.9444999999999999</v>
      </c>
      <c r="D483">
        <v>2.4857</v>
      </c>
      <c r="K483">
        <v>2.5865</v>
      </c>
      <c r="L483">
        <v>2.4329999999999998</v>
      </c>
      <c r="M483">
        <v>0.69896999999999998</v>
      </c>
      <c r="N483">
        <v>2.3837999999999999</v>
      </c>
      <c r="U483">
        <v>4.0298999999999996</v>
      </c>
      <c r="V483">
        <v>5.0743</v>
      </c>
      <c r="W483">
        <v>2.4712999999999998</v>
      </c>
      <c r="X483">
        <v>2.4472</v>
      </c>
      <c r="AE483">
        <v>-22.843</v>
      </c>
      <c r="AF483">
        <v>-23.396000000000001</v>
      </c>
      <c r="AG483">
        <v>1.8194999999999999</v>
      </c>
      <c r="AH483">
        <v>2.3180999999999998</v>
      </c>
      <c r="AO483">
        <v>-47.603999999999999</v>
      </c>
      <c r="AP483">
        <v>-47.457000000000001</v>
      </c>
      <c r="AQ483">
        <v>1.8194999999999999</v>
      </c>
      <c r="AR483">
        <v>2.4165999999999999</v>
      </c>
    </row>
    <row r="484" spans="1:44" x14ac:dyDescent="0.3">
      <c r="A484">
        <v>588.86</v>
      </c>
      <c r="B484">
        <v>901.06</v>
      </c>
      <c r="C484">
        <v>1.415</v>
      </c>
      <c r="D484">
        <v>2.4487000000000001</v>
      </c>
      <c r="K484">
        <v>2.8715999999999999</v>
      </c>
      <c r="L484">
        <v>2.4348999999999998</v>
      </c>
      <c r="M484">
        <v>2.3997000000000002</v>
      </c>
      <c r="N484">
        <v>2.3180999999999998</v>
      </c>
      <c r="U484">
        <v>3.4952999999999999</v>
      </c>
      <c r="V484">
        <v>4.6573000000000002</v>
      </c>
      <c r="W484">
        <v>0</v>
      </c>
      <c r="X484">
        <v>2.1760999999999999</v>
      </c>
      <c r="AE484">
        <v>-23.745000000000001</v>
      </c>
      <c r="AF484">
        <v>-20.091000000000001</v>
      </c>
      <c r="AG484">
        <v>2.3283999999999998</v>
      </c>
      <c r="AH484">
        <v>1.7853000000000001</v>
      </c>
      <c r="AO484">
        <v>-46.393999999999998</v>
      </c>
      <c r="AP484">
        <v>-47.433999999999997</v>
      </c>
      <c r="AQ484">
        <v>2.3283999999999998</v>
      </c>
      <c r="AR484">
        <v>2.2717999999999998</v>
      </c>
    </row>
    <row r="485" spans="1:44" x14ac:dyDescent="0.3">
      <c r="A485">
        <v>398.81</v>
      </c>
      <c r="B485">
        <v>772.84</v>
      </c>
      <c r="C485">
        <v>3.6173999999999999</v>
      </c>
      <c r="D485">
        <v>2.4813999999999998</v>
      </c>
      <c r="K485">
        <v>2.1160999999999999</v>
      </c>
      <c r="L485">
        <v>2.2635000000000001</v>
      </c>
      <c r="M485">
        <v>2.4712999999999998</v>
      </c>
      <c r="N485">
        <v>1.7853000000000001</v>
      </c>
      <c r="U485">
        <v>3.4980000000000002</v>
      </c>
      <c r="V485">
        <v>3.9699</v>
      </c>
      <c r="W485">
        <v>2.4639000000000002</v>
      </c>
      <c r="X485">
        <v>1.5185</v>
      </c>
      <c r="AE485">
        <v>-19.978000000000002</v>
      </c>
      <c r="AF485">
        <v>-22.128</v>
      </c>
      <c r="AG485">
        <v>1.9590000000000001</v>
      </c>
      <c r="AH485">
        <v>2.4165999999999999</v>
      </c>
      <c r="AO485">
        <v>-49.680999999999997</v>
      </c>
      <c r="AP485">
        <v>-47.249000000000002</v>
      </c>
      <c r="AQ485">
        <v>1.9590000000000001</v>
      </c>
      <c r="AR485">
        <v>2.0293999999999999</v>
      </c>
    </row>
    <row r="486" spans="1:44" x14ac:dyDescent="0.3">
      <c r="A486">
        <v>584.72</v>
      </c>
      <c r="B486">
        <v>754.99</v>
      </c>
      <c r="C486">
        <v>2.2355</v>
      </c>
      <c r="D486">
        <v>1.8325</v>
      </c>
      <c r="K486">
        <v>2.3738000000000001</v>
      </c>
      <c r="L486">
        <v>2.1764999999999999</v>
      </c>
      <c r="M486">
        <v>0</v>
      </c>
      <c r="N486">
        <v>2.4165999999999999</v>
      </c>
      <c r="U486">
        <v>3.7473999999999998</v>
      </c>
      <c r="V486">
        <v>3.6337000000000002</v>
      </c>
      <c r="W486">
        <v>1.7708999999999999</v>
      </c>
      <c r="X486">
        <v>1.9137999999999999</v>
      </c>
      <c r="AE486">
        <v>-23.831</v>
      </c>
      <c r="AF486">
        <v>-21.291</v>
      </c>
      <c r="AG486">
        <v>0.69896999999999998</v>
      </c>
      <c r="AH486">
        <v>2.2717999999999998</v>
      </c>
      <c r="AO486">
        <v>-49.436999999999998</v>
      </c>
      <c r="AP486">
        <v>-49.625</v>
      </c>
      <c r="AQ486">
        <v>0.69896999999999998</v>
      </c>
      <c r="AR486">
        <v>1.7559</v>
      </c>
    </row>
    <row r="487" spans="1:44" x14ac:dyDescent="0.3">
      <c r="A487">
        <v>646.61</v>
      </c>
      <c r="B487">
        <v>849.66</v>
      </c>
      <c r="C487">
        <v>2.9180000000000001</v>
      </c>
      <c r="D487">
        <v>2.4983</v>
      </c>
      <c r="K487">
        <v>2.3854000000000002</v>
      </c>
      <c r="L487">
        <v>2.1703999999999999</v>
      </c>
      <c r="M487">
        <v>2.4639000000000002</v>
      </c>
      <c r="N487">
        <v>2.2717999999999998</v>
      </c>
      <c r="U487">
        <v>3.3860000000000001</v>
      </c>
      <c r="V487">
        <v>4.1898</v>
      </c>
      <c r="W487">
        <v>1.6232</v>
      </c>
      <c r="X487">
        <v>1.6128</v>
      </c>
      <c r="AE487">
        <v>-22.581</v>
      </c>
      <c r="AF487">
        <v>-21.827999999999999</v>
      </c>
      <c r="AG487">
        <v>2.3997000000000002</v>
      </c>
      <c r="AH487">
        <v>2.0293999999999999</v>
      </c>
      <c r="AO487">
        <v>-53.058999999999997</v>
      </c>
      <c r="AP487">
        <v>-48.393999999999998</v>
      </c>
      <c r="AQ487">
        <v>2.3997000000000002</v>
      </c>
      <c r="AR487">
        <v>1.3978999999999999</v>
      </c>
    </row>
    <row r="488" spans="1:44" x14ac:dyDescent="0.3">
      <c r="A488">
        <v>714.8</v>
      </c>
      <c r="B488">
        <v>401.3</v>
      </c>
      <c r="C488">
        <v>1.8451</v>
      </c>
      <c r="D488">
        <v>1.9031</v>
      </c>
      <c r="K488">
        <v>2.4847000000000001</v>
      </c>
      <c r="L488">
        <v>2.4702999999999999</v>
      </c>
      <c r="M488">
        <v>1.7708999999999999</v>
      </c>
      <c r="N488">
        <v>2.0293999999999999</v>
      </c>
      <c r="U488">
        <v>3.8014999999999999</v>
      </c>
      <c r="V488">
        <v>3.7787000000000002</v>
      </c>
      <c r="W488">
        <v>2.1644000000000001</v>
      </c>
      <c r="X488">
        <v>1.9638</v>
      </c>
      <c r="AE488">
        <v>-22.896999999999998</v>
      </c>
      <c r="AF488">
        <v>-22.905999999999999</v>
      </c>
      <c r="AG488">
        <v>2.4712999999999998</v>
      </c>
      <c r="AH488">
        <v>1.7559</v>
      </c>
      <c r="AO488">
        <v>-45.308999999999997</v>
      </c>
      <c r="AP488">
        <v>-50.927</v>
      </c>
      <c r="AQ488">
        <v>2.4712999999999998</v>
      </c>
      <c r="AR488">
        <v>2.4281000000000001</v>
      </c>
    </row>
    <row r="489" spans="1:44" x14ac:dyDescent="0.3">
      <c r="A489">
        <v>512.44000000000005</v>
      </c>
      <c r="B489">
        <v>766.79</v>
      </c>
      <c r="C489">
        <v>2.3010000000000002</v>
      </c>
      <c r="D489">
        <v>2.1760999999999999</v>
      </c>
      <c r="K489">
        <v>2.1701000000000001</v>
      </c>
      <c r="L489">
        <v>3.0472000000000001</v>
      </c>
      <c r="M489">
        <v>1.6232</v>
      </c>
      <c r="N489">
        <v>1.7559</v>
      </c>
      <c r="U489">
        <v>4.0751999999999997</v>
      </c>
      <c r="V489">
        <v>5.2866</v>
      </c>
      <c r="W489">
        <v>2.48</v>
      </c>
      <c r="X489">
        <v>2.3837999999999999</v>
      </c>
      <c r="AE489">
        <v>-21.300999999999998</v>
      </c>
      <c r="AF489">
        <v>-21.463000000000001</v>
      </c>
      <c r="AG489">
        <v>0</v>
      </c>
      <c r="AH489">
        <v>1.3978999999999999</v>
      </c>
      <c r="AO489">
        <v>-50.726999999999997</v>
      </c>
      <c r="AP489">
        <v>-47.530999999999999</v>
      </c>
      <c r="AQ489">
        <v>0</v>
      </c>
      <c r="AR489">
        <v>1.8808</v>
      </c>
    </row>
    <row r="490" spans="1:44" x14ac:dyDescent="0.3">
      <c r="A490">
        <v>357.49</v>
      </c>
      <c r="B490">
        <v>438.17</v>
      </c>
      <c r="C490">
        <v>1.1460999999999999</v>
      </c>
      <c r="D490">
        <v>0.60206000000000004</v>
      </c>
      <c r="K490">
        <v>2.4893000000000001</v>
      </c>
      <c r="L490">
        <v>2.1284999999999998</v>
      </c>
      <c r="M490">
        <v>2.1644000000000001</v>
      </c>
      <c r="N490">
        <v>1.3978999999999999</v>
      </c>
      <c r="U490">
        <v>4.234</v>
      </c>
      <c r="V490">
        <v>4.1699000000000002</v>
      </c>
      <c r="W490">
        <v>3.9045999999999998</v>
      </c>
      <c r="X490">
        <v>2.3180999999999998</v>
      </c>
      <c r="AE490">
        <v>-20.172000000000001</v>
      </c>
      <c r="AF490">
        <v>-20.212</v>
      </c>
      <c r="AG490">
        <v>2.4639000000000002</v>
      </c>
      <c r="AH490">
        <v>2.4281000000000001</v>
      </c>
      <c r="AO490">
        <v>-50.997</v>
      </c>
      <c r="AP490">
        <v>-46.226999999999997</v>
      </c>
      <c r="AQ490">
        <v>2.4639000000000002</v>
      </c>
      <c r="AR490">
        <v>2.2856000000000001</v>
      </c>
    </row>
    <row r="491" spans="1:44" x14ac:dyDescent="0.3">
      <c r="A491">
        <v>763.08</v>
      </c>
      <c r="B491">
        <v>409.69</v>
      </c>
      <c r="C491">
        <v>3.2469999999999999</v>
      </c>
      <c r="D491">
        <v>1.8692</v>
      </c>
      <c r="K491">
        <v>2.4853999999999998</v>
      </c>
      <c r="L491">
        <v>2.3149999999999999</v>
      </c>
      <c r="M491">
        <v>2.48</v>
      </c>
      <c r="N491">
        <v>2.4281000000000001</v>
      </c>
      <c r="U491">
        <v>3.9182999999999999</v>
      </c>
      <c r="V491">
        <v>3.3252999999999999</v>
      </c>
      <c r="W491">
        <v>1.4472</v>
      </c>
      <c r="X491">
        <v>1.7853000000000001</v>
      </c>
      <c r="AE491">
        <v>-21.46</v>
      </c>
      <c r="AF491">
        <v>-22.454999999999998</v>
      </c>
      <c r="AG491">
        <v>1.7708999999999999</v>
      </c>
      <c r="AH491">
        <v>1.8808</v>
      </c>
      <c r="AO491">
        <v>-49.581000000000003</v>
      </c>
      <c r="AP491">
        <v>-48.085000000000001</v>
      </c>
      <c r="AQ491">
        <v>1.7708999999999999</v>
      </c>
      <c r="AR491">
        <v>1.7403999999999999</v>
      </c>
    </row>
    <row r="492" spans="1:44" x14ac:dyDescent="0.3">
      <c r="A492">
        <v>428.95</v>
      </c>
      <c r="B492">
        <v>367.88</v>
      </c>
      <c r="C492">
        <v>2.2945000000000002</v>
      </c>
      <c r="D492">
        <v>1.2303999999999999</v>
      </c>
      <c r="K492">
        <v>2.6284000000000001</v>
      </c>
      <c r="L492">
        <v>1.9924999999999999</v>
      </c>
      <c r="M492">
        <v>3.9045999999999998</v>
      </c>
      <c r="N492">
        <v>1.8808</v>
      </c>
      <c r="U492">
        <v>5.0743</v>
      </c>
      <c r="V492">
        <v>3.6535000000000002</v>
      </c>
      <c r="W492">
        <v>3.9384999999999999</v>
      </c>
      <c r="X492">
        <v>2.4165999999999999</v>
      </c>
      <c r="AE492">
        <v>-21.881</v>
      </c>
      <c r="AF492">
        <v>-23.318000000000001</v>
      </c>
      <c r="AG492">
        <v>1.6232</v>
      </c>
      <c r="AH492">
        <v>2.2856000000000001</v>
      </c>
      <c r="AO492">
        <v>-50.957000000000001</v>
      </c>
      <c r="AP492">
        <v>-48.158999999999999</v>
      </c>
      <c r="AQ492">
        <v>1.6232</v>
      </c>
      <c r="AR492">
        <v>1.9912000000000001</v>
      </c>
    </row>
    <row r="493" spans="1:44" x14ac:dyDescent="0.3">
      <c r="A493">
        <v>739.91</v>
      </c>
      <c r="B493">
        <v>630.79999999999995</v>
      </c>
      <c r="C493">
        <v>2.673</v>
      </c>
      <c r="D493">
        <v>2.1875</v>
      </c>
      <c r="K493">
        <v>1.9988999999999999</v>
      </c>
      <c r="L493">
        <v>2.5602999999999998</v>
      </c>
      <c r="M493">
        <v>1.4472</v>
      </c>
      <c r="N493">
        <v>2.2856000000000001</v>
      </c>
      <c r="U493">
        <v>4.6573000000000002</v>
      </c>
      <c r="V493">
        <v>3.3302</v>
      </c>
      <c r="W493">
        <v>2.6084999999999998</v>
      </c>
      <c r="X493">
        <v>2.2717999999999998</v>
      </c>
      <c r="AE493">
        <v>-21.344000000000001</v>
      </c>
      <c r="AF493">
        <v>-21.687000000000001</v>
      </c>
      <c r="AG493">
        <v>2.1644000000000001</v>
      </c>
      <c r="AH493">
        <v>1.7403999999999999</v>
      </c>
      <c r="AO493">
        <v>-49.499000000000002</v>
      </c>
      <c r="AP493">
        <v>-51.759</v>
      </c>
      <c r="AQ493">
        <v>2.1644000000000001</v>
      </c>
      <c r="AR493">
        <v>1.1460999999999999</v>
      </c>
    </row>
    <row r="494" spans="1:44" x14ac:dyDescent="0.3">
      <c r="A494">
        <v>426.16</v>
      </c>
      <c r="B494">
        <v>719.07</v>
      </c>
      <c r="C494">
        <v>1.5911</v>
      </c>
      <c r="D494">
        <v>1.6812</v>
      </c>
      <c r="K494">
        <v>2.1240000000000001</v>
      </c>
      <c r="L494">
        <v>2.1876000000000002</v>
      </c>
      <c r="M494">
        <v>3.9384999999999999</v>
      </c>
      <c r="N494">
        <v>1.7403999999999999</v>
      </c>
      <c r="U494">
        <v>3.9699</v>
      </c>
      <c r="V494">
        <v>4.5361000000000002</v>
      </c>
      <c r="W494">
        <v>1.6335</v>
      </c>
      <c r="X494">
        <v>2.0293999999999999</v>
      </c>
      <c r="AE494">
        <v>-20.777999999999999</v>
      </c>
      <c r="AF494">
        <v>-22.568999999999999</v>
      </c>
      <c r="AG494">
        <v>2.48</v>
      </c>
      <c r="AH494">
        <v>1.9912000000000001</v>
      </c>
      <c r="AO494">
        <v>-47.841999999999999</v>
      </c>
      <c r="AP494">
        <v>-47.478999999999999</v>
      </c>
      <c r="AQ494">
        <v>2.48</v>
      </c>
      <c r="AR494">
        <v>2.4047999999999998</v>
      </c>
    </row>
    <row r="495" spans="1:44" x14ac:dyDescent="0.3">
      <c r="A495">
        <v>769.83</v>
      </c>
      <c r="B495">
        <v>517.39</v>
      </c>
      <c r="C495">
        <v>3.2385000000000002</v>
      </c>
      <c r="D495">
        <v>2.4216000000000002</v>
      </c>
      <c r="K495">
        <v>2.4479000000000002</v>
      </c>
      <c r="L495">
        <v>2.4024999999999999</v>
      </c>
      <c r="M495">
        <v>2.6084999999999998</v>
      </c>
      <c r="N495">
        <v>1.9912000000000001</v>
      </c>
      <c r="U495">
        <v>3.6337000000000002</v>
      </c>
      <c r="V495">
        <v>4.6783000000000001</v>
      </c>
      <c r="W495">
        <v>1.9590000000000001</v>
      </c>
      <c r="X495">
        <v>1.7559</v>
      </c>
      <c r="AE495">
        <v>-23.532</v>
      </c>
      <c r="AF495">
        <v>-21.347000000000001</v>
      </c>
      <c r="AG495">
        <v>3.9045999999999998</v>
      </c>
      <c r="AH495">
        <v>1.1460999999999999</v>
      </c>
      <c r="AO495">
        <v>-45.847000000000001</v>
      </c>
      <c r="AP495">
        <v>-50.831000000000003</v>
      </c>
      <c r="AQ495">
        <v>3.9045999999999998</v>
      </c>
      <c r="AR495">
        <v>1.9867999999999999</v>
      </c>
    </row>
    <row r="496" spans="1:44" x14ac:dyDescent="0.3">
      <c r="A496">
        <v>428.5</v>
      </c>
      <c r="B496">
        <v>718.57</v>
      </c>
      <c r="C496">
        <v>1.6901999999999999</v>
      </c>
      <c r="D496">
        <v>2.3180999999999998</v>
      </c>
      <c r="K496">
        <v>2.2751999999999999</v>
      </c>
      <c r="L496">
        <v>2.2221000000000002</v>
      </c>
      <c r="M496">
        <v>1.6335</v>
      </c>
      <c r="N496">
        <v>1.1460999999999999</v>
      </c>
      <c r="U496">
        <v>4.1898</v>
      </c>
      <c r="V496">
        <v>3.7481</v>
      </c>
      <c r="W496">
        <v>1.6812</v>
      </c>
      <c r="X496">
        <v>1.3978999999999999</v>
      </c>
      <c r="AE496">
        <v>-22.843</v>
      </c>
      <c r="AF496">
        <v>-21.707000000000001</v>
      </c>
      <c r="AG496">
        <v>1.4472</v>
      </c>
      <c r="AH496">
        <v>2.4047999999999998</v>
      </c>
      <c r="AO496">
        <v>-47.677999999999997</v>
      </c>
      <c r="AP496">
        <v>-47.366999999999997</v>
      </c>
      <c r="AQ496">
        <v>1.4472</v>
      </c>
      <c r="AR496">
        <v>2.1398999999999999</v>
      </c>
    </row>
    <row r="497" spans="1:44" x14ac:dyDescent="0.3">
      <c r="A497">
        <v>764.1</v>
      </c>
      <c r="B497">
        <v>504.24</v>
      </c>
      <c r="C497">
        <v>3.8748</v>
      </c>
      <c r="D497">
        <v>2.3616999999999999</v>
      </c>
      <c r="K497">
        <v>2.6587999999999998</v>
      </c>
      <c r="L497">
        <v>2.8774999999999999</v>
      </c>
      <c r="M497">
        <v>1.9590000000000001</v>
      </c>
      <c r="N497">
        <v>2.4047999999999998</v>
      </c>
      <c r="U497">
        <v>3.7787000000000002</v>
      </c>
      <c r="V497">
        <v>4.5095000000000001</v>
      </c>
      <c r="W497">
        <v>2.2480000000000002</v>
      </c>
      <c r="X497">
        <v>2.4281000000000001</v>
      </c>
      <c r="AE497">
        <v>-23.204000000000001</v>
      </c>
      <c r="AF497">
        <v>-20.141999999999999</v>
      </c>
      <c r="AG497">
        <v>3.9384999999999999</v>
      </c>
      <c r="AH497">
        <v>1.9867999999999999</v>
      </c>
      <c r="AO497">
        <v>-47.292000000000002</v>
      </c>
      <c r="AP497">
        <v>-50.798000000000002</v>
      </c>
      <c r="AQ497">
        <v>3.9384999999999999</v>
      </c>
      <c r="AR497">
        <v>1.5315000000000001</v>
      </c>
    </row>
    <row r="498" spans="1:44" x14ac:dyDescent="0.3">
      <c r="A498">
        <v>793.88</v>
      </c>
      <c r="B498">
        <v>604.88</v>
      </c>
      <c r="C498">
        <v>2.3010000000000002</v>
      </c>
      <c r="D498">
        <v>2.5998999999999999</v>
      </c>
      <c r="K498">
        <v>2.5188999999999999</v>
      </c>
      <c r="L498">
        <v>2.3218000000000001</v>
      </c>
      <c r="M498">
        <v>1.6812</v>
      </c>
      <c r="N498">
        <v>1.9867999999999999</v>
      </c>
      <c r="U498">
        <v>5.2866</v>
      </c>
      <c r="V498">
        <v>4.4297000000000004</v>
      </c>
      <c r="W498">
        <v>3.6072000000000002</v>
      </c>
      <c r="X498">
        <v>1.8808</v>
      </c>
      <c r="AE498">
        <v>-23.649000000000001</v>
      </c>
      <c r="AF498">
        <v>-21.484999999999999</v>
      </c>
      <c r="AG498">
        <v>2.6084999999999998</v>
      </c>
      <c r="AH498">
        <v>2.1398999999999999</v>
      </c>
      <c r="AO498">
        <v>-47.575000000000003</v>
      </c>
      <c r="AP498">
        <v>-46.921999999999997</v>
      </c>
      <c r="AQ498">
        <v>2.6084999999999998</v>
      </c>
      <c r="AR498">
        <v>2.3729</v>
      </c>
    </row>
    <row r="499" spans="1:44" x14ac:dyDescent="0.3">
      <c r="A499">
        <v>659.87</v>
      </c>
      <c r="B499">
        <v>717.41</v>
      </c>
      <c r="C499">
        <v>2.5865999999999998</v>
      </c>
      <c r="D499">
        <v>1.8388</v>
      </c>
      <c r="K499">
        <v>2.4357000000000002</v>
      </c>
      <c r="L499">
        <v>2.4603000000000002</v>
      </c>
      <c r="M499">
        <v>2.2480000000000002</v>
      </c>
      <c r="N499">
        <v>2.1398999999999999</v>
      </c>
      <c r="U499">
        <v>4.1699000000000002</v>
      </c>
      <c r="V499">
        <v>4.7587999999999999</v>
      </c>
      <c r="W499">
        <v>2.8584999999999998</v>
      </c>
      <c r="X499">
        <v>2.2856000000000001</v>
      </c>
      <c r="AE499">
        <v>-22.890999999999998</v>
      </c>
      <c r="AF499">
        <v>-20.253</v>
      </c>
      <c r="AG499">
        <v>1.6335</v>
      </c>
      <c r="AH499">
        <v>1.5315000000000001</v>
      </c>
      <c r="AO499">
        <v>-49.981000000000002</v>
      </c>
      <c r="AP499">
        <v>-51.65</v>
      </c>
      <c r="AQ499">
        <v>1.6335</v>
      </c>
      <c r="AR499">
        <v>1.4472</v>
      </c>
    </row>
    <row r="500" spans="1:44" x14ac:dyDescent="0.3">
      <c r="A500">
        <v>382.57</v>
      </c>
      <c r="B500">
        <v>761.16</v>
      </c>
      <c r="C500">
        <v>2.1522999999999999</v>
      </c>
      <c r="D500">
        <v>2.6084999999999998</v>
      </c>
      <c r="K500">
        <v>2.4329999999999998</v>
      </c>
      <c r="L500">
        <v>2.1135999999999999</v>
      </c>
      <c r="M500">
        <v>3.6072000000000002</v>
      </c>
      <c r="N500">
        <v>1.5315000000000001</v>
      </c>
      <c r="U500">
        <v>3.3252999999999999</v>
      </c>
      <c r="V500">
        <v>3.9453</v>
      </c>
      <c r="W500">
        <v>1.9912000000000001</v>
      </c>
      <c r="X500">
        <v>1.7403999999999999</v>
      </c>
      <c r="AE500">
        <v>-22.459</v>
      </c>
      <c r="AF500">
        <v>-23.449000000000002</v>
      </c>
      <c r="AG500">
        <v>1.9590000000000001</v>
      </c>
      <c r="AH500">
        <v>2.3729</v>
      </c>
      <c r="AO500">
        <v>-51.76</v>
      </c>
      <c r="AP500">
        <v>-46.530999999999999</v>
      </c>
      <c r="AQ500">
        <v>1.9590000000000001</v>
      </c>
      <c r="AR500">
        <v>2.5402999999999998</v>
      </c>
    </row>
    <row r="501" spans="1:44" x14ac:dyDescent="0.3">
      <c r="A501">
        <v>834.39</v>
      </c>
      <c r="B501">
        <v>733.96</v>
      </c>
      <c r="C501">
        <v>2.1614</v>
      </c>
      <c r="D501">
        <v>2.4487000000000001</v>
      </c>
      <c r="K501">
        <v>2.4348999999999998</v>
      </c>
      <c r="L501">
        <v>2.2551000000000001</v>
      </c>
      <c r="M501">
        <v>2.8584999999999998</v>
      </c>
      <c r="N501">
        <v>2.3729</v>
      </c>
      <c r="U501">
        <v>3.6535000000000002</v>
      </c>
      <c r="V501">
        <v>3.7905000000000002</v>
      </c>
      <c r="W501">
        <v>2.85</v>
      </c>
      <c r="X501">
        <v>1.9912000000000001</v>
      </c>
      <c r="AE501">
        <v>-21.242999999999999</v>
      </c>
      <c r="AF501">
        <v>-21.972999999999999</v>
      </c>
      <c r="AG501">
        <v>1.6812</v>
      </c>
      <c r="AH501">
        <v>1.4472</v>
      </c>
      <c r="AO501">
        <v>-48.805999999999997</v>
      </c>
      <c r="AP501">
        <v>-47.155999999999999</v>
      </c>
      <c r="AQ501">
        <v>1.6812</v>
      </c>
      <c r="AR501">
        <v>2.0333999999999999</v>
      </c>
    </row>
    <row r="502" spans="1:44" x14ac:dyDescent="0.3">
      <c r="A502">
        <v>1196.5999999999999</v>
      </c>
      <c r="B502">
        <v>665.76</v>
      </c>
      <c r="C502">
        <v>3.4763000000000002</v>
      </c>
      <c r="D502">
        <v>2.5752000000000002</v>
      </c>
      <c r="K502">
        <v>2.2635000000000001</v>
      </c>
      <c r="L502">
        <v>2.7425999999999999</v>
      </c>
      <c r="M502">
        <v>1.9912000000000001</v>
      </c>
      <c r="N502">
        <v>1.4472</v>
      </c>
      <c r="U502">
        <v>3.3302</v>
      </c>
      <c r="V502">
        <v>3.4681999999999999</v>
      </c>
      <c r="W502">
        <v>2.6200999999999999</v>
      </c>
      <c r="X502">
        <v>1.1460999999999999</v>
      </c>
      <c r="AE502">
        <v>-20.030999999999999</v>
      </c>
      <c r="AF502">
        <v>-23.658000000000001</v>
      </c>
      <c r="AG502">
        <v>2.2480000000000002</v>
      </c>
      <c r="AH502">
        <v>2.5402999999999998</v>
      </c>
      <c r="AO502">
        <v>-50.731000000000002</v>
      </c>
      <c r="AP502">
        <v>-46.915999999999997</v>
      </c>
      <c r="AQ502">
        <v>2.2480000000000002</v>
      </c>
      <c r="AR502">
        <v>2.1461000000000001</v>
      </c>
    </row>
    <row r="503" spans="1:44" x14ac:dyDescent="0.3">
      <c r="A503">
        <v>405.04</v>
      </c>
      <c r="B503">
        <v>783.62</v>
      </c>
      <c r="C503">
        <v>0</v>
      </c>
      <c r="D503">
        <v>2.6665000000000001</v>
      </c>
      <c r="K503">
        <v>2.1764999999999999</v>
      </c>
      <c r="L503">
        <v>2.2450000000000001</v>
      </c>
      <c r="M503">
        <v>2.85</v>
      </c>
      <c r="N503">
        <v>2.5402999999999998</v>
      </c>
      <c r="U503">
        <v>4.5361000000000002</v>
      </c>
      <c r="V503">
        <v>4.4401999999999999</v>
      </c>
      <c r="W503">
        <v>2.2601</v>
      </c>
      <c r="X503">
        <v>2.4047999999999998</v>
      </c>
      <c r="AE503">
        <v>-22.754999999999999</v>
      </c>
      <c r="AF503">
        <v>-21.09</v>
      </c>
      <c r="AG503">
        <v>3.6072000000000002</v>
      </c>
      <c r="AH503">
        <v>2.0333999999999999</v>
      </c>
      <c r="AO503">
        <v>-47.414000000000001</v>
      </c>
      <c r="AP503">
        <v>-50.497</v>
      </c>
      <c r="AQ503">
        <v>3.6072000000000002</v>
      </c>
      <c r="AR503">
        <v>1.9912000000000001</v>
      </c>
    </row>
    <row r="504" spans="1:44" x14ac:dyDescent="0.3">
      <c r="A504">
        <v>421.98</v>
      </c>
      <c r="B504">
        <v>565.01</v>
      </c>
      <c r="C504">
        <v>0</v>
      </c>
      <c r="D504">
        <v>2.4346000000000001</v>
      </c>
      <c r="K504">
        <v>2.1703999999999999</v>
      </c>
      <c r="L504">
        <v>2.4918</v>
      </c>
      <c r="M504">
        <v>2.6200999999999999</v>
      </c>
      <c r="N504">
        <v>2.0333999999999999</v>
      </c>
      <c r="U504">
        <v>4.6783000000000001</v>
      </c>
      <c r="V504">
        <v>3.3976000000000002</v>
      </c>
      <c r="W504">
        <v>1.9444999999999999</v>
      </c>
      <c r="X504">
        <v>1.9867999999999999</v>
      </c>
      <c r="AE504">
        <v>-23.396000000000001</v>
      </c>
      <c r="AF504">
        <v>-22.605</v>
      </c>
      <c r="AG504">
        <v>2.8584999999999998</v>
      </c>
      <c r="AH504">
        <v>2.1461000000000001</v>
      </c>
      <c r="AO504">
        <v>-45.887999999999998</v>
      </c>
      <c r="AP504">
        <v>-46.682000000000002</v>
      </c>
      <c r="AQ504">
        <v>2.8584999999999998</v>
      </c>
      <c r="AR504">
        <v>1.8325</v>
      </c>
    </row>
    <row r="505" spans="1:44" x14ac:dyDescent="0.3">
      <c r="A505">
        <v>901.06</v>
      </c>
      <c r="B505">
        <v>463.13</v>
      </c>
      <c r="C505">
        <v>3.4257</v>
      </c>
      <c r="D505">
        <v>1.2303999999999999</v>
      </c>
      <c r="K505">
        <v>2.4702999999999999</v>
      </c>
      <c r="L505">
        <v>2.1879</v>
      </c>
      <c r="M505">
        <v>2.2601</v>
      </c>
      <c r="N505">
        <v>2.1461000000000001</v>
      </c>
      <c r="U505">
        <v>3.7481</v>
      </c>
      <c r="V505">
        <v>4.4238999999999997</v>
      </c>
      <c r="W505">
        <v>1.415</v>
      </c>
      <c r="X505">
        <v>2.1398999999999999</v>
      </c>
      <c r="AE505">
        <v>-20.091000000000001</v>
      </c>
      <c r="AF505">
        <v>-20.931999999999999</v>
      </c>
      <c r="AG505">
        <v>1.9912000000000001</v>
      </c>
      <c r="AH505">
        <v>1.9912000000000001</v>
      </c>
      <c r="AO505">
        <v>-50.93</v>
      </c>
      <c r="AP505">
        <v>-45.679000000000002</v>
      </c>
      <c r="AQ505">
        <v>1.9912000000000001</v>
      </c>
      <c r="AR505">
        <v>2.4857</v>
      </c>
    </row>
    <row r="506" spans="1:44" x14ac:dyDescent="0.3">
      <c r="A506">
        <v>772.84</v>
      </c>
      <c r="B506">
        <v>778.64</v>
      </c>
      <c r="C506">
        <v>3.4649000000000001</v>
      </c>
      <c r="D506">
        <v>2.3908999999999998</v>
      </c>
      <c r="K506">
        <v>3.0472000000000001</v>
      </c>
      <c r="L506">
        <v>3.1168</v>
      </c>
      <c r="M506">
        <v>1.9444999999999999</v>
      </c>
      <c r="N506">
        <v>1.9912000000000001</v>
      </c>
      <c r="U506">
        <v>4.5095000000000001</v>
      </c>
      <c r="V506">
        <v>3.1722999999999999</v>
      </c>
      <c r="W506">
        <v>3.6173999999999999</v>
      </c>
      <c r="X506">
        <v>1.5315000000000001</v>
      </c>
      <c r="AE506">
        <v>-22.128</v>
      </c>
      <c r="AF506">
        <v>-22.119</v>
      </c>
      <c r="AG506">
        <v>2.85</v>
      </c>
      <c r="AH506">
        <v>1.8325</v>
      </c>
      <c r="AO506">
        <v>-47.457000000000001</v>
      </c>
      <c r="AP506">
        <v>-46.331000000000003</v>
      </c>
      <c r="AQ506">
        <v>2.85</v>
      </c>
      <c r="AR506">
        <v>2.2833000000000001</v>
      </c>
    </row>
    <row r="507" spans="1:44" x14ac:dyDescent="0.3">
      <c r="A507">
        <v>754.99</v>
      </c>
      <c r="B507">
        <v>929.72</v>
      </c>
      <c r="C507">
        <v>2.4232</v>
      </c>
      <c r="D507">
        <v>2.4742000000000002</v>
      </c>
      <c r="K507">
        <v>2.1284999999999998</v>
      </c>
      <c r="L507">
        <v>2.0411999999999999</v>
      </c>
      <c r="M507">
        <v>1.415</v>
      </c>
      <c r="N507">
        <v>1.8325</v>
      </c>
      <c r="U507">
        <v>4.4297000000000004</v>
      </c>
      <c r="V507">
        <v>5.1444000000000001</v>
      </c>
      <c r="W507">
        <v>2.2355</v>
      </c>
      <c r="X507">
        <v>2.3729</v>
      </c>
      <c r="AE507">
        <v>-21.291</v>
      </c>
      <c r="AF507">
        <v>-22.831</v>
      </c>
      <c r="AG507">
        <v>2.6200999999999999</v>
      </c>
      <c r="AH507">
        <v>2.4857</v>
      </c>
      <c r="AO507">
        <v>-47.433999999999997</v>
      </c>
      <c r="AP507">
        <v>-45.737000000000002</v>
      </c>
      <c r="AQ507">
        <v>2.6200999999999999</v>
      </c>
      <c r="AR507">
        <v>2.4487000000000001</v>
      </c>
    </row>
    <row r="508" spans="1:44" x14ac:dyDescent="0.3">
      <c r="A508">
        <v>849.66</v>
      </c>
      <c r="B508">
        <v>629.98</v>
      </c>
      <c r="C508">
        <v>3.8104</v>
      </c>
      <c r="D508">
        <v>2.0792000000000002</v>
      </c>
      <c r="K508">
        <v>2.3149999999999999</v>
      </c>
      <c r="L508">
        <v>2.1238999999999999</v>
      </c>
      <c r="M508">
        <v>3.6173999999999999</v>
      </c>
      <c r="N508">
        <v>2.4857</v>
      </c>
      <c r="U508">
        <v>4.7587999999999999</v>
      </c>
      <c r="V508">
        <v>4.3197000000000001</v>
      </c>
      <c r="W508">
        <v>2.9180000000000001</v>
      </c>
      <c r="X508">
        <v>1.4472</v>
      </c>
      <c r="AE508">
        <v>-21.827999999999999</v>
      </c>
      <c r="AF508">
        <v>-23.934000000000001</v>
      </c>
      <c r="AG508">
        <v>2.2601</v>
      </c>
      <c r="AH508">
        <v>2.2833000000000001</v>
      </c>
      <c r="AO508">
        <v>-47.249000000000002</v>
      </c>
      <c r="AP508">
        <v>-46.55</v>
      </c>
      <c r="AQ508">
        <v>2.2601</v>
      </c>
      <c r="AR508">
        <v>2.4813999999999998</v>
      </c>
    </row>
    <row r="509" spans="1:44" x14ac:dyDescent="0.3">
      <c r="A509">
        <v>401.3</v>
      </c>
      <c r="B509">
        <v>599.76</v>
      </c>
      <c r="C509">
        <v>2.1366999999999998</v>
      </c>
      <c r="D509">
        <v>2.1583999999999999</v>
      </c>
      <c r="K509">
        <v>1.9924999999999999</v>
      </c>
      <c r="L509">
        <v>2.4487999999999999</v>
      </c>
      <c r="M509">
        <v>2.2355</v>
      </c>
      <c r="N509">
        <v>2.2833000000000001</v>
      </c>
      <c r="U509">
        <v>3.9453</v>
      </c>
      <c r="V509">
        <v>5.8566000000000003</v>
      </c>
      <c r="W509">
        <v>1.8451</v>
      </c>
      <c r="X509">
        <v>2.5402999999999998</v>
      </c>
      <c r="AE509">
        <v>-22.905999999999999</v>
      </c>
      <c r="AF509">
        <v>-22.684999999999999</v>
      </c>
      <c r="AG509">
        <v>1.9444999999999999</v>
      </c>
      <c r="AH509">
        <v>2.4487000000000001</v>
      </c>
      <c r="AO509">
        <v>-49.625</v>
      </c>
      <c r="AP509">
        <v>-46.572000000000003</v>
      </c>
      <c r="AQ509">
        <v>1.9444999999999999</v>
      </c>
      <c r="AR509">
        <v>1.8325</v>
      </c>
    </row>
    <row r="510" spans="1:44" x14ac:dyDescent="0.3">
      <c r="A510">
        <v>766.79</v>
      </c>
      <c r="B510">
        <v>735.03</v>
      </c>
      <c r="C510">
        <v>2.6656</v>
      </c>
      <c r="D510">
        <v>1.9242999999999999</v>
      </c>
      <c r="K510">
        <v>2.5602999999999998</v>
      </c>
      <c r="L510">
        <v>2.4024000000000001</v>
      </c>
      <c r="M510">
        <v>2.9180000000000001</v>
      </c>
      <c r="N510">
        <v>2.4487000000000001</v>
      </c>
      <c r="U510">
        <v>3.7905000000000002</v>
      </c>
      <c r="V510">
        <v>3.8407</v>
      </c>
      <c r="W510">
        <v>2.3010000000000002</v>
      </c>
      <c r="X510">
        <v>2.0333999999999999</v>
      </c>
      <c r="AE510">
        <v>-21.463000000000001</v>
      </c>
      <c r="AF510">
        <v>-23.71</v>
      </c>
      <c r="AG510">
        <v>1.415</v>
      </c>
      <c r="AH510">
        <v>2.4813999999999998</v>
      </c>
      <c r="AO510">
        <v>-48.393999999999998</v>
      </c>
      <c r="AP510">
        <v>-47.889000000000003</v>
      </c>
      <c r="AQ510">
        <v>1.415</v>
      </c>
      <c r="AR510">
        <v>2.4983</v>
      </c>
    </row>
    <row r="511" spans="1:44" x14ac:dyDescent="0.3">
      <c r="A511">
        <v>438.17</v>
      </c>
      <c r="B511">
        <v>455.92</v>
      </c>
      <c r="C511">
        <v>0.60206000000000004</v>
      </c>
      <c r="D511">
        <v>2.1173000000000002</v>
      </c>
      <c r="K511">
        <v>2.1876000000000002</v>
      </c>
      <c r="L511">
        <v>2.6122999999999998</v>
      </c>
      <c r="M511">
        <v>1.8451</v>
      </c>
      <c r="N511">
        <v>2.4813999999999998</v>
      </c>
      <c r="U511">
        <v>3.4681999999999999</v>
      </c>
      <c r="V511">
        <v>4.3674999999999997</v>
      </c>
      <c r="W511">
        <v>1.1460999999999999</v>
      </c>
      <c r="X511">
        <v>2.1461000000000001</v>
      </c>
      <c r="AE511">
        <v>-20.212</v>
      </c>
      <c r="AF511">
        <v>-23.614999999999998</v>
      </c>
      <c r="AG511">
        <v>3.6173999999999999</v>
      </c>
      <c r="AH511">
        <v>1.8325</v>
      </c>
      <c r="AO511">
        <v>-47.530999999999999</v>
      </c>
      <c r="AP511">
        <v>-50.7</v>
      </c>
      <c r="AQ511">
        <v>2.2355</v>
      </c>
      <c r="AR511">
        <v>1.9031</v>
      </c>
    </row>
    <row r="512" spans="1:44" x14ac:dyDescent="0.3">
      <c r="A512">
        <v>409.69</v>
      </c>
      <c r="B512">
        <v>596.70000000000005</v>
      </c>
      <c r="C512">
        <v>1.9867999999999999</v>
      </c>
      <c r="D512">
        <v>2.2279</v>
      </c>
      <c r="K512">
        <v>2.4024999999999999</v>
      </c>
      <c r="L512">
        <v>3.0556999999999999</v>
      </c>
      <c r="M512">
        <v>2.3010000000000002</v>
      </c>
      <c r="N512">
        <v>2.4983</v>
      </c>
      <c r="U512">
        <v>4.4401999999999999</v>
      </c>
      <c r="V512">
        <v>3.9253</v>
      </c>
      <c r="W512">
        <v>3.2469999999999999</v>
      </c>
      <c r="X512">
        <v>1.9912000000000001</v>
      </c>
      <c r="AE512">
        <v>-22.454999999999998</v>
      </c>
      <c r="AF512">
        <v>-22.015999999999998</v>
      </c>
      <c r="AG512">
        <v>2.2355</v>
      </c>
      <c r="AH512">
        <v>2.4983</v>
      </c>
      <c r="AO512">
        <v>-46.226999999999997</v>
      </c>
      <c r="AP512">
        <v>-46.795999999999999</v>
      </c>
      <c r="AQ512">
        <v>2.9180000000000001</v>
      </c>
      <c r="AR512">
        <v>2.1760999999999999</v>
      </c>
    </row>
    <row r="513" spans="1:44" x14ac:dyDescent="0.3">
      <c r="A513">
        <v>367.88</v>
      </c>
      <c r="B513">
        <v>941.41</v>
      </c>
      <c r="C513">
        <v>1.3222</v>
      </c>
      <c r="D513">
        <v>2.3222</v>
      </c>
      <c r="K513">
        <v>2.2221000000000002</v>
      </c>
      <c r="L513">
        <v>1.8784000000000001</v>
      </c>
      <c r="M513">
        <v>1.1460999999999999</v>
      </c>
      <c r="N513">
        <v>1.9031</v>
      </c>
      <c r="U513">
        <v>3.3976000000000002</v>
      </c>
      <c r="V513">
        <v>3.7747999999999999</v>
      </c>
      <c r="W513">
        <v>2.2945000000000002</v>
      </c>
      <c r="X513">
        <v>1.8325</v>
      </c>
      <c r="AE513">
        <v>-23.318000000000001</v>
      </c>
      <c r="AF513">
        <v>-20.358000000000001</v>
      </c>
      <c r="AG513">
        <v>2.9180000000000001</v>
      </c>
      <c r="AH513">
        <v>1.9031</v>
      </c>
      <c r="AO513">
        <v>-48.085000000000001</v>
      </c>
      <c r="AP513">
        <v>-50.381</v>
      </c>
      <c r="AQ513">
        <v>1.8451</v>
      </c>
      <c r="AR513">
        <v>0.60206000000000004</v>
      </c>
    </row>
    <row r="514" spans="1:44" x14ac:dyDescent="0.3">
      <c r="A514">
        <v>630.79999999999995</v>
      </c>
      <c r="B514">
        <v>560.76</v>
      </c>
      <c r="C514">
        <v>2.5038</v>
      </c>
      <c r="D514">
        <v>2.2014</v>
      </c>
      <c r="K514">
        <v>2.8774999999999999</v>
      </c>
      <c r="L514">
        <v>2.7130000000000001</v>
      </c>
      <c r="M514">
        <v>3.2469999999999999</v>
      </c>
      <c r="N514">
        <v>2.1760999999999999</v>
      </c>
      <c r="U514">
        <v>4.4238999999999997</v>
      </c>
      <c r="V514">
        <v>3.8332000000000002</v>
      </c>
      <c r="W514">
        <v>2.673</v>
      </c>
      <c r="X514">
        <v>2.4857</v>
      </c>
      <c r="AE514">
        <v>-21.687000000000001</v>
      </c>
      <c r="AF514">
        <v>-21.972000000000001</v>
      </c>
      <c r="AG514">
        <v>1.8451</v>
      </c>
      <c r="AH514">
        <v>2.1760999999999999</v>
      </c>
      <c r="AO514">
        <v>-48.158999999999999</v>
      </c>
      <c r="AP514">
        <v>-50.351999999999997</v>
      </c>
      <c r="AQ514">
        <v>2.3010000000000002</v>
      </c>
      <c r="AR514">
        <v>1.8692</v>
      </c>
    </row>
    <row r="515" spans="1:44" x14ac:dyDescent="0.3">
      <c r="A515">
        <v>719.07</v>
      </c>
      <c r="B515">
        <v>545.98</v>
      </c>
      <c r="C515">
        <v>1.7403999999999999</v>
      </c>
      <c r="D515">
        <v>2.29</v>
      </c>
      <c r="K515">
        <v>2.3218000000000001</v>
      </c>
      <c r="L515">
        <v>2.1120999999999999</v>
      </c>
      <c r="M515">
        <v>2.2945000000000002</v>
      </c>
      <c r="N515">
        <v>0.60206000000000004</v>
      </c>
      <c r="U515">
        <v>3.1722999999999999</v>
      </c>
      <c r="V515">
        <v>5.6368</v>
      </c>
      <c r="W515">
        <v>1.5911</v>
      </c>
      <c r="X515">
        <v>2.2833000000000001</v>
      </c>
      <c r="AE515">
        <v>-22.568999999999999</v>
      </c>
      <c r="AF515">
        <v>-20.388999999999999</v>
      </c>
      <c r="AG515">
        <v>2.3010000000000002</v>
      </c>
      <c r="AH515">
        <v>0.60206000000000004</v>
      </c>
      <c r="AO515">
        <v>-51.759</v>
      </c>
      <c r="AP515">
        <v>-51.667000000000002</v>
      </c>
      <c r="AQ515">
        <v>1.1460999999999999</v>
      </c>
      <c r="AR515">
        <v>1.2303999999999999</v>
      </c>
    </row>
    <row r="516" spans="1:44" x14ac:dyDescent="0.3">
      <c r="A516">
        <v>517.39</v>
      </c>
      <c r="B516">
        <v>591.39</v>
      </c>
      <c r="C516">
        <v>3.0369999999999999</v>
      </c>
      <c r="D516">
        <v>1.0791999999999999</v>
      </c>
      <c r="K516">
        <v>2.4603000000000002</v>
      </c>
      <c r="L516">
        <v>2.2513999999999998</v>
      </c>
      <c r="M516">
        <v>2.673</v>
      </c>
      <c r="N516">
        <v>1.8692</v>
      </c>
      <c r="U516">
        <v>5.1444000000000001</v>
      </c>
      <c r="V516">
        <v>4.0365000000000002</v>
      </c>
      <c r="W516">
        <v>3.2385000000000002</v>
      </c>
      <c r="X516">
        <v>2.4487000000000001</v>
      </c>
      <c r="AE516">
        <v>-21.347000000000001</v>
      </c>
      <c r="AF516">
        <v>-20.513000000000002</v>
      </c>
      <c r="AG516">
        <v>1.1460999999999999</v>
      </c>
      <c r="AH516">
        <v>1.8692</v>
      </c>
      <c r="AO516">
        <v>-47.478999999999999</v>
      </c>
      <c r="AP516">
        <v>-47.863</v>
      </c>
      <c r="AQ516">
        <v>3.2469999999999999</v>
      </c>
      <c r="AR516">
        <v>2.1875</v>
      </c>
    </row>
    <row r="517" spans="1:44" x14ac:dyDescent="0.3">
      <c r="A517">
        <v>718.57</v>
      </c>
      <c r="B517">
        <v>641.52</v>
      </c>
      <c r="C517">
        <v>3.1307</v>
      </c>
      <c r="D517">
        <v>1.9912000000000001</v>
      </c>
      <c r="K517">
        <v>2.1135999999999999</v>
      </c>
      <c r="L517">
        <v>2.0706000000000002</v>
      </c>
      <c r="M517">
        <v>1.5911</v>
      </c>
      <c r="N517">
        <v>1.2303999999999999</v>
      </c>
      <c r="U517">
        <v>4.3197000000000001</v>
      </c>
      <c r="V517">
        <v>5.9237000000000002</v>
      </c>
      <c r="W517">
        <v>1.6901999999999999</v>
      </c>
      <c r="X517">
        <v>2.4813999999999998</v>
      </c>
      <c r="AE517">
        <v>-21.707000000000001</v>
      </c>
      <c r="AF517">
        <v>-21.268000000000001</v>
      </c>
      <c r="AG517">
        <v>3.2469999999999999</v>
      </c>
      <c r="AH517">
        <v>1.2303999999999999</v>
      </c>
      <c r="AO517">
        <v>-50.831000000000003</v>
      </c>
      <c r="AP517">
        <v>-47.640999999999998</v>
      </c>
      <c r="AQ517">
        <v>2.2945000000000002</v>
      </c>
      <c r="AR517">
        <v>1.6812</v>
      </c>
    </row>
    <row r="518" spans="1:44" x14ac:dyDescent="0.3">
      <c r="A518">
        <v>504.24</v>
      </c>
      <c r="B518">
        <v>764.53</v>
      </c>
      <c r="C518">
        <v>3.3946000000000001</v>
      </c>
      <c r="D518">
        <v>2.29</v>
      </c>
      <c r="K518">
        <v>2.2551000000000001</v>
      </c>
      <c r="L518">
        <v>2.6137000000000001</v>
      </c>
      <c r="M518">
        <v>3.2385000000000002</v>
      </c>
      <c r="N518">
        <v>2.1875</v>
      </c>
      <c r="U518">
        <v>5.8566000000000003</v>
      </c>
      <c r="V518">
        <v>5.2072000000000003</v>
      </c>
      <c r="W518">
        <v>3.8748</v>
      </c>
      <c r="X518">
        <v>1.8325</v>
      </c>
      <c r="AE518">
        <v>-20.141999999999999</v>
      </c>
      <c r="AF518">
        <v>-20.582999999999998</v>
      </c>
      <c r="AG518">
        <v>2.2945000000000002</v>
      </c>
      <c r="AH518">
        <v>2.1875</v>
      </c>
      <c r="AO518">
        <v>-47.366999999999997</v>
      </c>
      <c r="AP518">
        <v>-44.578000000000003</v>
      </c>
      <c r="AQ518">
        <v>2.673</v>
      </c>
      <c r="AR518">
        <v>2.4216000000000002</v>
      </c>
    </row>
    <row r="519" spans="1:44" x14ac:dyDescent="0.3">
      <c r="A519">
        <v>604.88</v>
      </c>
      <c r="B519">
        <v>591.23</v>
      </c>
      <c r="C519">
        <v>4.0072999999999999</v>
      </c>
      <c r="D519">
        <v>2.3892000000000002</v>
      </c>
      <c r="K519">
        <v>2.7425999999999999</v>
      </c>
      <c r="L519">
        <v>2.4424000000000001</v>
      </c>
      <c r="M519">
        <v>1.6901999999999999</v>
      </c>
      <c r="N519">
        <v>1.6812</v>
      </c>
      <c r="U519">
        <v>3.8407</v>
      </c>
      <c r="V519">
        <v>5.4013999999999998</v>
      </c>
      <c r="W519">
        <v>2.3010000000000002</v>
      </c>
      <c r="X519">
        <v>2.4983</v>
      </c>
      <c r="AE519">
        <v>-21.484999999999999</v>
      </c>
      <c r="AF519">
        <v>-20.594000000000001</v>
      </c>
      <c r="AG519">
        <v>2.673</v>
      </c>
      <c r="AH519">
        <v>1.6812</v>
      </c>
      <c r="AO519">
        <v>-50.798000000000002</v>
      </c>
      <c r="AP519">
        <v>-46.887999999999998</v>
      </c>
      <c r="AQ519">
        <v>1.5911</v>
      </c>
      <c r="AR519">
        <v>2.3180999999999998</v>
      </c>
    </row>
    <row r="520" spans="1:44" x14ac:dyDescent="0.3">
      <c r="A520">
        <v>717.41</v>
      </c>
      <c r="B520">
        <v>376.22</v>
      </c>
      <c r="C520">
        <v>2.0373999999999999</v>
      </c>
      <c r="D520">
        <v>1.4472</v>
      </c>
      <c r="K520">
        <v>2.2450000000000001</v>
      </c>
      <c r="L520">
        <v>2.7564000000000002</v>
      </c>
      <c r="M520">
        <v>3.8748</v>
      </c>
      <c r="N520">
        <v>2.4216000000000002</v>
      </c>
      <c r="U520">
        <v>4.3674999999999997</v>
      </c>
      <c r="V520">
        <v>3.4504000000000001</v>
      </c>
      <c r="W520">
        <v>2.5865999999999998</v>
      </c>
      <c r="X520">
        <v>1.9031</v>
      </c>
      <c r="AE520">
        <v>-20.253</v>
      </c>
      <c r="AF520">
        <v>-22.646000000000001</v>
      </c>
      <c r="AG520">
        <v>1.5911</v>
      </c>
      <c r="AH520">
        <v>2.4216000000000002</v>
      </c>
      <c r="AO520">
        <v>-46.921999999999997</v>
      </c>
      <c r="AP520">
        <v>-49.381</v>
      </c>
      <c r="AQ520">
        <v>3.2385000000000002</v>
      </c>
      <c r="AR520">
        <v>2.3616999999999999</v>
      </c>
    </row>
    <row r="521" spans="1:44" x14ac:dyDescent="0.3">
      <c r="A521">
        <v>761.16</v>
      </c>
      <c r="B521">
        <v>570.01</v>
      </c>
      <c r="C521">
        <v>4.2949000000000002</v>
      </c>
      <c r="D521">
        <v>1.9541999999999999</v>
      </c>
      <c r="K521">
        <v>2.4918</v>
      </c>
      <c r="L521">
        <v>2.6229</v>
      </c>
      <c r="M521">
        <v>2.3010000000000002</v>
      </c>
      <c r="N521">
        <v>2.3180999999999998</v>
      </c>
      <c r="U521">
        <v>3.9253</v>
      </c>
      <c r="V521">
        <v>4.96</v>
      </c>
      <c r="W521">
        <v>2.1522999999999999</v>
      </c>
      <c r="X521">
        <v>2.1760999999999999</v>
      </c>
      <c r="AE521">
        <v>-23.449000000000002</v>
      </c>
      <c r="AF521">
        <v>-21.596</v>
      </c>
      <c r="AG521">
        <v>3.2385000000000002</v>
      </c>
      <c r="AH521">
        <v>2.3180999999999998</v>
      </c>
      <c r="AO521">
        <v>-51.65</v>
      </c>
      <c r="AP521">
        <v>-45.884</v>
      </c>
      <c r="AQ521">
        <v>1.6901999999999999</v>
      </c>
      <c r="AR521">
        <v>2.5998999999999999</v>
      </c>
    </row>
    <row r="522" spans="1:44" x14ac:dyDescent="0.3">
      <c r="A522">
        <v>733.96</v>
      </c>
      <c r="B522">
        <v>353.77</v>
      </c>
      <c r="C522">
        <v>3.0979999999999999</v>
      </c>
      <c r="D522">
        <v>0.90308999999999995</v>
      </c>
      <c r="K522">
        <v>2.1879</v>
      </c>
      <c r="L522">
        <v>2.6354000000000002</v>
      </c>
      <c r="M522">
        <v>2.5865999999999998</v>
      </c>
      <c r="N522">
        <v>2.3616999999999999</v>
      </c>
      <c r="U522">
        <v>3.7747999999999999</v>
      </c>
      <c r="V522">
        <v>3.4096000000000002</v>
      </c>
      <c r="W522">
        <v>2.1614</v>
      </c>
      <c r="X522">
        <v>0.60206000000000004</v>
      </c>
      <c r="AE522">
        <v>-21.972999999999999</v>
      </c>
      <c r="AF522">
        <v>-20.812999999999999</v>
      </c>
      <c r="AG522">
        <v>1.6901999999999999</v>
      </c>
      <c r="AH522">
        <v>2.3616999999999999</v>
      </c>
      <c r="AO522">
        <v>-46.530999999999999</v>
      </c>
      <c r="AP522">
        <v>-46.942</v>
      </c>
      <c r="AQ522">
        <v>3.8748</v>
      </c>
      <c r="AR522">
        <v>1.8388</v>
      </c>
    </row>
    <row r="523" spans="1:44" x14ac:dyDescent="0.3">
      <c r="A523">
        <v>665.76</v>
      </c>
      <c r="B523">
        <v>745.79</v>
      </c>
      <c r="C523">
        <v>3.6497999999999999</v>
      </c>
      <c r="D523">
        <v>2.3180999999999998</v>
      </c>
      <c r="K523">
        <v>3.1168</v>
      </c>
      <c r="L523">
        <v>3.0411999999999999</v>
      </c>
      <c r="M523">
        <v>2.1522999999999999</v>
      </c>
      <c r="N523">
        <v>2.5998999999999999</v>
      </c>
      <c r="U523">
        <v>3.8332000000000002</v>
      </c>
      <c r="V523">
        <v>3.2837999999999998</v>
      </c>
      <c r="W523">
        <v>3.4763000000000002</v>
      </c>
      <c r="X523">
        <v>1.8692</v>
      </c>
      <c r="AE523">
        <v>-23.658000000000001</v>
      </c>
      <c r="AF523">
        <v>-23.184000000000001</v>
      </c>
      <c r="AG523">
        <v>3.8748</v>
      </c>
      <c r="AH523">
        <v>2.5998999999999999</v>
      </c>
      <c r="AO523">
        <v>-47.155999999999999</v>
      </c>
      <c r="AP523">
        <v>-45.31</v>
      </c>
      <c r="AQ523">
        <v>2.3010000000000002</v>
      </c>
      <c r="AR523">
        <v>2.6084999999999998</v>
      </c>
    </row>
    <row r="524" spans="1:44" x14ac:dyDescent="0.3">
      <c r="A524">
        <v>783.62</v>
      </c>
      <c r="B524">
        <v>518.24</v>
      </c>
      <c r="C524">
        <v>4.6215999999999999</v>
      </c>
      <c r="D524">
        <v>1.6232</v>
      </c>
      <c r="K524">
        <v>2.0411999999999999</v>
      </c>
      <c r="L524">
        <v>2.2706</v>
      </c>
      <c r="M524">
        <v>2.1614</v>
      </c>
      <c r="N524">
        <v>1.8388</v>
      </c>
      <c r="U524">
        <v>3.4929000000000001</v>
      </c>
      <c r="V524">
        <v>3.3233000000000001</v>
      </c>
      <c r="W524">
        <v>0</v>
      </c>
      <c r="X524">
        <v>1.2303999999999999</v>
      </c>
      <c r="AE524">
        <v>-21.09</v>
      </c>
      <c r="AF524">
        <v>-23.849</v>
      </c>
      <c r="AG524">
        <v>2.3010000000000002</v>
      </c>
      <c r="AH524">
        <v>1.8388</v>
      </c>
      <c r="AO524">
        <v>-46.915999999999997</v>
      </c>
      <c r="AP524">
        <v>-48.569000000000003</v>
      </c>
      <c r="AQ524">
        <v>2.5865999999999998</v>
      </c>
      <c r="AR524">
        <v>2.4487000000000001</v>
      </c>
    </row>
    <row r="525" spans="1:44" x14ac:dyDescent="0.3">
      <c r="A525">
        <v>565.01</v>
      </c>
      <c r="B525">
        <v>487.04</v>
      </c>
      <c r="C525">
        <v>3.4458000000000002</v>
      </c>
      <c r="D525">
        <v>1.2040999999999999</v>
      </c>
      <c r="K525">
        <v>2.1238999999999999</v>
      </c>
      <c r="L525">
        <v>2.7905000000000002</v>
      </c>
      <c r="M525">
        <v>3.4763000000000002</v>
      </c>
      <c r="N525">
        <v>2.6084999999999998</v>
      </c>
      <c r="U525">
        <v>5.6368</v>
      </c>
      <c r="V525">
        <v>4.7150999999999996</v>
      </c>
      <c r="W525">
        <v>3.1690999999999998</v>
      </c>
      <c r="X525">
        <v>2.1875</v>
      </c>
      <c r="AE525">
        <v>-22.605</v>
      </c>
      <c r="AF525">
        <v>-23.222000000000001</v>
      </c>
      <c r="AG525">
        <v>2.5865999999999998</v>
      </c>
      <c r="AH525">
        <v>2.6084999999999998</v>
      </c>
      <c r="AO525">
        <v>-50.497</v>
      </c>
      <c r="AP525">
        <v>-47.996000000000002</v>
      </c>
      <c r="AQ525">
        <v>2.1522999999999999</v>
      </c>
      <c r="AR525">
        <v>2.5752000000000002</v>
      </c>
    </row>
    <row r="526" spans="1:44" x14ac:dyDescent="0.3">
      <c r="A526">
        <v>463.13</v>
      </c>
      <c r="B526">
        <v>803.24</v>
      </c>
      <c r="C526">
        <v>1.3009999999999999</v>
      </c>
      <c r="D526">
        <v>1.8633</v>
      </c>
      <c r="K526">
        <v>1.9753000000000001</v>
      </c>
      <c r="L526">
        <v>2.8134000000000001</v>
      </c>
      <c r="M526">
        <v>0</v>
      </c>
      <c r="N526">
        <v>2.4487000000000001</v>
      </c>
      <c r="U526">
        <v>4.0365000000000002</v>
      </c>
      <c r="V526">
        <v>3.9508000000000001</v>
      </c>
      <c r="W526">
        <v>3.4257</v>
      </c>
      <c r="X526">
        <v>1.6812</v>
      </c>
      <c r="AE526">
        <v>-20.931999999999999</v>
      </c>
      <c r="AF526">
        <v>-22.736000000000001</v>
      </c>
      <c r="AG526">
        <v>2.1522999999999999</v>
      </c>
      <c r="AH526">
        <v>2.4487000000000001</v>
      </c>
      <c r="AO526">
        <v>-46.682000000000002</v>
      </c>
      <c r="AP526">
        <v>-46.57</v>
      </c>
      <c r="AQ526">
        <v>2.1614</v>
      </c>
      <c r="AR526">
        <v>2.6665000000000001</v>
      </c>
    </row>
    <row r="527" spans="1:44" x14ac:dyDescent="0.3">
      <c r="A527">
        <v>778.64</v>
      </c>
      <c r="B527">
        <v>403.68</v>
      </c>
      <c r="C527">
        <v>3.2850999999999999</v>
      </c>
      <c r="D527">
        <v>1.2787999999999999</v>
      </c>
      <c r="K527">
        <v>2.1073</v>
      </c>
      <c r="L527">
        <v>2.9685999999999999</v>
      </c>
      <c r="M527">
        <v>0</v>
      </c>
      <c r="N527">
        <v>2.5752000000000002</v>
      </c>
      <c r="U527">
        <v>5.9237000000000002</v>
      </c>
      <c r="V527">
        <v>3.6177000000000001</v>
      </c>
      <c r="W527">
        <v>3.4649000000000001</v>
      </c>
      <c r="X527">
        <v>2.4216000000000002</v>
      </c>
      <c r="AE527">
        <v>-22.119</v>
      </c>
      <c r="AF527">
        <v>-23.879000000000001</v>
      </c>
      <c r="AG527">
        <v>2.1614</v>
      </c>
      <c r="AH527">
        <v>2.5752000000000002</v>
      </c>
      <c r="AO527">
        <v>-45.679000000000002</v>
      </c>
      <c r="AP527">
        <v>-47.914000000000001</v>
      </c>
      <c r="AQ527">
        <v>3.4763000000000002</v>
      </c>
      <c r="AR527">
        <v>2.4346000000000001</v>
      </c>
    </row>
    <row r="528" spans="1:44" x14ac:dyDescent="0.3">
      <c r="A528">
        <v>929.72</v>
      </c>
      <c r="B528">
        <v>540.89</v>
      </c>
      <c r="C528">
        <v>3.3666</v>
      </c>
      <c r="D528">
        <v>1.3978999999999999</v>
      </c>
      <c r="K528">
        <v>2.4487999999999999</v>
      </c>
      <c r="L528">
        <v>3.1821999999999999</v>
      </c>
      <c r="M528">
        <v>3.1690999999999998</v>
      </c>
      <c r="N528">
        <v>2.6665000000000001</v>
      </c>
      <c r="U528">
        <v>5.2072000000000003</v>
      </c>
      <c r="V528">
        <v>4.7398999999999996</v>
      </c>
      <c r="W528">
        <v>2.4232</v>
      </c>
      <c r="X528">
        <v>2.3180999999999998</v>
      </c>
      <c r="AE528">
        <v>-22.831</v>
      </c>
      <c r="AF528">
        <v>-23.567</v>
      </c>
      <c r="AG528">
        <v>3.4763000000000002</v>
      </c>
      <c r="AH528">
        <v>2.6665000000000001</v>
      </c>
      <c r="AO528">
        <v>-51.390999999999998</v>
      </c>
      <c r="AP528">
        <v>-49.741</v>
      </c>
      <c r="AQ528">
        <v>0</v>
      </c>
      <c r="AR528">
        <v>1.2303999999999999</v>
      </c>
    </row>
    <row r="529" spans="1:44" x14ac:dyDescent="0.3">
      <c r="A529">
        <v>629.98</v>
      </c>
      <c r="B529">
        <v>579.33000000000004</v>
      </c>
      <c r="C529">
        <v>2.2967</v>
      </c>
      <c r="D529">
        <v>1.8512999999999999</v>
      </c>
      <c r="K529">
        <v>2.4024000000000001</v>
      </c>
      <c r="L529">
        <v>2.7862</v>
      </c>
      <c r="M529">
        <v>3.4257</v>
      </c>
      <c r="N529">
        <v>2.4346000000000001</v>
      </c>
      <c r="U529">
        <v>5.4013999999999998</v>
      </c>
      <c r="V529">
        <v>5.6634000000000002</v>
      </c>
      <c r="W529">
        <v>3.8104</v>
      </c>
      <c r="X529">
        <v>2.3616999999999999</v>
      </c>
      <c r="AE529">
        <v>-21.847000000000001</v>
      </c>
      <c r="AF529">
        <v>-22.548999999999999</v>
      </c>
      <c r="AG529">
        <v>0</v>
      </c>
      <c r="AH529">
        <v>2.4346000000000001</v>
      </c>
      <c r="AO529">
        <v>-50.505000000000003</v>
      </c>
      <c r="AP529">
        <v>-47.134999999999998</v>
      </c>
      <c r="AQ529">
        <v>0</v>
      </c>
      <c r="AR529">
        <v>2.3908999999999998</v>
      </c>
    </row>
    <row r="530" spans="1:44" x14ac:dyDescent="0.3">
      <c r="A530">
        <v>599.76</v>
      </c>
      <c r="B530">
        <v>625.15</v>
      </c>
      <c r="C530">
        <v>2.5314999999999999</v>
      </c>
      <c r="D530">
        <v>2.2404999999999999</v>
      </c>
      <c r="K530">
        <v>2.6122999999999998</v>
      </c>
      <c r="L530">
        <v>2.8639999999999999</v>
      </c>
      <c r="M530">
        <v>3.4649000000000001</v>
      </c>
      <c r="N530">
        <v>1.2303999999999999</v>
      </c>
      <c r="U530">
        <v>3.4504000000000001</v>
      </c>
      <c r="V530">
        <v>5.8585000000000003</v>
      </c>
      <c r="W530">
        <v>2.1366999999999998</v>
      </c>
      <c r="X530">
        <v>2.5998999999999999</v>
      </c>
      <c r="AE530">
        <v>-21.638999999999999</v>
      </c>
      <c r="AF530">
        <v>-22.751000000000001</v>
      </c>
      <c r="AG530">
        <v>0</v>
      </c>
      <c r="AH530">
        <v>1.2303999999999999</v>
      </c>
      <c r="AO530">
        <v>-46.331000000000003</v>
      </c>
      <c r="AP530">
        <v>-45.402999999999999</v>
      </c>
      <c r="AQ530">
        <v>3.1690999999999998</v>
      </c>
      <c r="AR530">
        <v>2.5366</v>
      </c>
    </row>
    <row r="531" spans="1:44" x14ac:dyDescent="0.3">
      <c r="A531">
        <v>735.03</v>
      </c>
      <c r="B531">
        <v>693.88</v>
      </c>
      <c r="C531">
        <v>2.2147999999999999</v>
      </c>
      <c r="D531">
        <v>1.6812</v>
      </c>
      <c r="K531">
        <v>3.0556999999999999</v>
      </c>
      <c r="L531">
        <v>2.4870000000000001</v>
      </c>
      <c r="M531">
        <v>3.8104</v>
      </c>
      <c r="N531">
        <v>2.3908999999999998</v>
      </c>
      <c r="U531">
        <v>4.96</v>
      </c>
      <c r="V531">
        <v>4.1993</v>
      </c>
      <c r="W531">
        <v>2.6656</v>
      </c>
      <c r="X531">
        <v>1.8388</v>
      </c>
      <c r="AE531">
        <v>-23.934000000000001</v>
      </c>
      <c r="AF531">
        <v>-23.53</v>
      </c>
      <c r="AG531">
        <v>3.1690999999999998</v>
      </c>
      <c r="AH531">
        <v>2.3908999999999998</v>
      </c>
      <c r="AO531">
        <v>-45.737000000000002</v>
      </c>
      <c r="AP531">
        <v>-46.823999999999998</v>
      </c>
      <c r="AQ531">
        <v>3.4257</v>
      </c>
      <c r="AR531">
        <v>2.4742000000000002</v>
      </c>
    </row>
    <row r="532" spans="1:44" x14ac:dyDescent="0.3">
      <c r="A532">
        <v>455.92</v>
      </c>
      <c r="B532">
        <v>514.71</v>
      </c>
      <c r="C532">
        <v>2.3711000000000002</v>
      </c>
      <c r="D532">
        <v>1.7323999999999999</v>
      </c>
      <c r="K532">
        <v>1.8784000000000001</v>
      </c>
      <c r="L532">
        <v>2.6046999999999998</v>
      </c>
      <c r="M532">
        <v>2.1366999999999998</v>
      </c>
      <c r="N532">
        <v>2.5366</v>
      </c>
      <c r="U532">
        <v>3.4096000000000002</v>
      </c>
      <c r="V532">
        <v>4.0289000000000001</v>
      </c>
      <c r="W532">
        <v>0.60206000000000004</v>
      </c>
      <c r="X532">
        <v>2.6084999999999998</v>
      </c>
      <c r="AE532">
        <v>-22.684999999999999</v>
      </c>
      <c r="AF532">
        <v>-23.806999999999999</v>
      </c>
      <c r="AG532">
        <v>3.4257</v>
      </c>
      <c r="AH532">
        <v>2.5366</v>
      </c>
      <c r="AO532">
        <v>-46.55</v>
      </c>
      <c r="AP532">
        <v>-47.552999999999997</v>
      </c>
      <c r="AQ532">
        <v>3.4649000000000001</v>
      </c>
      <c r="AR532">
        <v>2.0792000000000002</v>
      </c>
    </row>
    <row r="533" spans="1:44" x14ac:dyDescent="0.3">
      <c r="A533">
        <v>596.70000000000005</v>
      </c>
      <c r="B533">
        <v>889.77</v>
      </c>
      <c r="C533">
        <v>2.5623</v>
      </c>
      <c r="D533">
        <v>2.5501999999999998</v>
      </c>
      <c r="K533">
        <v>2.7130000000000001</v>
      </c>
      <c r="L533">
        <v>2.4020999999999999</v>
      </c>
      <c r="M533">
        <v>2.6656</v>
      </c>
      <c r="N533">
        <v>2.4742000000000002</v>
      </c>
      <c r="U533">
        <v>3.2837999999999998</v>
      </c>
      <c r="V533">
        <v>4.6123000000000003</v>
      </c>
      <c r="W533">
        <v>1.9867999999999999</v>
      </c>
      <c r="X533">
        <v>2.4487000000000001</v>
      </c>
      <c r="AE533">
        <v>-23.71</v>
      </c>
      <c r="AF533">
        <v>-21.707999999999998</v>
      </c>
      <c r="AG533">
        <v>3.4649000000000001</v>
      </c>
      <c r="AH533">
        <v>2.4742000000000002</v>
      </c>
      <c r="AO533">
        <v>-46.572000000000003</v>
      </c>
      <c r="AP533">
        <v>-46.384</v>
      </c>
      <c r="AQ533">
        <v>2.4232</v>
      </c>
      <c r="AR533">
        <v>2.2856000000000001</v>
      </c>
    </row>
    <row r="534" spans="1:44" x14ac:dyDescent="0.3">
      <c r="A534">
        <v>941.41</v>
      </c>
      <c r="B534">
        <v>806.79</v>
      </c>
      <c r="C534">
        <v>3.0823999999999998</v>
      </c>
      <c r="D534">
        <v>2.0828000000000002</v>
      </c>
      <c r="K534">
        <v>2.1120999999999999</v>
      </c>
      <c r="L534">
        <v>2.7905000000000002</v>
      </c>
      <c r="M534">
        <v>0.60206000000000004</v>
      </c>
      <c r="N534">
        <v>2.0792000000000002</v>
      </c>
      <c r="U534">
        <v>3.3233000000000001</v>
      </c>
      <c r="V534">
        <v>4.5175999999999998</v>
      </c>
      <c r="W534">
        <v>1.3222</v>
      </c>
      <c r="X534">
        <v>2.5752000000000002</v>
      </c>
      <c r="AE534">
        <v>-23.614999999999998</v>
      </c>
      <c r="AF534">
        <v>-21.48</v>
      </c>
      <c r="AG534">
        <v>2.4232</v>
      </c>
      <c r="AH534">
        <v>2.0792000000000002</v>
      </c>
      <c r="AO534">
        <v>-47.889000000000003</v>
      </c>
      <c r="AP534">
        <v>-47.826999999999998</v>
      </c>
      <c r="AQ534">
        <v>3.8104</v>
      </c>
      <c r="AR534">
        <v>2.1583999999999999</v>
      </c>
    </row>
    <row r="535" spans="1:44" x14ac:dyDescent="0.3">
      <c r="A535">
        <v>560.76</v>
      </c>
      <c r="B535">
        <v>646.42999999999995</v>
      </c>
      <c r="C535">
        <v>2.4813999999999998</v>
      </c>
      <c r="D535">
        <v>1.2787999999999999</v>
      </c>
      <c r="K535">
        <v>2.2513999999999998</v>
      </c>
      <c r="L535">
        <v>2.1705999999999999</v>
      </c>
      <c r="M535">
        <v>1.9867999999999999</v>
      </c>
      <c r="N535">
        <v>2.2856000000000001</v>
      </c>
      <c r="U535">
        <v>4.7150999999999996</v>
      </c>
      <c r="V535">
        <v>4.5521000000000003</v>
      </c>
      <c r="W535">
        <v>2.5038</v>
      </c>
      <c r="X535">
        <v>2.4346000000000001</v>
      </c>
      <c r="AE535">
        <v>-22.015999999999998</v>
      </c>
      <c r="AF535">
        <v>-23.966999999999999</v>
      </c>
      <c r="AG535">
        <v>3.8104</v>
      </c>
      <c r="AH535">
        <v>2.2856000000000001</v>
      </c>
      <c r="AO535">
        <v>-50.7</v>
      </c>
      <c r="AP535">
        <v>-49.482999999999997</v>
      </c>
      <c r="AQ535">
        <v>2.1366999999999998</v>
      </c>
      <c r="AR535">
        <v>1.9242999999999999</v>
      </c>
    </row>
    <row r="536" spans="1:44" x14ac:dyDescent="0.3">
      <c r="A536">
        <v>545.98</v>
      </c>
      <c r="B536">
        <v>566.25</v>
      </c>
      <c r="C536">
        <v>2.9538000000000002</v>
      </c>
      <c r="D536">
        <v>2.1703000000000001</v>
      </c>
      <c r="K536">
        <v>2.0706000000000002</v>
      </c>
      <c r="L536">
        <v>2.5472999999999999</v>
      </c>
      <c r="M536">
        <v>1.3222</v>
      </c>
      <c r="N536">
        <v>2.1583999999999999</v>
      </c>
      <c r="U536">
        <v>3.9508000000000001</v>
      </c>
      <c r="V536">
        <v>3.8845999999999998</v>
      </c>
      <c r="W536">
        <v>1.7403999999999999</v>
      </c>
      <c r="X536">
        <v>1.2303999999999999</v>
      </c>
      <c r="AE536">
        <v>-20.358000000000001</v>
      </c>
      <c r="AF536">
        <v>-23.641999999999999</v>
      </c>
      <c r="AG536">
        <v>2.1366999999999998</v>
      </c>
      <c r="AH536">
        <v>2.1583999999999999</v>
      </c>
      <c r="AO536">
        <v>-46.795999999999999</v>
      </c>
      <c r="AP536">
        <v>-49.920999999999999</v>
      </c>
      <c r="AQ536">
        <v>2.6656</v>
      </c>
      <c r="AR536">
        <v>2.1173000000000002</v>
      </c>
    </row>
    <row r="537" spans="1:44" x14ac:dyDescent="0.3">
      <c r="A537">
        <v>591.39</v>
      </c>
      <c r="B537">
        <v>623.51</v>
      </c>
      <c r="C537">
        <v>1.1460999999999999</v>
      </c>
      <c r="D537">
        <v>1.4472</v>
      </c>
      <c r="K537">
        <v>2.6137000000000001</v>
      </c>
      <c r="L537">
        <v>2.1511</v>
      </c>
      <c r="M537">
        <v>2.5038</v>
      </c>
      <c r="N537">
        <v>1.9242999999999999</v>
      </c>
      <c r="U537">
        <v>3.6177000000000001</v>
      </c>
      <c r="V537">
        <v>4.9591000000000003</v>
      </c>
      <c r="W537">
        <v>3.0369999999999999</v>
      </c>
      <c r="X537">
        <v>2.3908999999999998</v>
      </c>
      <c r="AE537">
        <v>-21.972000000000001</v>
      </c>
      <c r="AF537">
        <v>-23.274000000000001</v>
      </c>
      <c r="AG537">
        <v>2.6656</v>
      </c>
      <c r="AH537">
        <v>1.9242999999999999</v>
      </c>
      <c r="AO537">
        <v>-50.381</v>
      </c>
      <c r="AP537">
        <v>-47.563000000000002</v>
      </c>
      <c r="AQ537">
        <v>0.60206000000000004</v>
      </c>
      <c r="AR537">
        <v>2.2279</v>
      </c>
    </row>
    <row r="538" spans="1:44" x14ac:dyDescent="0.3">
      <c r="A538">
        <v>641.52</v>
      </c>
      <c r="B538">
        <v>684.67</v>
      </c>
      <c r="C538">
        <v>2.1846999999999999</v>
      </c>
      <c r="D538">
        <v>1.5185</v>
      </c>
      <c r="K538">
        <v>2.4424000000000001</v>
      </c>
      <c r="L538">
        <v>2.2248999999999999</v>
      </c>
      <c r="M538">
        <v>1.7403999999999999</v>
      </c>
      <c r="N538">
        <v>2.1173000000000002</v>
      </c>
      <c r="U538">
        <v>4.7398999999999996</v>
      </c>
      <c r="V538">
        <v>4.9493</v>
      </c>
      <c r="W538">
        <v>3.1307</v>
      </c>
      <c r="X538">
        <v>2.5366</v>
      </c>
      <c r="AE538">
        <v>-20.388999999999999</v>
      </c>
      <c r="AF538">
        <v>-20.657</v>
      </c>
      <c r="AG538">
        <v>0.60206000000000004</v>
      </c>
      <c r="AH538">
        <v>2.1173000000000002</v>
      </c>
      <c r="AO538">
        <v>-50.351999999999997</v>
      </c>
      <c r="AP538">
        <v>-46.701999999999998</v>
      </c>
      <c r="AQ538">
        <v>1.9867999999999999</v>
      </c>
      <c r="AR538">
        <v>2.3222</v>
      </c>
    </row>
    <row r="539" spans="1:44" x14ac:dyDescent="0.3">
      <c r="A539">
        <v>764.53</v>
      </c>
      <c r="B539">
        <v>444.57</v>
      </c>
      <c r="C539">
        <v>3.1987000000000001</v>
      </c>
      <c r="D539">
        <v>1.9541999999999999</v>
      </c>
      <c r="K539">
        <v>2.7564000000000002</v>
      </c>
      <c r="L539">
        <v>2.452</v>
      </c>
      <c r="M539">
        <v>3.0369999999999999</v>
      </c>
      <c r="N539">
        <v>2.2279</v>
      </c>
      <c r="U539">
        <v>5.6634000000000002</v>
      </c>
      <c r="V539">
        <v>4.0857000000000001</v>
      </c>
      <c r="W539">
        <v>3.3946000000000001</v>
      </c>
      <c r="X539">
        <v>2.4742000000000002</v>
      </c>
      <c r="AE539">
        <v>-20.513000000000002</v>
      </c>
      <c r="AF539">
        <v>-21.31</v>
      </c>
      <c r="AG539">
        <v>1.9867999999999999</v>
      </c>
      <c r="AH539">
        <v>2.2279</v>
      </c>
      <c r="AO539">
        <v>-51.667000000000002</v>
      </c>
      <c r="AP539">
        <v>-47.597999999999999</v>
      </c>
      <c r="AQ539">
        <v>1.3222</v>
      </c>
      <c r="AR539">
        <v>2.2014</v>
      </c>
    </row>
    <row r="540" spans="1:44" x14ac:dyDescent="0.3">
      <c r="A540">
        <v>591.23</v>
      </c>
      <c r="B540">
        <v>450.77</v>
      </c>
      <c r="C540">
        <v>3.7122000000000002</v>
      </c>
      <c r="D540">
        <v>0.60206000000000004</v>
      </c>
      <c r="K540">
        <v>2.6229</v>
      </c>
      <c r="L540">
        <v>2.3090999999999999</v>
      </c>
      <c r="M540">
        <v>3.1307</v>
      </c>
      <c r="N540">
        <v>2.3222</v>
      </c>
      <c r="U540">
        <v>5.8585000000000003</v>
      </c>
      <c r="V540">
        <v>4.1852999999999998</v>
      </c>
      <c r="W540">
        <v>4.0072999999999999</v>
      </c>
      <c r="X540">
        <v>2.0792000000000002</v>
      </c>
      <c r="AE540">
        <v>-21.268000000000001</v>
      </c>
      <c r="AF540">
        <v>-22.613</v>
      </c>
      <c r="AG540">
        <v>1.3222</v>
      </c>
      <c r="AH540">
        <v>2.3222</v>
      </c>
      <c r="AO540">
        <v>-47.863</v>
      </c>
      <c r="AP540">
        <v>-47.991</v>
      </c>
      <c r="AQ540">
        <v>2.5038</v>
      </c>
      <c r="AR540">
        <v>2.29</v>
      </c>
    </row>
    <row r="541" spans="1:44" x14ac:dyDescent="0.3">
      <c r="A541">
        <v>376.22</v>
      </c>
      <c r="B541">
        <v>622.41999999999996</v>
      </c>
      <c r="C541">
        <v>1.5911</v>
      </c>
      <c r="D541">
        <v>2.3365</v>
      </c>
      <c r="K541">
        <v>2.6354000000000002</v>
      </c>
      <c r="L541">
        <v>2.1004999999999998</v>
      </c>
      <c r="M541">
        <v>3.3946000000000001</v>
      </c>
      <c r="N541">
        <v>2.2014</v>
      </c>
      <c r="U541">
        <v>4.1993</v>
      </c>
      <c r="V541">
        <v>5.5632000000000001</v>
      </c>
      <c r="W541">
        <v>2.0373999999999999</v>
      </c>
      <c r="X541">
        <v>2.2856000000000001</v>
      </c>
      <c r="AE541">
        <v>-20.582999999999998</v>
      </c>
      <c r="AF541">
        <v>-21.209</v>
      </c>
      <c r="AG541">
        <v>2.5038</v>
      </c>
      <c r="AH541">
        <v>2.2014</v>
      </c>
      <c r="AO541">
        <v>-47.640999999999998</v>
      </c>
      <c r="AP541">
        <v>-47.927</v>
      </c>
      <c r="AQ541">
        <v>1.7403999999999999</v>
      </c>
      <c r="AR541">
        <v>2.3443999999999998</v>
      </c>
    </row>
    <row r="542" spans="1:44" x14ac:dyDescent="0.3">
      <c r="A542">
        <v>570.01</v>
      </c>
      <c r="B542">
        <v>586.08000000000004</v>
      </c>
      <c r="C542">
        <v>2.29</v>
      </c>
      <c r="D542">
        <v>2.4361999999999999</v>
      </c>
      <c r="K542">
        <v>3.0411999999999999</v>
      </c>
      <c r="L542">
        <v>2.6053999999999999</v>
      </c>
      <c r="M542">
        <v>4.0072999999999999</v>
      </c>
      <c r="N542">
        <v>2.29</v>
      </c>
      <c r="U542">
        <v>4.6123000000000003</v>
      </c>
      <c r="V542">
        <v>4.0122</v>
      </c>
      <c r="W542">
        <v>3.0979999999999999</v>
      </c>
      <c r="X542">
        <v>2.1583999999999999</v>
      </c>
      <c r="AE542">
        <v>-20.594000000000001</v>
      </c>
      <c r="AF542">
        <v>-21.137</v>
      </c>
      <c r="AG542">
        <v>1.7403999999999999</v>
      </c>
      <c r="AH542">
        <v>2.29</v>
      </c>
      <c r="AO542">
        <v>-44.578000000000003</v>
      </c>
      <c r="AP542">
        <v>-48.802</v>
      </c>
      <c r="AQ542">
        <v>3.0369999999999999</v>
      </c>
      <c r="AR542">
        <v>1.0791999999999999</v>
      </c>
    </row>
    <row r="543" spans="1:44" x14ac:dyDescent="0.3">
      <c r="A543">
        <v>353.77</v>
      </c>
      <c r="B543">
        <v>709.36</v>
      </c>
      <c r="C543">
        <v>0.95423999999999998</v>
      </c>
      <c r="D543">
        <v>2.0491999999999999</v>
      </c>
      <c r="K543">
        <v>2.2706</v>
      </c>
      <c r="L543">
        <v>3.0264000000000002</v>
      </c>
      <c r="M543">
        <v>2.0373999999999999</v>
      </c>
      <c r="N543">
        <v>2.3443999999999998</v>
      </c>
      <c r="U543">
        <v>4.5175999999999998</v>
      </c>
      <c r="V543">
        <v>3.5609000000000002</v>
      </c>
      <c r="W543">
        <v>3.6497999999999999</v>
      </c>
      <c r="X543">
        <v>1.9242999999999999</v>
      </c>
      <c r="AE543">
        <v>-22.646000000000001</v>
      </c>
      <c r="AF543">
        <v>-24.388999999999999</v>
      </c>
      <c r="AG543">
        <v>3.0369999999999999</v>
      </c>
      <c r="AH543">
        <v>2.3443999999999998</v>
      </c>
      <c r="AO543">
        <v>-46.887999999999998</v>
      </c>
      <c r="AP543">
        <v>-44.848999999999997</v>
      </c>
      <c r="AQ543">
        <v>3.1307</v>
      </c>
      <c r="AR543">
        <v>1.9912000000000001</v>
      </c>
    </row>
    <row r="544" spans="1:44" x14ac:dyDescent="0.3">
      <c r="A544">
        <v>745.79</v>
      </c>
      <c r="B544">
        <v>352.75</v>
      </c>
      <c r="C544">
        <v>2.8549000000000002</v>
      </c>
      <c r="D544">
        <v>2.5118999999999998</v>
      </c>
      <c r="K544">
        <v>2.7905000000000002</v>
      </c>
      <c r="L544">
        <v>2.1476000000000002</v>
      </c>
      <c r="M544">
        <v>4.2949000000000002</v>
      </c>
      <c r="N544">
        <v>1.0791999999999999</v>
      </c>
      <c r="U544">
        <v>4.5521000000000003</v>
      </c>
      <c r="V544">
        <v>3.5457000000000001</v>
      </c>
      <c r="W544">
        <v>3.4458000000000002</v>
      </c>
      <c r="X544">
        <v>2.1173000000000002</v>
      </c>
      <c r="AE544">
        <v>-21.596</v>
      </c>
      <c r="AF544">
        <v>-20.809000000000001</v>
      </c>
      <c r="AG544">
        <v>3.1307</v>
      </c>
      <c r="AH544">
        <v>1.0791999999999999</v>
      </c>
      <c r="AO544">
        <v>-49.381</v>
      </c>
      <c r="AP544">
        <v>-46.529000000000003</v>
      </c>
      <c r="AQ544">
        <v>3.3946000000000001</v>
      </c>
      <c r="AR544">
        <v>2.29</v>
      </c>
    </row>
    <row r="545" spans="1:44" x14ac:dyDescent="0.3">
      <c r="A545">
        <v>518.24</v>
      </c>
      <c r="B545">
        <v>515.71</v>
      </c>
      <c r="C545">
        <v>1.6812</v>
      </c>
      <c r="D545">
        <v>2.1038000000000001</v>
      </c>
      <c r="K545">
        <v>2.8134000000000001</v>
      </c>
      <c r="L545">
        <v>2.6177999999999999</v>
      </c>
      <c r="M545">
        <v>3.0979999999999999</v>
      </c>
      <c r="N545">
        <v>1.9912000000000001</v>
      </c>
      <c r="U545">
        <v>3.8845999999999998</v>
      </c>
      <c r="V545">
        <v>4.1661999999999999</v>
      </c>
      <c r="W545">
        <v>1.3009999999999999</v>
      </c>
      <c r="X545">
        <v>2.2279</v>
      </c>
      <c r="AE545">
        <v>-20.812999999999999</v>
      </c>
      <c r="AF545">
        <v>-22.661000000000001</v>
      </c>
      <c r="AG545">
        <v>3.3946000000000001</v>
      </c>
      <c r="AH545">
        <v>1.9912000000000001</v>
      </c>
      <c r="AO545">
        <v>-45.884</v>
      </c>
      <c r="AP545">
        <v>-47.457999999999998</v>
      </c>
      <c r="AQ545">
        <v>4.0072999999999999</v>
      </c>
      <c r="AR545">
        <v>2.3892000000000002</v>
      </c>
    </row>
    <row r="546" spans="1:44" x14ac:dyDescent="0.3">
      <c r="A546">
        <v>487.04</v>
      </c>
      <c r="B546">
        <v>483.84</v>
      </c>
      <c r="C546">
        <v>1.2303999999999999</v>
      </c>
      <c r="D546">
        <v>2.3978999999999999</v>
      </c>
      <c r="K546">
        <v>2.9685999999999999</v>
      </c>
      <c r="L546">
        <v>2.6522999999999999</v>
      </c>
      <c r="M546">
        <v>3.6497999999999999</v>
      </c>
      <c r="N546">
        <v>2.29</v>
      </c>
      <c r="U546">
        <v>4.9591000000000003</v>
      </c>
      <c r="V546">
        <v>4.4657999999999998</v>
      </c>
      <c r="W546">
        <v>3.2850999999999999</v>
      </c>
      <c r="X546">
        <v>2.3222</v>
      </c>
      <c r="AE546">
        <v>-23.184000000000001</v>
      </c>
      <c r="AF546">
        <v>-22.591999999999999</v>
      </c>
      <c r="AG546">
        <v>4.0072999999999999</v>
      </c>
      <c r="AH546">
        <v>2.29</v>
      </c>
      <c r="AO546">
        <v>-46.942</v>
      </c>
      <c r="AP546">
        <v>-50.920999999999999</v>
      </c>
      <c r="AQ546">
        <v>2.0373999999999999</v>
      </c>
      <c r="AR546">
        <v>1.4472</v>
      </c>
    </row>
    <row r="547" spans="1:44" x14ac:dyDescent="0.3">
      <c r="A547">
        <v>803.24</v>
      </c>
      <c r="B547">
        <v>810.95</v>
      </c>
      <c r="C547">
        <v>2.29</v>
      </c>
      <c r="D547">
        <v>2.4942000000000002</v>
      </c>
      <c r="K547">
        <v>3.1821999999999999</v>
      </c>
      <c r="L547">
        <v>2.6536</v>
      </c>
      <c r="M547">
        <v>4.6215999999999999</v>
      </c>
      <c r="N547">
        <v>2.3892000000000002</v>
      </c>
      <c r="U547">
        <v>4.9493</v>
      </c>
      <c r="V547">
        <v>4.6542000000000003</v>
      </c>
      <c r="W547">
        <v>3.7496999999999998</v>
      </c>
      <c r="X547">
        <v>2.2014</v>
      </c>
      <c r="AE547">
        <v>-23.849</v>
      </c>
      <c r="AF547">
        <v>-23.498999999999999</v>
      </c>
      <c r="AG547">
        <v>2.0373999999999999</v>
      </c>
      <c r="AH547">
        <v>2.3892000000000002</v>
      </c>
      <c r="AO547">
        <v>-45.31</v>
      </c>
      <c r="AP547">
        <v>-47.265999999999998</v>
      </c>
      <c r="AQ547">
        <v>4.2949000000000002</v>
      </c>
      <c r="AR547">
        <v>1.9541999999999999</v>
      </c>
    </row>
    <row r="548" spans="1:44" x14ac:dyDescent="0.3">
      <c r="A548">
        <v>403.68</v>
      </c>
      <c r="B548">
        <v>582.71</v>
      </c>
      <c r="C548">
        <v>1.3222</v>
      </c>
      <c r="D548">
        <v>1.7924</v>
      </c>
      <c r="K548">
        <v>2.7862</v>
      </c>
      <c r="L548">
        <v>2.7743000000000002</v>
      </c>
      <c r="M548">
        <v>3.4458000000000002</v>
      </c>
      <c r="N548">
        <v>1.4472</v>
      </c>
      <c r="U548">
        <v>4.0857000000000001</v>
      </c>
      <c r="V548">
        <v>5.0997000000000003</v>
      </c>
      <c r="W548">
        <v>3.3666</v>
      </c>
      <c r="X548">
        <v>2.29</v>
      </c>
      <c r="AE548">
        <v>-23.222000000000001</v>
      </c>
      <c r="AF548">
        <v>-20.693000000000001</v>
      </c>
      <c r="AG548">
        <v>4.2949000000000002</v>
      </c>
      <c r="AH548">
        <v>1.4472</v>
      </c>
      <c r="AO548">
        <v>-48.569000000000003</v>
      </c>
      <c r="AP548">
        <v>-51.027999999999999</v>
      </c>
      <c r="AQ548">
        <v>3.0979999999999999</v>
      </c>
      <c r="AR548">
        <v>0.90308999999999995</v>
      </c>
    </row>
    <row r="549" spans="1:44" x14ac:dyDescent="0.3">
      <c r="A549">
        <v>540.89</v>
      </c>
      <c r="B549">
        <v>794.44</v>
      </c>
      <c r="C549">
        <v>1.6232</v>
      </c>
      <c r="D549">
        <v>2.0413999999999999</v>
      </c>
      <c r="K549">
        <v>2.8639999999999999</v>
      </c>
      <c r="L549">
        <v>2.1859999999999999</v>
      </c>
      <c r="M549">
        <v>1.3009999999999999</v>
      </c>
      <c r="N549">
        <v>1.9541999999999999</v>
      </c>
      <c r="U549">
        <v>4.1852999999999998</v>
      </c>
      <c r="V549">
        <v>4.1082999999999998</v>
      </c>
      <c r="W549">
        <v>2.2967</v>
      </c>
      <c r="X549">
        <v>2.3443999999999998</v>
      </c>
      <c r="AE549">
        <v>-22.736000000000001</v>
      </c>
      <c r="AF549">
        <v>-22.821999999999999</v>
      </c>
      <c r="AG549">
        <v>3.0979999999999999</v>
      </c>
      <c r="AH549">
        <v>1.9541999999999999</v>
      </c>
      <c r="AO549">
        <v>-47.996000000000002</v>
      </c>
      <c r="AP549">
        <v>-46.308</v>
      </c>
      <c r="AQ549">
        <v>3.6497999999999999</v>
      </c>
      <c r="AR549">
        <v>2.3180999999999998</v>
      </c>
    </row>
    <row r="550" spans="1:44" x14ac:dyDescent="0.3">
      <c r="A550">
        <v>579.33000000000004</v>
      </c>
      <c r="B550">
        <v>528.45000000000005</v>
      </c>
      <c r="C550">
        <v>2.0828000000000002</v>
      </c>
      <c r="D550">
        <v>1.5798000000000001</v>
      </c>
      <c r="K550">
        <v>2.4870000000000001</v>
      </c>
      <c r="L550">
        <v>2.5192999999999999</v>
      </c>
      <c r="M550">
        <v>3.2850999999999999</v>
      </c>
      <c r="N550">
        <v>0.90308999999999995</v>
      </c>
      <c r="U550">
        <v>5.5632000000000001</v>
      </c>
      <c r="V550">
        <v>4.2428999999999997</v>
      </c>
      <c r="W550">
        <v>2.98</v>
      </c>
      <c r="X550">
        <v>1.0791999999999999</v>
      </c>
      <c r="AE550">
        <v>-23.879000000000001</v>
      </c>
      <c r="AF550">
        <v>-20.503</v>
      </c>
      <c r="AG550">
        <v>3.6497999999999999</v>
      </c>
      <c r="AH550">
        <v>0.90308999999999995</v>
      </c>
      <c r="AO550">
        <v>-46.57</v>
      </c>
      <c r="AP550">
        <v>-49.033000000000001</v>
      </c>
      <c r="AQ550">
        <v>4.6215999999999999</v>
      </c>
      <c r="AR550">
        <v>1.6232</v>
      </c>
    </row>
    <row r="551" spans="1:44" x14ac:dyDescent="0.3">
      <c r="A551">
        <v>625.15</v>
      </c>
      <c r="B551">
        <v>561.41</v>
      </c>
      <c r="C551">
        <v>2.7951999999999999</v>
      </c>
      <c r="D551">
        <v>2.5327999999999999</v>
      </c>
      <c r="K551">
        <v>2.6046999999999998</v>
      </c>
      <c r="L551">
        <v>2.3144</v>
      </c>
      <c r="M551">
        <v>3.7496999999999998</v>
      </c>
      <c r="N551">
        <v>2.3180999999999998</v>
      </c>
      <c r="U551">
        <v>4.0122</v>
      </c>
      <c r="V551">
        <v>3.7995000000000001</v>
      </c>
      <c r="W551">
        <v>2.5314999999999999</v>
      </c>
      <c r="X551">
        <v>1.9912000000000001</v>
      </c>
      <c r="AE551">
        <v>-23.567</v>
      </c>
      <c r="AF551">
        <v>-23.536999999999999</v>
      </c>
      <c r="AG551">
        <v>4.6215999999999999</v>
      </c>
      <c r="AH551">
        <v>2.3180999999999998</v>
      </c>
      <c r="AO551">
        <v>-47.914000000000001</v>
      </c>
      <c r="AP551">
        <v>-48.686999999999998</v>
      </c>
      <c r="AQ551">
        <v>3.4458000000000002</v>
      </c>
      <c r="AR551">
        <v>1.2040999999999999</v>
      </c>
    </row>
    <row r="552" spans="1:44" x14ac:dyDescent="0.3">
      <c r="A552">
        <v>693.88</v>
      </c>
      <c r="B552">
        <v>424.67</v>
      </c>
      <c r="C552">
        <v>1.7924</v>
      </c>
      <c r="D552">
        <v>2.0933999999999999</v>
      </c>
      <c r="K552">
        <v>2.4020999999999999</v>
      </c>
      <c r="L552">
        <v>2.5388000000000002</v>
      </c>
      <c r="M552">
        <v>3.3666</v>
      </c>
      <c r="N552">
        <v>1.6232</v>
      </c>
      <c r="U552">
        <v>3.5609000000000002</v>
      </c>
      <c r="V552">
        <v>4.6128</v>
      </c>
      <c r="W552">
        <v>2.2147999999999999</v>
      </c>
      <c r="X552">
        <v>2.29</v>
      </c>
      <c r="AE552">
        <v>-22.548999999999999</v>
      </c>
      <c r="AF552">
        <v>-20.957999999999998</v>
      </c>
      <c r="AG552">
        <v>3.4458000000000002</v>
      </c>
      <c r="AH552">
        <v>1.6232</v>
      </c>
      <c r="AO552">
        <v>-49.741</v>
      </c>
      <c r="AP552">
        <v>-46.786000000000001</v>
      </c>
      <c r="AQ552">
        <v>1.3009999999999999</v>
      </c>
      <c r="AR552">
        <v>1.8633</v>
      </c>
    </row>
    <row r="553" spans="1:44" x14ac:dyDescent="0.3">
      <c r="A553">
        <v>514.71</v>
      </c>
      <c r="B553">
        <v>785.91</v>
      </c>
      <c r="C553">
        <v>1.7403999999999999</v>
      </c>
      <c r="D553">
        <v>1.9541999999999999</v>
      </c>
      <c r="K553">
        <v>2.7905000000000002</v>
      </c>
      <c r="L553">
        <v>2.5666000000000002</v>
      </c>
      <c r="M553">
        <v>2.2967</v>
      </c>
      <c r="N553">
        <v>1.2040999999999999</v>
      </c>
      <c r="U553">
        <v>3.5457000000000001</v>
      </c>
      <c r="V553">
        <v>5.8320999999999996</v>
      </c>
      <c r="W553">
        <v>2.3711000000000002</v>
      </c>
      <c r="X553">
        <v>2.3892000000000002</v>
      </c>
      <c r="AE553">
        <v>-22.751000000000001</v>
      </c>
      <c r="AF553">
        <v>-21.733000000000001</v>
      </c>
      <c r="AG553">
        <v>1.3009999999999999</v>
      </c>
      <c r="AH553">
        <v>1.2040999999999999</v>
      </c>
      <c r="AO553">
        <v>-47.134999999999998</v>
      </c>
      <c r="AP553">
        <v>-51.284999999999997</v>
      </c>
      <c r="AQ553">
        <v>3.2850999999999999</v>
      </c>
      <c r="AR553">
        <v>1.2787999999999999</v>
      </c>
    </row>
    <row r="554" spans="1:44" x14ac:dyDescent="0.3">
      <c r="A554">
        <v>889.77</v>
      </c>
      <c r="B554">
        <v>528.07000000000005</v>
      </c>
      <c r="C554">
        <v>4.4947999999999997</v>
      </c>
      <c r="D554">
        <v>2.2303999999999999</v>
      </c>
      <c r="K554">
        <v>2.1705999999999999</v>
      </c>
      <c r="L554">
        <v>2.7833999999999999</v>
      </c>
      <c r="M554">
        <v>2.98</v>
      </c>
      <c r="N554">
        <v>1.2787999999999999</v>
      </c>
      <c r="U554">
        <v>4.1661999999999999</v>
      </c>
      <c r="V554">
        <v>3.8875000000000002</v>
      </c>
      <c r="W554">
        <v>2.5623</v>
      </c>
      <c r="X554">
        <v>1.4472</v>
      </c>
      <c r="AE554">
        <v>-23.53</v>
      </c>
      <c r="AF554">
        <v>-23.623000000000001</v>
      </c>
      <c r="AG554">
        <v>3.2850999999999999</v>
      </c>
      <c r="AH554">
        <v>1.8633</v>
      </c>
      <c r="AO554">
        <v>-45.402999999999999</v>
      </c>
      <c r="AP554">
        <v>-49.405999999999999</v>
      </c>
      <c r="AQ554">
        <v>3.7496999999999998</v>
      </c>
      <c r="AR554">
        <v>1.3978999999999999</v>
      </c>
    </row>
    <row r="555" spans="1:44" x14ac:dyDescent="0.3">
      <c r="A555">
        <v>806.79</v>
      </c>
      <c r="B555">
        <v>400.13</v>
      </c>
      <c r="C555">
        <v>2.4969000000000001</v>
      </c>
      <c r="D555">
        <v>1.8062</v>
      </c>
      <c r="K555">
        <v>2.5472999999999999</v>
      </c>
      <c r="L555">
        <v>2.1623999999999999</v>
      </c>
      <c r="M555">
        <v>2.5314999999999999</v>
      </c>
      <c r="N555">
        <v>1.3978999999999999</v>
      </c>
      <c r="U555">
        <v>4.4657999999999998</v>
      </c>
      <c r="V555">
        <v>5.4508999999999999</v>
      </c>
      <c r="W555">
        <v>3.0823999999999998</v>
      </c>
      <c r="X555">
        <v>1.9541999999999999</v>
      </c>
      <c r="AE555">
        <v>-23.806999999999999</v>
      </c>
      <c r="AF555">
        <v>-22.388000000000002</v>
      </c>
      <c r="AG555">
        <v>3.7496999999999998</v>
      </c>
      <c r="AH555">
        <v>1.2787999999999999</v>
      </c>
      <c r="AO555">
        <v>-46.823999999999998</v>
      </c>
      <c r="AP555">
        <v>-48.512</v>
      </c>
      <c r="AQ555">
        <v>3.3666</v>
      </c>
      <c r="AR555">
        <v>1.8512999999999999</v>
      </c>
    </row>
    <row r="556" spans="1:44" x14ac:dyDescent="0.3">
      <c r="A556">
        <v>646.42999999999995</v>
      </c>
      <c r="B556">
        <v>446.72</v>
      </c>
      <c r="C556">
        <v>1.3616999999999999</v>
      </c>
      <c r="D556">
        <v>0.47711999999999999</v>
      </c>
      <c r="K556">
        <v>2.1511</v>
      </c>
      <c r="L556">
        <v>2.0295999999999998</v>
      </c>
      <c r="M556">
        <v>2.2147999999999999</v>
      </c>
      <c r="N556">
        <v>1.8512999999999999</v>
      </c>
      <c r="U556">
        <v>4.6542000000000003</v>
      </c>
      <c r="V556">
        <v>3.5979999999999999</v>
      </c>
      <c r="W556">
        <v>2.4813999999999998</v>
      </c>
      <c r="X556">
        <v>0.90308999999999995</v>
      </c>
      <c r="AE556">
        <v>-21.707999999999998</v>
      </c>
      <c r="AF556">
        <v>-23.45</v>
      </c>
      <c r="AG556">
        <v>3.3666</v>
      </c>
      <c r="AH556">
        <v>1.3978999999999999</v>
      </c>
      <c r="AO556">
        <v>-47.552999999999997</v>
      </c>
      <c r="AP556">
        <v>-48.454000000000001</v>
      </c>
      <c r="AQ556">
        <v>2.2967</v>
      </c>
      <c r="AR556">
        <v>2.2404999999999999</v>
      </c>
    </row>
    <row r="557" spans="1:44" x14ac:dyDescent="0.3">
      <c r="A557">
        <v>566.25</v>
      </c>
      <c r="B557">
        <v>464.96</v>
      </c>
      <c r="C557">
        <v>2.7387999999999999</v>
      </c>
      <c r="D557">
        <v>1.5315000000000001</v>
      </c>
      <c r="K557">
        <v>2.2248999999999999</v>
      </c>
      <c r="L557">
        <v>2.1221000000000001</v>
      </c>
      <c r="M557">
        <v>2.3711000000000002</v>
      </c>
      <c r="N557">
        <v>2.2404999999999999</v>
      </c>
      <c r="U557">
        <v>5.0997000000000003</v>
      </c>
      <c r="V557">
        <v>5.4737</v>
      </c>
      <c r="W557">
        <v>2.9538000000000002</v>
      </c>
      <c r="X557">
        <v>2.3180999999999998</v>
      </c>
      <c r="AE557">
        <v>-21.48</v>
      </c>
      <c r="AF557">
        <v>-21.146999999999998</v>
      </c>
      <c r="AG557">
        <v>2.2967</v>
      </c>
      <c r="AH557">
        <v>1.8512999999999999</v>
      </c>
      <c r="AO557">
        <v>-46.384</v>
      </c>
      <c r="AP557">
        <v>-47.271999999999998</v>
      </c>
      <c r="AQ557">
        <v>2.98</v>
      </c>
      <c r="AR557">
        <v>1.6812</v>
      </c>
    </row>
    <row r="558" spans="1:44" x14ac:dyDescent="0.3">
      <c r="A558">
        <v>623.51</v>
      </c>
      <c r="B558">
        <v>419.9</v>
      </c>
      <c r="C558">
        <v>1.5051000000000001</v>
      </c>
      <c r="D558">
        <v>2.238</v>
      </c>
      <c r="K558">
        <v>2.452</v>
      </c>
      <c r="L558">
        <v>2.7496</v>
      </c>
      <c r="M558">
        <v>2.5623</v>
      </c>
      <c r="N558">
        <v>1.6812</v>
      </c>
      <c r="U558">
        <v>4.1082999999999998</v>
      </c>
      <c r="V558">
        <v>4.0937000000000001</v>
      </c>
      <c r="W558">
        <v>2.8062</v>
      </c>
      <c r="X558">
        <v>1.6232</v>
      </c>
      <c r="AE558">
        <v>-23.966999999999999</v>
      </c>
      <c r="AF558">
        <v>-21.13</v>
      </c>
      <c r="AG558">
        <v>2.98</v>
      </c>
      <c r="AH558">
        <v>2.2404999999999999</v>
      </c>
      <c r="AO558">
        <v>-47.826999999999998</v>
      </c>
      <c r="AP558">
        <v>-49.649000000000001</v>
      </c>
      <c r="AQ558">
        <v>2.5314999999999999</v>
      </c>
      <c r="AR558">
        <v>1.7323999999999999</v>
      </c>
    </row>
    <row r="559" spans="1:44" x14ac:dyDescent="0.3">
      <c r="A559">
        <v>684.67</v>
      </c>
      <c r="B559">
        <v>480.64</v>
      </c>
      <c r="C559">
        <v>1.5563</v>
      </c>
      <c r="D559">
        <v>0.69896999999999998</v>
      </c>
      <c r="K559">
        <v>2.3090999999999999</v>
      </c>
      <c r="L559">
        <v>2.8734000000000002</v>
      </c>
      <c r="M559">
        <v>3.0823999999999998</v>
      </c>
      <c r="N559">
        <v>1.7323999999999999</v>
      </c>
      <c r="U559">
        <v>4.2428999999999997</v>
      </c>
      <c r="V559">
        <v>4.2173999999999996</v>
      </c>
      <c r="W559">
        <v>1.1460999999999999</v>
      </c>
      <c r="X559">
        <v>1.2040999999999999</v>
      </c>
      <c r="AE559">
        <v>-23.641999999999999</v>
      </c>
      <c r="AF559">
        <v>-21.702999999999999</v>
      </c>
      <c r="AG559">
        <v>2.5314999999999999</v>
      </c>
      <c r="AH559">
        <v>1.6812</v>
      </c>
      <c r="AO559">
        <v>-49.482999999999997</v>
      </c>
      <c r="AP559">
        <v>-47.505000000000003</v>
      </c>
      <c r="AQ559">
        <v>2.2147999999999999</v>
      </c>
      <c r="AR559">
        <v>2.5501999999999998</v>
      </c>
    </row>
    <row r="560" spans="1:44" x14ac:dyDescent="0.3">
      <c r="A560">
        <v>444.57</v>
      </c>
      <c r="B560">
        <v>504.44</v>
      </c>
      <c r="C560">
        <v>2.1703000000000001</v>
      </c>
      <c r="D560">
        <v>1.9638</v>
      </c>
      <c r="K560">
        <v>2.1004999999999998</v>
      </c>
      <c r="L560">
        <v>2.8780000000000001</v>
      </c>
      <c r="M560">
        <v>2.4813999999999998</v>
      </c>
      <c r="N560">
        <v>2.5501999999999998</v>
      </c>
      <c r="U560">
        <v>3.7995000000000001</v>
      </c>
      <c r="V560">
        <v>5.4619</v>
      </c>
      <c r="W560">
        <v>2.1846999999999999</v>
      </c>
      <c r="X560">
        <v>1.8633</v>
      </c>
      <c r="AE560">
        <v>-23.274000000000001</v>
      </c>
      <c r="AF560">
        <v>-20.625</v>
      </c>
      <c r="AG560">
        <v>2.2147999999999999</v>
      </c>
      <c r="AH560">
        <v>1.7323999999999999</v>
      </c>
      <c r="AO560">
        <v>-49.920999999999999</v>
      </c>
      <c r="AP560">
        <v>-46.746000000000002</v>
      </c>
      <c r="AQ560">
        <v>2.3711000000000002</v>
      </c>
      <c r="AR560">
        <v>2.0828000000000002</v>
      </c>
    </row>
    <row r="561" spans="1:44" x14ac:dyDescent="0.3">
      <c r="A561">
        <v>450.77</v>
      </c>
      <c r="B561">
        <v>472.2</v>
      </c>
      <c r="C561">
        <v>0.69896999999999998</v>
      </c>
      <c r="D561">
        <v>0.69896999999999998</v>
      </c>
      <c r="K561">
        <v>2.6053999999999999</v>
      </c>
      <c r="L561">
        <v>2.3460999999999999</v>
      </c>
      <c r="M561">
        <v>2.9538000000000002</v>
      </c>
      <c r="N561">
        <v>2.0828000000000002</v>
      </c>
      <c r="U561">
        <v>4.6128</v>
      </c>
      <c r="V561">
        <v>3.7982999999999998</v>
      </c>
      <c r="W561">
        <v>3.1987000000000001</v>
      </c>
      <c r="X561">
        <v>1.2787999999999999</v>
      </c>
      <c r="AE561">
        <v>-20.657</v>
      </c>
      <c r="AF561">
        <v>-23.972999999999999</v>
      </c>
      <c r="AG561">
        <v>2.3711000000000002</v>
      </c>
      <c r="AH561">
        <v>2.5501999999999998</v>
      </c>
      <c r="AO561">
        <v>-47.563000000000002</v>
      </c>
      <c r="AP561">
        <v>-48.408999999999999</v>
      </c>
      <c r="AQ561">
        <v>2.5623</v>
      </c>
      <c r="AR561">
        <v>1.2787999999999999</v>
      </c>
    </row>
    <row r="562" spans="1:44" x14ac:dyDescent="0.3">
      <c r="A562">
        <v>622.41999999999996</v>
      </c>
      <c r="B562">
        <v>448.39</v>
      </c>
      <c r="C562">
        <v>3.4312</v>
      </c>
      <c r="D562">
        <v>1.7559</v>
      </c>
      <c r="K562">
        <v>3.0264000000000002</v>
      </c>
      <c r="L562">
        <v>1.7315</v>
      </c>
      <c r="M562">
        <v>2.8062</v>
      </c>
      <c r="N562">
        <v>1.2787999999999999</v>
      </c>
      <c r="U562">
        <v>5.8320999999999996</v>
      </c>
      <c r="V562">
        <v>4.1417000000000002</v>
      </c>
      <c r="W562">
        <v>3.7122000000000002</v>
      </c>
      <c r="X562">
        <v>1.3978999999999999</v>
      </c>
      <c r="AE562">
        <v>-21.31</v>
      </c>
      <c r="AF562">
        <v>-21.472000000000001</v>
      </c>
      <c r="AG562">
        <v>2.5623</v>
      </c>
      <c r="AH562">
        <v>2.0828000000000002</v>
      </c>
      <c r="AO562">
        <v>-46.701999999999998</v>
      </c>
      <c r="AP562">
        <v>-48.506999999999998</v>
      </c>
      <c r="AQ562">
        <v>3.0823999999999998</v>
      </c>
      <c r="AR562">
        <v>2.1703000000000001</v>
      </c>
    </row>
    <row r="563" spans="1:44" x14ac:dyDescent="0.3">
      <c r="A563">
        <v>586.08000000000004</v>
      </c>
      <c r="B563">
        <v>453.97</v>
      </c>
      <c r="C563">
        <v>3.4498000000000002</v>
      </c>
      <c r="D563">
        <v>1.8261000000000001</v>
      </c>
      <c r="K563">
        <v>2.1476000000000002</v>
      </c>
      <c r="L563">
        <v>2.774</v>
      </c>
      <c r="M563">
        <v>1.1460999999999999</v>
      </c>
      <c r="N563">
        <v>2.1703000000000001</v>
      </c>
      <c r="U563">
        <v>3.8875000000000002</v>
      </c>
      <c r="V563">
        <v>3.7989999999999999</v>
      </c>
      <c r="W563">
        <v>1.5911</v>
      </c>
      <c r="X563">
        <v>1.8512999999999999</v>
      </c>
      <c r="AE563">
        <v>-22.613</v>
      </c>
      <c r="AF563">
        <v>-21.073</v>
      </c>
      <c r="AG563">
        <v>3.0823999999999998</v>
      </c>
      <c r="AH563">
        <v>1.2787999999999999</v>
      </c>
      <c r="AO563">
        <v>-47.597999999999999</v>
      </c>
      <c r="AP563">
        <v>-49.244</v>
      </c>
      <c r="AQ563">
        <v>2.4813999999999998</v>
      </c>
      <c r="AR563">
        <v>1.4472</v>
      </c>
    </row>
    <row r="564" spans="1:44" x14ac:dyDescent="0.3">
      <c r="A564">
        <v>709.36</v>
      </c>
      <c r="B564">
        <v>439.38</v>
      </c>
      <c r="C564">
        <v>2.3927</v>
      </c>
      <c r="D564">
        <v>1.415</v>
      </c>
      <c r="K564">
        <v>2.6177999999999999</v>
      </c>
      <c r="L564">
        <v>2.6518000000000002</v>
      </c>
      <c r="M564">
        <v>2.1846999999999999</v>
      </c>
      <c r="N564">
        <v>1.4472</v>
      </c>
      <c r="U564">
        <v>5.4508999999999999</v>
      </c>
      <c r="V564">
        <v>3.7454999999999998</v>
      </c>
      <c r="W564">
        <v>2.29</v>
      </c>
      <c r="X564">
        <v>2.2404999999999999</v>
      </c>
      <c r="AE564">
        <v>-21.209</v>
      </c>
      <c r="AF564">
        <v>-21.41</v>
      </c>
      <c r="AG564">
        <v>2.4813999999999998</v>
      </c>
      <c r="AH564">
        <v>2.1703000000000001</v>
      </c>
      <c r="AO564">
        <v>-47.991</v>
      </c>
      <c r="AP564">
        <v>-48.697000000000003</v>
      </c>
      <c r="AQ564">
        <v>2.9538000000000002</v>
      </c>
      <c r="AR564">
        <v>1.5185</v>
      </c>
    </row>
    <row r="565" spans="1:44" x14ac:dyDescent="0.3">
      <c r="A565">
        <v>352.75</v>
      </c>
      <c r="B565">
        <v>508.17</v>
      </c>
      <c r="C565">
        <v>3.6080000000000001</v>
      </c>
      <c r="D565">
        <v>1.4771000000000001</v>
      </c>
      <c r="K565">
        <v>2.6522999999999999</v>
      </c>
      <c r="L565">
        <v>2.3651</v>
      </c>
      <c r="M565">
        <v>3.1987000000000001</v>
      </c>
      <c r="N565">
        <v>1.5185</v>
      </c>
      <c r="U565">
        <v>3.5979999999999999</v>
      </c>
      <c r="V565">
        <v>4.3655999999999997</v>
      </c>
      <c r="W565">
        <v>0.95423999999999998</v>
      </c>
      <c r="X565">
        <v>1.6812</v>
      </c>
      <c r="AE565">
        <v>-21.137</v>
      </c>
      <c r="AF565">
        <v>-23.532</v>
      </c>
      <c r="AG565">
        <v>2.9538000000000002</v>
      </c>
      <c r="AH565">
        <v>1.4472</v>
      </c>
      <c r="AO565">
        <v>-47.927</v>
      </c>
      <c r="AP565">
        <v>-51.56</v>
      </c>
      <c r="AQ565">
        <v>2.8062</v>
      </c>
      <c r="AR565">
        <v>1.9541999999999999</v>
      </c>
    </row>
    <row r="566" spans="1:44" x14ac:dyDescent="0.3">
      <c r="A566">
        <v>515.71</v>
      </c>
      <c r="B566">
        <v>690.12</v>
      </c>
      <c r="C566">
        <v>2.4116</v>
      </c>
      <c r="D566">
        <v>2.2601</v>
      </c>
      <c r="K566">
        <v>2.6536</v>
      </c>
      <c r="L566">
        <v>2.3039999999999998</v>
      </c>
      <c r="M566">
        <v>3.7122000000000002</v>
      </c>
      <c r="N566">
        <v>1.9541999999999999</v>
      </c>
      <c r="U566">
        <v>5.4737</v>
      </c>
      <c r="V566">
        <v>4.4143999999999997</v>
      </c>
      <c r="W566">
        <v>2.8549000000000002</v>
      </c>
      <c r="X566">
        <v>1.7323999999999999</v>
      </c>
      <c r="AE566">
        <v>-24.388999999999999</v>
      </c>
      <c r="AF566">
        <v>-23.919</v>
      </c>
      <c r="AG566">
        <v>2.8062</v>
      </c>
      <c r="AH566">
        <v>1.5185</v>
      </c>
      <c r="AO566">
        <v>-48.802</v>
      </c>
      <c r="AP566">
        <v>-50.576999999999998</v>
      </c>
      <c r="AQ566">
        <v>1.1460999999999999</v>
      </c>
      <c r="AR566">
        <v>0.60206000000000004</v>
      </c>
    </row>
    <row r="567" spans="1:44" x14ac:dyDescent="0.3">
      <c r="A567">
        <v>483.84</v>
      </c>
      <c r="B567">
        <v>451.79</v>
      </c>
      <c r="C567">
        <v>3.4580000000000002</v>
      </c>
      <c r="D567">
        <v>1.3616999999999999</v>
      </c>
      <c r="K567">
        <v>2.7743000000000002</v>
      </c>
      <c r="L567">
        <v>2.4813000000000001</v>
      </c>
      <c r="M567">
        <v>1.5911</v>
      </c>
      <c r="N567">
        <v>0.60206000000000004</v>
      </c>
      <c r="U567">
        <v>4.0937000000000001</v>
      </c>
      <c r="V567">
        <v>3.8925000000000001</v>
      </c>
      <c r="W567">
        <v>1.6812</v>
      </c>
      <c r="X567">
        <v>2.5501999999999998</v>
      </c>
      <c r="AE567">
        <v>-20.809000000000001</v>
      </c>
      <c r="AF567">
        <v>-22.302</v>
      </c>
      <c r="AG567">
        <v>1.1460999999999999</v>
      </c>
      <c r="AH567">
        <v>1.9541999999999999</v>
      </c>
      <c r="AO567">
        <v>-44.848999999999997</v>
      </c>
      <c r="AP567">
        <v>-47.848999999999997</v>
      </c>
      <c r="AQ567">
        <v>2.1846999999999999</v>
      </c>
      <c r="AR567">
        <v>2.3365</v>
      </c>
    </row>
    <row r="568" spans="1:44" x14ac:dyDescent="0.3">
      <c r="A568">
        <v>810.95</v>
      </c>
      <c r="B568">
        <v>832.9</v>
      </c>
      <c r="C568">
        <v>3.2650999999999999</v>
      </c>
      <c r="D568">
        <v>1.8194999999999999</v>
      </c>
      <c r="K568">
        <v>2.1859999999999999</v>
      </c>
      <c r="L568">
        <v>2.7191000000000001</v>
      </c>
      <c r="M568">
        <v>2.29</v>
      </c>
      <c r="N568">
        <v>2.3365</v>
      </c>
      <c r="U568">
        <v>4.2173999999999996</v>
      </c>
      <c r="V568">
        <v>4.1125999999999996</v>
      </c>
      <c r="W568">
        <v>1.2303999999999999</v>
      </c>
      <c r="X568">
        <v>2.0828000000000002</v>
      </c>
      <c r="AE568">
        <v>-22.661000000000001</v>
      </c>
      <c r="AF568">
        <v>-23.349</v>
      </c>
      <c r="AG568">
        <v>2.1846999999999999</v>
      </c>
      <c r="AH568">
        <v>2.3365</v>
      </c>
      <c r="AO568">
        <v>-46.529000000000003</v>
      </c>
      <c r="AP568">
        <v>-45.557000000000002</v>
      </c>
      <c r="AQ568">
        <v>3.1987000000000001</v>
      </c>
      <c r="AR568">
        <v>2.4361999999999999</v>
      </c>
    </row>
    <row r="569" spans="1:44" x14ac:dyDescent="0.3">
      <c r="A569">
        <v>582.71</v>
      </c>
      <c r="B569">
        <v>702.03</v>
      </c>
      <c r="C569">
        <v>2.0453000000000001</v>
      </c>
      <c r="D569">
        <v>2.1271</v>
      </c>
      <c r="K569">
        <v>2.5192999999999999</v>
      </c>
      <c r="L569">
        <v>2.7959000000000001</v>
      </c>
      <c r="M569">
        <v>0.95423999999999998</v>
      </c>
      <c r="N569">
        <v>2.4361999999999999</v>
      </c>
      <c r="U569">
        <v>5.4619</v>
      </c>
      <c r="V569">
        <v>3.4489000000000001</v>
      </c>
      <c r="W569">
        <v>2.29</v>
      </c>
      <c r="X569">
        <v>1.2787999999999999</v>
      </c>
      <c r="AE569">
        <v>-22.591999999999999</v>
      </c>
      <c r="AF569">
        <v>-23.027000000000001</v>
      </c>
      <c r="AG569">
        <v>3.1987000000000001</v>
      </c>
      <c r="AH569">
        <v>2.4361999999999999</v>
      </c>
      <c r="AO569">
        <v>-47.457999999999998</v>
      </c>
      <c r="AP569">
        <v>-49.377000000000002</v>
      </c>
      <c r="AQ569">
        <v>3.7122000000000002</v>
      </c>
      <c r="AR569">
        <v>2.0491999999999999</v>
      </c>
    </row>
    <row r="570" spans="1:44" x14ac:dyDescent="0.3">
      <c r="A570">
        <v>794.44</v>
      </c>
      <c r="B570">
        <v>926.93</v>
      </c>
      <c r="C570">
        <v>2.3201000000000001</v>
      </c>
      <c r="D570">
        <v>2.0211999999999999</v>
      </c>
      <c r="K570">
        <v>2.3144</v>
      </c>
      <c r="L570">
        <v>2.4716</v>
      </c>
      <c r="M570">
        <v>2.8549000000000002</v>
      </c>
      <c r="N570">
        <v>2.0491999999999999</v>
      </c>
      <c r="U570">
        <v>3.7982999999999998</v>
      </c>
      <c r="V570">
        <v>4.7572000000000001</v>
      </c>
      <c r="W570">
        <v>1.3222</v>
      </c>
      <c r="X570">
        <v>2.1703000000000001</v>
      </c>
      <c r="AE570">
        <v>-23.498999999999999</v>
      </c>
      <c r="AF570">
        <v>-23.341000000000001</v>
      </c>
      <c r="AG570">
        <v>3.7122000000000002</v>
      </c>
      <c r="AH570">
        <v>2.0491999999999999</v>
      </c>
      <c r="AO570">
        <v>-50.920999999999999</v>
      </c>
      <c r="AP570">
        <v>-48.341999999999999</v>
      </c>
      <c r="AQ570">
        <v>1.5911</v>
      </c>
      <c r="AR570">
        <v>2.1038000000000001</v>
      </c>
    </row>
    <row r="571" spans="1:44" x14ac:dyDescent="0.3">
      <c r="A571">
        <v>528.45000000000005</v>
      </c>
      <c r="B571">
        <v>729.74</v>
      </c>
      <c r="C571">
        <v>1.7634000000000001</v>
      </c>
      <c r="D571">
        <v>1.4771000000000001</v>
      </c>
      <c r="K571">
        <v>2.5388000000000002</v>
      </c>
      <c r="L571">
        <v>3.1920000000000002</v>
      </c>
      <c r="M571">
        <v>1.6812</v>
      </c>
      <c r="N571">
        <v>2.5118999999999998</v>
      </c>
      <c r="U571">
        <v>4.1417000000000002</v>
      </c>
      <c r="V571">
        <v>4.3658000000000001</v>
      </c>
      <c r="W571">
        <v>1.6232</v>
      </c>
      <c r="X571">
        <v>1.4472</v>
      </c>
      <c r="AE571">
        <v>-20.693000000000001</v>
      </c>
      <c r="AF571">
        <v>-22.530999999999999</v>
      </c>
      <c r="AG571">
        <v>1.5911</v>
      </c>
      <c r="AH571">
        <v>2.5118999999999998</v>
      </c>
      <c r="AO571">
        <v>-47.265999999999998</v>
      </c>
      <c r="AP571">
        <v>-47.710999999999999</v>
      </c>
      <c r="AQ571">
        <v>2.29</v>
      </c>
      <c r="AR571">
        <v>2.3978999999999999</v>
      </c>
    </row>
    <row r="572" spans="1:44" x14ac:dyDescent="0.3">
      <c r="A572">
        <v>561.41</v>
      </c>
      <c r="B572">
        <v>650.27</v>
      </c>
      <c r="C572">
        <v>3.7734000000000001</v>
      </c>
      <c r="D572">
        <v>1.8194999999999999</v>
      </c>
      <c r="K572">
        <v>2.5666000000000002</v>
      </c>
      <c r="L572">
        <v>2.3454999999999999</v>
      </c>
      <c r="M572">
        <v>1.2303999999999999</v>
      </c>
      <c r="N572">
        <v>2.1038000000000001</v>
      </c>
      <c r="U572">
        <v>3.7989999999999999</v>
      </c>
      <c r="V572">
        <v>3.7673000000000001</v>
      </c>
      <c r="W572">
        <v>2.0828000000000002</v>
      </c>
      <c r="X572">
        <v>1.5185</v>
      </c>
      <c r="AE572">
        <v>-22.821999999999999</v>
      </c>
      <c r="AF572">
        <v>-20.788</v>
      </c>
      <c r="AG572">
        <v>2.29</v>
      </c>
      <c r="AH572">
        <v>2.1038000000000001</v>
      </c>
      <c r="AO572">
        <v>-51.027999999999999</v>
      </c>
      <c r="AP572">
        <v>-49.603999999999999</v>
      </c>
      <c r="AQ572">
        <v>0.95423999999999998</v>
      </c>
      <c r="AR572">
        <v>2.4942000000000002</v>
      </c>
    </row>
    <row r="573" spans="1:44" x14ac:dyDescent="0.3">
      <c r="A573">
        <v>424.67</v>
      </c>
      <c r="B573">
        <v>719.21</v>
      </c>
      <c r="C573">
        <v>2.4264999999999999</v>
      </c>
      <c r="D573">
        <v>2.2601</v>
      </c>
      <c r="K573">
        <v>2.7833999999999999</v>
      </c>
      <c r="L573">
        <v>2.6067999999999998</v>
      </c>
      <c r="M573">
        <v>1.3222</v>
      </c>
      <c r="N573">
        <v>2.3978999999999999</v>
      </c>
      <c r="U573">
        <v>3.7454999999999998</v>
      </c>
      <c r="V573">
        <v>3.8732000000000002</v>
      </c>
      <c r="W573">
        <v>2.7951999999999999</v>
      </c>
      <c r="X573">
        <v>1.9541999999999999</v>
      </c>
      <c r="AE573">
        <v>-20.503</v>
      </c>
      <c r="AF573">
        <v>-23.097999999999999</v>
      </c>
      <c r="AG573">
        <v>0.95423999999999998</v>
      </c>
      <c r="AH573">
        <v>2.3978999999999999</v>
      </c>
      <c r="AO573">
        <v>-46.308</v>
      </c>
      <c r="AP573">
        <v>-48.198</v>
      </c>
      <c r="AQ573">
        <v>2.8549000000000002</v>
      </c>
      <c r="AR573">
        <v>1.7924</v>
      </c>
    </row>
    <row r="574" spans="1:44" x14ac:dyDescent="0.3">
      <c r="A574">
        <v>785.91</v>
      </c>
      <c r="B574">
        <v>538.54999999999995</v>
      </c>
      <c r="C574">
        <v>2.1206</v>
      </c>
      <c r="D574">
        <v>2.4264999999999999</v>
      </c>
      <c r="K574">
        <v>2.1623999999999999</v>
      </c>
      <c r="L574">
        <v>2.294</v>
      </c>
      <c r="M574">
        <v>1.6232</v>
      </c>
      <c r="N574">
        <v>2.4942000000000002</v>
      </c>
      <c r="U574">
        <v>4.3655999999999997</v>
      </c>
      <c r="V574">
        <v>5.0854999999999997</v>
      </c>
      <c r="W574">
        <v>1.7924</v>
      </c>
      <c r="X574">
        <v>2.3365</v>
      </c>
      <c r="AE574">
        <v>-23.536999999999999</v>
      </c>
      <c r="AF574">
        <v>-23.202000000000002</v>
      </c>
      <c r="AG574">
        <v>2.8549000000000002</v>
      </c>
      <c r="AH574">
        <v>2.4942000000000002</v>
      </c>
      <c r="AO574">
        <v>-49.033000000000001</v>
      </c>
      <c r="AP574">
        <v>-48.171999999999997</v>
      </c>
      <c r="AQ574">
        <v>1.6812</v>
      </c>
      <c r="AR574">
        <v>2.0413999999999999</v>
      </c>
    </row>
    <row r="575" spans="1:44" x14ac:dyDescent="0.3">
      <c r="A575">
        <v>528.07000000000005</v>
      </c>
      <c r="B575">
        <v>608.48</v>
      </c>
      <c r="C575">
        <v>2.6474000000000002</v>
      </c>
      <c r="D575">
        <v>1.716</v>
      </c>
      <c r="K575">
        <v>2.0295999999999998</v>
      </c>
      <c r="L575">
        <v>1.8533999999999999</v>
      </c>
      <c r="M575">
        <v>2.0828000000000002</v>
      </c>
      <c r="N575">
        <v>1.7924</v>
      </c>
      <c r="U575">
        <v>4.4143999999999997</v>
      </c>
      <c r="V575">
        <v>5.4981999999999998</v>
      </c>
      <c r="W575">
        <v>1.7403999999999999</v>
      </c>
      <c r="X575">
        <v>2.4361999999999999</v>
      </c>
      <c r="AE575">
        <v>-20.957999999999998</v>
      </c>
      <c r="AF575">
        <v>-23.244</v>
      </c>
      <c r="AG575">
        <v>1.6812</v>
      </c>
      <c r="AH575">
        <v>1.7924</v>
      </c>
      <c r="AO575">
        <v>-48.686999999999998</v>
      </c>
      <c r="AP575">
        <v>-48.34</v>
      </c>
      <c r="AQ575">
        <v>1.2303999999999999</v>
      </c>
      <c r="AR575">
        <v>1.5798000000000001</v>
      </c>
    </row>
    <row r="576" spans="1:44" x14ac:dyDescent="0.3">
      <c r="A576">
        <v>400.13</v>
      </c>
      <c r="B576">
        <v>571.63</v>
      </c>
      <c r="C576">
        <v>2.0607000000000002</v>
      </c>
      <c r="D576">
        <v>2.3384999999999998</v>
      </c>
      <c r="K576">
        <v>2.1221000000000001</v>
      </c>
      <c r="L576">
        <v>2.4986999999999999</v>
      </c>
      <c r="M576">
        <v>2.7951999999999999</v>
      </c>
      <c r="N576">
        <v>2.0413999999999999</v>
      </c>
      <c r="U576">
        <v>4.1125999999999996</v>
      </c>
      <c r="V576">
        <v>3.6562999999999999</v>
      </c>
      <c r="W576">
        <v>2.4969000000000001</v>
      </c>
      <c r="X576">
        <v>2.0491999999999999</v>
      </c>
      <c r="AE576">
        <v>-21.733000000000001</v>
      </c>
      <c r="AF576">
        <v>-22.427</v>
      </c>
      <c r="AG576">
        <v>1.2303999999999999</v>
      </c>
      <c r="AH576">
        <v>2.0413999999999999</v>
      </c>
      <c r="AO576">
        <v>-46.786000000000001</v>
      </c>
      <c r="AP576">
        <v>-45.551000000000002</v>
      </c>
      <c r="AQ576">
        <v>2.29</v>
      </c>
      <c r="AR576">
        <v>2.5327999999999999</v>
      </c>
    </row>
    <row r="577" spans="1:44" x14ac:dyDescent="0.3">
      <c r="A577">
        <v>446.72</v>
      </c>
      <c r="B577">
        <v>518.33000000000004</v>
      </c>
      <c r="C577">
        <v>0.47711999999999999</v>
      </c>
      <c r="D577">
        <v>2.1959</v>
      </c>
      <c r="K577">
        <v>2.7496</v>
      </c>
      <c r="L577">
        <v>1.8022</v>
      </c>
      <c r="M577">
        <v>1.7924</v>
      </c>
      <c r="N577">
        <v>1.5798000000000001</v>
      </c>
      <c r="U577">
        <v>3.4489000000000001</v>
      </c>
      <c r="V577">
        <v>4.3644999999999996</v>
      </c>
      <c r="W577">
        <v>1.3616999999999999</v>
      </c>
      <c r="X577">
        <v>2.5118999999999998</v>
      </c>
      <c r="AE577">
        <v>-23.623000000000001</v>
      </c>
      <c r="AF577">
        <v>-22.038</v>
      </c>
      <c r="AG577">
        <v>2.29</v>
      </c>
      <c r="AH577">
        <v>1.5798000000000001</v>
      </c>
      <c r="AO577">
        <v>-51.284999999999997</v>
      </c>
      <c r="AP577">
        <v>-50.884999999999998</v>
      </c>
      <c r="AQ577">
        <v>1.3222</v>
      </c>
      <c r="AR577">
        <v>2.0933999999999999</v>
      </c>
    </row>
    <row r="578" spans="1:44" x14ac:dyDescent="0.3">
      <c r="A578">
        <v>464.96</v>
      </c>
      <c r="B578">
        <v>415.85</v>
      </c>
      <c r="C578">
        <v>1.6812</v>
      </c>
      <c r="D578">
        <v>0.77815000000000001</v>
      </c>
      <c r="K578">
        <v>2.8734000000000002</v>
      </c>
      <c r="L578">
        <v>2.2812000000000001</v>
      </c>
      <c r="M578">
        <v>1.7403999999999999</v>
      </c>
      <c r="N578">
        <v>2.5327999999999999</v>
      </c>
      <c r="U578">
        <v>4.7572000000000001</v>
      </c>
      <c r="V578">
        <v>3.9716999999999998</v>
      </c>
      <c r="W578">
        <v>2.7387999999999999</v>
      </c>
      <c r="X578">
        <v>2.1038000000000001</v>
      </c>
      <c r="AE578">
        <v>-22.388000000000002</v>
      </c>
      <c r="AF578">
        <v>-22.96</v>
      </c>
      <c r="AG578">
        <v>1.3222</v>
      </c>
      <c r="AH578">
        <v>2.5327999999999999</v>
      </c>
      <c r="AO578">
        <v>-49.405999999999999</v>
      </c>
      <c r="AP578">
        <v>-46.697000000000003</v>
      </c>
      <c r="AQ578">
        <v>1.6232</v>
      </c>
      <c r="AR578">
        <v>1.9541999999999999</v>
      </c>
    </row>
    <row r="579" spans="1:44" x14ac:dyDescent="0.3">
      <c r="A579">
        <v>419.9</v>
      </c>
      <c r="C579">
        <v>2.7496999999999998</v>
      </c>
      <c r="K579">
        <v>2.8780000000000001</v>
      </c>
      <c r="L579">
        <v>2.1806999999999999</v>
      </c>
      <c r="M579">
        <v>4.4947999999999997</v>
      </c>
      <c r="N579">
        <v>2.0933999999999999</v>
      </c>
      <c r="U579">
        <v>4.3658000000000001</v>
      </c>
      <c r="V579">
        <v>4.6239999999999997</v>
      </c>
      <c r="W579">
        <v>1.5051000000000001</v>
      </c>
      <c r="X579">
        <v>2.3978999999999999</v>
      </c>
      <c r="AE579">
        <v>-23.45</v>
      </c>
      <c r="AF579">
        <v>-20.228000000000002</v>
      </c>
      <c r="AG579">
        <v>1.6232</v>
      </c>
      <c r="AH579">
        <v>2.0933999999999999</v>
      </c>
      <c r="AO579">
        <v>-48.512</v>
      </c>
      <c r="AP579">
        <v>-50.514000000000003</v>
      </c>
      <c r="AQ579">
        <v>2.0828000000000002</v>
      </c>
      <c r="AR579">
        <v>2.2303999999999999</v>
      </c>
    </row>
    <row r="580" spans="1:44" x14ac:dyDescent="0.3">
      <c r="A580">
        <v>480.64</v>
      </c>
      <c r="C580">
        <v>0.69896999999999998</v>
      </c>
      <c r="K580">
        <v>2.3460999999999999</v>
      </c>
      <c r="L580">
        <v>2.1029</v>
      </c>
      <c r="M580">
        <v>2.4969000000000001</v>
      </c>
      <c r="N580">
        <v>1.9541999999999999</v>
      </c>
      <c r="U580">
        <v>3.7673000000000001</v>
      </c>
      <c r="V580">
        <v>3.4245999999999999</v>
      </c>
      <c r="W580">
        <v>1.5563</v>
      </c>
      <c r="X580">
        <v>2.4942000000000002</v>
      </c>
      <c r="AE580">
        <v>-21.146999999999998</v>
      </c>
      <c r="AF580">
        <v>-22.815000000000001</v>
      </c>
      <c r="AG580">
        <v>2.0828000000000002</v>
      </c>
      <c r="AH580">
        <v>1.9541999999999999</v>
      </c>
      <c r="AO580">
        <v>-48.454000000000001</v>
      </c>
      <c r="AP580">
        <v>-51.576999999999998</v>
      </c>
      <c r="AQ580">
        <v>2.7951999999999999</v>
      </c>
      <c r="AR580">
        <v>1.8062</v>
      </c>
    </row>
    <row r="581" spans="1:44" x14ac:dyDescent="0.3">
      <c r="A581">
        <v>504.44</v>
      </c>
      <c r="C581">
        <v>2.2147999999999999</v>
      </c>
      <c r="K581">
        <v>1.7315</v>
      </c>
      <c r="L581">
        <v>2.7978999999999998</v>
      </c>
      <c r="M581">
        <v>1.3616999999999999</v>
      </c>
      <c r="N581">
        <v>2.2303999999999999</v>
      </c>
      <c r="U581">
        <v>3.8732000000000002</v>
      </c>
      <c r="V581">
        <v>3.3824000000000001</v>
      </c>
      <c r="W581">
        <v>2.1703000000000001</v>
      </c>
      <c r="X581">
        <v>1.7924</v>
      </c>
      <c r="AE581">
        <v>-21.13</v>
      </c>
      <c r="AF581">
        <v>-21.934999999999999</v>
      </c>
      <c r="AG581">
        <v>2.7951999999999999</v>
      </c>
      <c r="AH581">
        <v>2.2303999999999999</v>
      </c>
      <c r="AO581">
        <v>-47.271999999999998</v>
      </c>
      <c r="AP581">
        <v>-50.478000000000002</v>
      </c>
      <c r="AQ581">
        <v>1.7924</v>
      </c>
      <c r="AR581">
        <v>1.5315000000000001</v>
      </c>
    </row>
    <row r="582" spans="1:44" x14ac:dyDescent="0.3">
      <c r="A582">
        <v>472.2</v>
      </c>
      <c r="C582">
        <v>0.77815000000000001</v>
      </c>
      <c r="K582">
        <v>2.774</v>
      </c>
      <c r="L582">
        <v>2.3887999999999998</v>
      </c>
      <c r="M582">
        <v>2.7387999999999999</v>
      </c>
      <c r="N582">
        <v>1.8062</v>
      </c>
      <c r="U582">
        <v>4.1760999999999999</v>
      </c>
      <c r="V582">
        <v>4.0004</v>
      </c>
      <c r="W582">
        <v>0.69896999999999998</v>
      </c>
      <c r="X582">
        <v>2.0413999999999999</v>
      </c>
      <c r="AE582">
        <v>-21.702999999999999</v>
      </c>
      <c r="AF582">
        <v>-21.385999999999999</v>
      </c>
      <c r="AG582">
        <v>1.7924</v>
      </c>
      <c r="AH582">
        <v>1.8062</v>
      </c>
      <c r="AO582">
        <v>-49.649000000000001</v>
      </c>
      <c r="AP582">
        <v>-49.72</v>
      </c>
      <c r="AQ582">
        <v>1.7403999999999999</v>
      </c>
      <c r="AR582">
        <v>2.238</v>
      </c>
    </row>
    <row r="583" spans="1:44" x14ac:dyDescent="0.3">
      <c r="A583">
        <v>448.39</v>
      </c>
      <c r="C583">
        <v>1.9541999999999999</v>
      </c>
      <c r="K583">
        <v>2.6518000000000002</v>
      </c>
      <c r="L583">
        <v>2.1854</v>
      </c>
      <c r="M583">
        <v>1.5051000000000001</v>
      </c>
      <c r="N583">
        <v>0.47711999999999999</v>
      </c>
      <c r="U583">
        <v>5.0854999999999997</v>
      </c>
      <c r="V583">
        <v>3.2364999999999999</v>
      </c>
      <c r="W583">
        <v>3.4312</v>
      </c>
      <c r="X583">
        <v>1.5798000000000001</v>
      </c>
      <c r="AE583">
        <v>-20.625</v>
      </c>
      <c r="AF583">
        <v>-20.95</v>
      </c>
      <c r="AG583">
        <v>1.7403999999999999</v>
      </c>
      <c r="AH583">
        <v>0.47711999999999999</v>
      </c>
      <c r="AO583">
        <v>-47.505000000000003</v>
      </c>
      <c r="AP583">
        <v>-45.072000000000003</v>
      </c>
      <c r="AQ583">
        <v>4.4947999999999997</v>
      </c>
      <c r="AR583">
        <v>2.6989999999999998</v>
      </c>
    </row>
    <row r="584" spans="1:44" x14ac:dyDescent="0.3">
      <c r="A584">
        <v>453.97</v>
      </c>
      <c r="C584">
        <v>2.0569000000000002</v>
      </c>
      <c r="K584">
        <v>2.3651</v>
      </c>
      <c r="L584">
        <v>2.1697000000000002</v>
      </c>
      <c r="M584">
        <v>1.5563</v>
      </c>
      <c r="N584">
        <v>1.5315000000000001</v>
      </c>
      <c r="U584">
        <v>5.4981999999999998</v>
      </c>
      <c r="V584">
        <v>4.6738</v>
      </c>
      <c r="W584">
        <v>3.4498000000000002</v>
      </c>
      <c r="X584">
        <v>2.5327999999999999</v>
      </c>
      <c r="AE584">
        <v>-23.972999999999999</v>
      </c>
      <c r="AF584">
        <v>-20.050999999999998</v>
      </c>
      <c r="AG584">
        <v>4.4947999999999997</v>
      </c>
      <c r="AH584">
        <v>1.5315000000000001</v>
      </c>
      <c r="AO584">
        <v>-46.746000000000002</v>
      </c>
      <c r="AP584">
        <v>-49.662999999999997</v>
      </c>
      <c r="AQ584">
        <v>2.4969000000000001</v>
      </c>
      <c r="AR584">
        <v>0.69896999999999998</v>
      </c>
    </row>
    <row r="585" spans="1:44" x14ac:dyDescent="0.3">
      <c r="A585">
        <v>439.38</v>
      </c>
      <c r="C585">
        <v>1.4914000000000001</v>
      </c>
      <c r="K585">
        <v>2.3039999999999998</v>
      </c>
      <c r="L585">
        <v>2.3218999999999999</v>
      </c>
      <c r="M585">
        <v>2.1703000000000001</v>
      </c>
      <c r="N585">
        <v>2.238</v>
      </c>
      <c r="U585">
        <v>3.6562999999999999</v>
      </c>
      <c r="V585">
        <v>3.7639999999999998</v>
      </c>
      <c r="W585">
        <v>2.3927</v>
      </c>
      <c r="X585">
        <v>2.0933999999999999</v>
      </c>
      <c r="AE585">
        <v>-21.472000000000001</v>
      </c>
      <c r="AF585">
        <v>-21.161999999999999</v>
      </c>
      <c r="AG585">
        <v>2.4969000000000001</v>
      </c>
      <c r="AH585">
        <v>2.238</v>
      </c>
      <c r="AO585">
        <v>-48.408999999999999</v>
      </c>
      <c r="AP585">
        <v>-49.177999999999997</v>
      </c>
      <c r="AQ585">
        <v>1.3616999999999999</v>
      </c>
      <c r="AR585">
        <v>1.9638</v>
      </c>
    </row>
    <row r="586" spans="1:44" x14ac:dyDescent="0.3">
      <c r="A586">
        <v>508.17</v>
      </c>
      <c r="C586">
        <v>1.5185</v>
      </c>
      <c r="K586">
        <v>2.4813000000000001</v>
      </c>
      <c r="L586">
        <v>2.8500999999999999</v>
      </c>
      <c r="M586">
        <v>0.69896999999999998</v>
      </c>
      <c r="N586">
        <v>2.6989999999999998</v>
      </c>
      <c r="U586">
        <v>4.3644999999999996</v>
      </c>
      <c r="V586">
        <v>3.8384999999999998</v>
      </c>
      <c r="W586">
        <v>3.6080000000000001</v>
      </c>
      <c r="X586">
        <v>1.9541999999999999</v>
      </c>
      <c r="AE586">
        <v>-21.073</v>
      </c>
      <c r="AF586">
        <v>-23.436</v>
      </c>
      <c r="AG586">
        <v>1.3616999999999999</v>
      </c>
      <c r="AH586">
        <v>2.6989999999999998</v>
      </c>
      <c r="AO586">
        <v>-48.506999999999998</v>
      </c>
      <c r="AP586">
        <v>-49.896999999999998</v>
      </c>
      <c r="AQ586">
        <v>2.7387999999999999</v>
      </c>
      <c r="AR586">
        <v>0.69896999999999998</v>
      </c>
    </row>
    <row r="587" spans="1:44" x14ac:dyDescent="0.3">
      <c r="A587">
        <v>690.12</v>
      </c>
      <c r="C587">
        <v>3.1385999999999998</v>
      </c>
      <c r="K587">
        <v>2.7191000000000001</v>
      </c>
      <c r="L587">
        <v>2.4504999999999999</v>
      </c>
      <c r="M587">
        <v>3.4312</v>
      </c>
      <c r="N587">
        <v>0.69896999999999998</v>
      </c>
      <c r="U587">
        <v>3.9716999999999998</v>
      </c>
      <c r="V587">
        <v>4.8163999999999998</v>
      </c>
      <c r="W587">
        <v>2.4116</v>
      </c>
      <c r="X587">
        <v>2.2303999999999999</v>
      </c>
      <c r="AE587">
        <v>-21.41</v>
      </c>
      <c r="AF587">
        <v>-22.524000000000001</v>
      </c>
      <c r="AG587">
        <v>2.7387999999999999</v>
      </c>
      <c r="AH587">
        <v>0.69896999999999998</v>
      </c>
      <c r="AO587">
        <v>-49.244</v>
      </c>
      <c r="AP587">
        <v>-50.642000000000003</v>
      </c>
      <c r="AQ587">
        <v>1.5051000000000001</v>
      </c>
      <c r="AR587">
        <v>1.7559</v>
      </c>
    </row>
    <row r="588" spans="1:44" x14ac:dyDescent="0.3">
      <c r="A588">
        <v>451.79</v>
      </c>
      <c r="C588">
        <v>1.4623999999999999</v>
      </c>
      <c r="K588">
        <v>2.7959000000000001</v>
      </c>
      <c r="L588">
        <v>2.4020999999999999</v>
      </c>
      <c r="M588">
        <v>3.4498000000000002</v>
      </c>
      <c r="N588">
        <v>1.9638</v>
      </c>
      <c r="U588">
        <v>4.6239999999999997</v>
      </c>
      <c r="V588">
        <v>4.1901999999999999</v>
      </c>
      <c r="W588">
        <v>3.4580000000000002</v>
      </c>
      <c r="X588">
        <v>1.8062</v>
      </c>
      <c r="AE588">
        <v>-23.532</v>
      </c>
      <c r="AF588">
        <v>-20.952999999999999</v>
      </c>
      <c r="AG588">
        <v>1.5051000000000001</v>
      </c>
      <c r="AH588">
        <v>1.9638</v>
      </c>
      <c r="AO588">
        <v>-48.697000000000003</v>
      </c>
      <c r="AP588">
        <v>-49.283000000000001</v>
      </c>
      <c r="AQ588">
        <v>1.5563</v>
      </c>
      <c r="AR588">
        <v>1.8261000000000001</v>
      </c>
    </row>
    <row r="589" spans="1:44" x14ac:dyDescent="0.3">
      <c r="A589">
        <v>832.9</v>
      </c>
      <c r="C589">
        <v>1.9731000000000001</v>
      </c>
      <c r="K589">
        <v>2.4716</v>
      </c>
      <c r="L589">
        <v>1.8978999999999999</v>
      </c>
      <c r="M589">
        <v>2.3927</v>
      </c>
      <c r="N589">
        <v>0.69896999999999998</v>
      </c>
      <c r="U589">
        <v>3.3824000000000001</v>
      </c>
      <c r="V589">
        <v>3.3045</v>
      </c>
      <c r="W589">
        <v>2.0453000000000001</v>
      </c>
      <c r="X589">
        <v>0.47711999999999999</v>
      </c>
      <c r="AE589">
        <v>-23.919</v>
      </c>
      <c r="AF589">
        <v>-20.888000000000002</v>
      </c>
      <c r="AG589">
        <v>1.5563</v>
      </c>
      <c r="AH589">
        <v>0.69896999999999998</v>
      </c>
      <c r="AO589">
        <v>-51.56</v>
      </c>
      <c r="AP589">
        <v>-49.290999999999997</v>
      </c>
      <c r="AQ589">
        <v>2.1703000000000001</v>
      </c>
      <c r="AR589">
        <v>1.415</v>
      </c>
    </row>
    <row r="590" spans="1:44" x14ac:dyDescent="0.3">
      <c r="A590">
        <v>702.03</v>
      </c>
      <c r="C590">
        <v>2.5899000000000001</v>
      </c>
      <c r="K590">
        <v>3.1920000000000002</v>
      </c>
      <c r="L590">
        <v>2.3207</v>
      </c>
      <c r="M590">
        <v>3.6080000000000001</v>
      </c>
      <c r="N590">
        <v>1.7559</v>
      </c>
      <c r="U590">
        <v>4.0004</v>
      </c>
      <c r="V590">
        <v>3.2372999999999998</v>
      </c>
      <c r="W590">
        <v>2.3201000000000001</v>
      </c>
      <c r="X590">
        <v>1.5315000000000001</v>
      </c>
      <c r="AE590">
        <v>-22.302</v>
      </c>
      <c r="AF590">
        <v>-20.245999999999999</v>
      </c>
      <c r="AG590">
        <v>2.1703000000000001</v>
      </c>
      <c r="AH590">
        <v>1.7559</v>
      </c>
      <c r="AO590">
        <v>-50.576999999999998</v>
      </c>
      <c r="AP590">
        <v>-50.085999999999999</v>
      </c>
      <c r="AQ590">
        <v>0.69896999999999998</v>
      </c>
      <c r="AR590">
        <v>1.4771000000000001</v>
      </c>
    </row>
    <row r="591" spans="1:44" x14ac:dyDescent="0.3">
      <c r="A591">
        <v>926.93</v>
      </c>
      <c r="C591">
        <v>2.3729</v>
      </c>
      <c r="K591">
        <v>2.3454999999999999</v>
      </c>
      <c r="L591">
        <v>2.1669999999999998</v>
      </c>
      <c r="M591">
        <v>2.4116</v>
      </c>
      <c r="N591">
        <v>1.8261000000000001</v>
      </c>
      <c r="U591">
        <v>3.2364999999999999</v>
      </c>
      <c r="V591">
        <v>3.8</v>
      </c>
      <c r="W591">
        <v>1.7634000000000001</v>
      </c>
      <c r="X591">
        <v>2.238</v>
      </c>
      <c r="AE591">
        <v>-22.745000000000001</v>
      </c>
      <c r="AF591">
        <v>-21.786000000000001</v>
      </c>
      <c r="AG591">
        <v>0.69896999999999998</v>
      </c>
      <c r="AH591">
        <v>1.8261000000000001</v>
      </c>
      <c r="AO591">
        <v>-47.848999999999997</v>
      </c>
      <c r="AP591">
        <v>-46.997</v>
      </c>
      <c r="AQ591">
        <v>3.4312</v>
      </c>
      <c r="AR591">
        <v>2.2601</v>
      </c>
    </row>
    <row r="592" spans="1:44" x14ac:dyDescent="0.3">
      <c r="A592">
        <v>729.74</v>
      </c>
      <c r="C592">
        <v>1.7076</v>
      </c>
      <c r="K592">
        <v>2.6067999999999998</v>
      </c>
      <c r="L592">
        <v>2.5104000000000002</v>
      </c>
      <c r="M592">
        <v>3.4580000000000002</v>
      </c>
      <c r="N592">
        <v>1.415</v>
      </c>
      <c r="U592">
        <v>4.6738</v>
      </c>
      <c r="V592">
        <v>4.9581</v>
      </c>
      <c r="W592">
        <v>3.7734000000000001</v>
      </c>
      <c r="X592">
        <v>2.6989999999999998</v>
      </c>
      <c r="AE592">
        <v>-23.349</v>
      </c>
      <c r="AF592">
        <v>-21.2</v>
      </c>
      <c r="AG592">
        <v>3.4312</v>
      </c>
      <c r="AH592">
        <v>1.415</v>
      </c>
      <c r="AO592">
        <v>-45.557000000000002</v>
      </c>
      <c r="AP592">
        <v>-50.869</v>
      </c>
      <c r="AQ592">
        <v>3.4498000000000002</v>
      </c>
      <c r="AR592">
        <v>1.3616999999999999</v>
      </c>
    </row>
    <row r="593" spans="1:44" x14ac:dyDescent="0.3">
      <c r="A593">
        <v>650.27</v>
      </c>
      <c r="C593">
        <v>1.8388</v>
      </c>
      <c r="K593">
        <v>2.294</v>
      </c>
      <c r="L593">
        <v>2.1753</v>
      </c>
      <c r="M593">
        <v>3.2650999999999999</v>
      </c>
      <c r="N593">
        <v>1.4771000000000001</v>
      </c>
      <c r="U593">
        <v>3.7639999999999998</v>
      </c>
      <c r="V593">
        <v>3.6793999999999998</v>
      </c>
      <c r="W593">
        <v>2.4264999999999999</v>
      </c>
      <c r="X593">
        <v>0.69896999999999998</v>
      </c>
      <c r="AE593">
        <v>-23.027000000000001</v>
      </c>
      <c r="AF593">
        <v>-20.422999999999998</v>
      </c>
      <c r="AG593">
        <v>3.4498000000000002</v>
      </c>
      <c r="AH593">
        <v>1.4771000000000001</v>
      </c>
      <c r="AO593">
        <v>-49.377000000000002</v>
      </c>
      <c r="AP593">
        <v>-46.411999999999999</v>
      </c>
      <c r="AQ593">
        <v>2.3927</v>
      </c>
      <c r="AR593">
        <v>1.8194999999999999</v>
      </c>
    </row>
    <row r="594" spans="1:44" x14ac:dyDescent="0.3">
      <c r="A594">
        <v>719.21</v>
      </c>
      <c r="C594">
        <v>2.8959999999999999</v>
      </c>
      <c r="K594">
        <v>1.8533999999999999</v>
      </c>
      <c r="L594">
        <v>2.1718000000000002</v>
      </c>
      <c r="M594">
        <v>2.0453000000000001</v>
      </c>
      <c r="N594">
        <v>2.2601</v>
      </c>
      <c r="U594">
        <v>3.8384999999999998</v>
      </c>
      <c r="V594">
        <v>4.0048000000000004</v>
      </c>
      <c r="W594">
        <v>2.1206</v>
      </c>
      <c r="X594">
        <v>1.9638</v>
      </c>
      <c r="AE594">
        <v>-23.341000000000001</v>
      </c>
      <c r="AF594">
        <v>-22.971</v>
      </c>
      <c r="AG594">
        <v>2.3927</v>
      </c>
      <c r="AH594">
        <v>2.2601</v>
      </c>
      <c r="AO594">
        <v>-48.341999999999999</v>
      </c>
      <c r="AP594">
        <v>-46.896000000000001</v>
      </c>
      <c r="AQ594">
        <v>2.4116</v>
      </c>
      <c r="AR594">
        <v>2.1271</v>
      </c>
    </row>
    <row r="595" spans="1:44" x14ac:dyDescent="0.3">
      <c r="A595">
        <v>538.54999999999995</v>
      </c>
      <c r="C595">
        <v>3.1617000000000002</v>
      </c>
      <c r="K595">
        <v>2.4986999999999999</v>
      </c>
      <c r="L595">
        <v>2.9333</v>
      </c>
      <c r="M595">
        <v>2.3201000000000001</v>
      </c>
      <c r="N595">
        <v>1.3616999999999999</v>
      </c>
      <c r="U595">
        <v>4.8163999999999998</v>
      </c>
      <c r="V595">
        <v>3.2658</v>
      </c>
      <c r="W595">
        <v>2.6474000000000002</v>
      </c>
      <c r="X595">
        <v>0.69896999999999998</v>
      </c>
      <c r="AE595">
        <v>-22.530999999999999</v>
      </c>
      <c r="AF595">
        <v>-21.225999999999999</v>
      </c>
      <c r="AG595">
        <v>3.6080000000000001</v>
      </c>
      <c r="AH595">
        <v>1.3616999999999999</v>
      </c>
      <c r="AO595">
        <v>-47.710999999999999</v>
      </c>
      <c r="AP595">
        <v>-47.02</v>
      </c>
      <c r="AQ595">
        <v>3.4580000000000002</v>
      </c>
      <c r="AR595">
        <v>2.0211999999999999</v>
      </c>
    </row>
    <row r="596" spans="1:44" x14ac:dyDescent="0.3">
      <c r="A596">
        <v>608.48</v>
      </c>
      <c r="C596">
        <v>1.9137999999999999</v>
      </c>
      <c r="K596">
        <v>1.8022</v>
      </c>
      <c r="L596">
        <v>2.1541000000000001</v>
      </c>
      <c r="M596">
        <v>1.7634000000000001</v>
      </c>
      <c r="N596">
        <v>1.8194999999999999</v>
      </c>
      <c r="U596">
        <v>4.1901999999999999</v>
      </c>
      <c r="V596">
        <v>3.9597000000000002</v>
      </c>
      <c r="W596">
        <v>2.0607000000000002</v>
      </c>
      <c r="X596">
        <v>1.7559</v>
      </c>
      <c r="AE596">
        <v>-20.788</v>
      </c>
      <c r="AF596">
        <v>-22.885000000000002</v>
      </c>
      <c r="AG596">
        <v>2.4116</v>
      </c>
      <c r="AH596">
        <v>1.8194999999999999</v>
      </c>
      <c r="AO596">
        <v>-49.603999999999999</v>
      </c>
      <c r="AP596">
        <v>-46.83</v>
      </c>
      <c r="AQ596">
        <v>3.2650999999999999</v>
      </c>
      <c r="AR596">
        <v>1.4771000000000001</v>
      </c>
    </row>
    <row r="597" spans="1:44" x14ac:dyDescent="0.3">
      <c r="A597">
        <v>571.63</v>
      </c>
      <c r="C597">
        <v>2.7896000000000001</v>
      </c>
      <c r="K597">
        <v>2.2812000000000001</v>
      </c>
      <c r="L597">
        <v>2.4268000000000001</v>
      </c>
      <c r="M597">
        <v>3.7734000000000001</v>
      </c>
      <c r="N597">
        <v>2.1271</v>
      </c>
      <c r="U597">
        <v>3.3045</v>
      </c>
      <c r="V597">
        <v>3.0663</v>
      </c>
      <c r="W597">
        <v>0.47711999999999999</v>
      </c>
      <c r="X597">
        <v>1.8261000000000001</v>
      </c>
      <c r="AE597">
        <v>-23.097999999999999</v>
      </c>
      <c r="AF597">
        <v>-21.835999999999999</v>
      </c>
      <c r="AG597">
        <v>3.4580000000000002</v>
      </c>
      <c r="AH597">
        <v>2.1271</v>
      </c>
      <c r="AO597">
        <v>-48.198</v>
      </c>
      <c r="AP597">
        <v>-49.822000000000003</v>
      </c>
      <c r="AQ597">
        <v>2.0453000000000001</v>
      </c>
      <c r="AR597">
        <v>1.8194999999999999</v>
      </c>
    </row>
    <row r="598" spans="1:44" x14ac:dyDescent="0.3">
      <c r="A598">
        <v>518.33000000000004</v>
      </c>
      <c r="C598">
        <v>2.6221999999999999</v>
      </c>
      <c r="K598">
        <v>2.1806999999999999</v>
      </c>
      <c r="L598">
        <v>1.6283000000000001</v>
      </c>
      <c r="M598">
        <v>2.4264999999999999</v>
      </c>
      <c r="N598">
        <v>2.0211999999999999</v>
      </c>
      <c r="U598">
        <v>3.2372999999999998</v>
      </c>
      <c r="V598">
        <v>4.1402000000000001</v>
      </c>
      <c r="W598">
        <v>1.6812</v>
      </c>
      <c r="X598">
        <v>1.415</v>
      </c>
      <c r="AE598">
        <v>-23.202000000000002</v>
      </c>
      <c r="AF598">
        <v>-23.614999999999998</v>
      </c>
      <c r="AG598">
        <v>3.2650999999999999</v>
      </c>
      <c r="AH598">
        <v>2.0211999999999999</v>
      </c>
      <c r="AO598">
        <v>-48.171999999999997</v>
      </c>
      <c r="AP598">
        <v>-46.975999999999999</v>
      </c>
      <c r="AQ598">
        <v>2.3201000000000001</v>
      </c>
      <c r="AR598">
        <v>2.2601</v>
      </c>
    </row>
    <row r="599" spans="1:44" x14ac:dyDescent="0.3">
      <c r="A599">
        <v>415.85</v>
      </c>
      <c r="C599">
        <v>0.77815000000000001</v>
      </c>
      <c r="K599">
        <v>2.1029</v>
      </c>
      <c r="L599">
        <v>1.5456000000000001</v>
      </c>
      <c r="M599">
        <v>2.1206</v>
      </c>
      <c r="N599">
        <v>1.4771000000000001</v>
      </c>
      <c r="U599">
        <v>3.8</v>
      </c>
      <c r="V599">
        <v>4.1246999999999998</v>
      </c>
      <c r="W599">
        <v>2.7496999999999998</v>
      </c>
      <c r="X599">
        <v>1.4771000000000001</v>
      </c>
      <c r="AE599">
        <v>-23.244</v>
      </c>
      <c r="AF599">
        <v>-23.213999999999999</v>
      </c>
      <c r="AG599">
        <v>2.0453000000000001</v>
      </c>
      <c r="AH599">
        <v>1.4771000000000001</v>
      </c>
      <c r="AO599">
        <v>-48.34</v>
      </c>
      <c r="AP599">
        <v>-48.296999999999997</v>
      </c>
      <c r="AQ599">
        <v>1.7634000000000001</v>
      </c>
      <c r="AR599">
        <v>2.4264999999999999</v>
      </c>
    </row>
    <row r="600" spans="1:44" x14ac:dyDescent="0.3">
      <c r="K600">
        <v>2.7978999999999998</v>
      </c>
      <c r="L600">
        <v>2.3940000000000001</v>
      </c>
      <c r="M600">
        <v>2.6474000000000002</v>
      </c>
      <c r="N600">
        <v>1.8194999999999999</v>
      </c>
      <c r="U600">
        <v>4.9581</v>
      </c>
      <c r="V600">
        <v>5.1112000000000002</v>
      </c>
      <c r="W600">
        <v>4.4981999999999998</v>
      </c>
      <c r="X600">
        <v>2.2601</v>
      </c>
      <c r="AE600">
        <v>-22.427</v>
      </c>
      <c r="AF600">
        <v>-22.225000000000001</v>
      </c>
      <c r="AG600">
        <v>2.3201000000000001</v>
      </c>
      <c r="AH600">
        <v>1.8194999999999999</v>
      </c>
      <c r="AO600">
        <v>-45.551000000000002</v>
      </c>
      <c r="AP600">
        <v>-48.63</v>
      </c>
      <c r="AQ600">
        <v>3.7734000000000001</v>
      </c>
      <c r="AR600">
        <v>1.716</v>
      </c>
    </row>
    <row r="601" spans="1:44" x14ac:dyDescent="0.3">
      <c r="K601">
        <v>2.3887999999999998</v>
      </c>
      <c r="L601">
        <v>1.9117</v>
      </c>
      <c r="M601">
        <v>2.0607000000000002</v>
      </c>
      <c r="N601">
        <v>2.2601</v>
      </c>
      <c r="U601">
        <v>3.6793999999999998</v>
      </c>
      <c r="V601">
        <v>4.4229000000000003</v>
      </c>
      <c r="W601">
        <v>0.69896999999999998</v>
      </c>
      <c r="X601">
        <v>1.3616999999999999</v>
      </c>
      <c r="AE601">
        <v>-22.038</v>
      </c>
      <c r="AF601">
        <v>-23.030999999999999</v>
      </c>
      <c r="AG601">
        <v>1.7634000000000001</v>
      </c>
      <c r="AH601">
        <v>2.2601</v>
      </c>
      <c r="AO601">
        <v>-50.884999999999998</v>
      </c>
      <c r="AP601">
        <v>-47.45</v>
      </c>
      <c r="AQ601">
        <v>2.4264999999999999</v>
      </c>
      <c r="AR601">
        <v>2.3384999999999998</v>
      </c>
    </row>
    <row r="602" spans="1:44" x14ac:dyDescent="0.3">
      <c r="K602">
        <v>2.1854</v>
      </c>
      <c r="L602">
        <v>2.3378999999999999</v>
      </c>
      <c r="M602">
        <v>0.47711999999999999</v>
      </c>
      <c r="N602">
        <v>2.4264999999999999</v>
      </c>
      <c r="U602">
        <v>4.0048000000000004</v>
      </c>
      <c r="V602">
        <v>4.0227000000000004</v>
      </c>
      <c r="W602">
        <v>2.2147999999999999</v>
      </c>
      <c r="X602">
        <v>1.8194999999999999</v>
      </c>
      <c r="AE602">
        <v>-22.96</v>
      </c>
      <c r="AF602">
        <v>-20.872</v>
      </c>
      <c r="AG602">
        <v>3.7734000000000001</v>
      </c>
      <c r="AH602">
        <v>2.4264999999999999</v>
      </c>
      <c r="AO602">
        <v>-46.697000000000003</v>
      </c>
      <c r="AP602">
        <v>-49.975000000000001</v>
      </c>
      <c r="AQ602">
        <v>2.1206</v>
      </c>
      <c r="AR602">
        <v>2.1959</v>
      </c>
    </row>
    <row r="603" spans="1:44" x14ac:dyDescent="0.3">
      <c r="K603">
        <v>2.1697000000000002</v>
      </c>
      <c r="L603">
        <v>1.9797</v>
      </c>
      <c r="M603">
        <v>1.6812</v>
      </c>
      <c r="N603">
        <v>1.716</v>
      </c>
      <c r="U603">
        <v>3.2658</v>
      </c>
      <c r="V603">
        <v>4.6318999999999999</v>
      </c>
      <c r="W603">
        <v>0.77815000000000001</v>
      </c>
      <c r="X603">
        <v>2.1271</v>
      </c>
      <c r="AE603">
        <v>-20.228000000000002</v>
      </c>
      <c r="AF603">
        <v>-21.167000000000002</v>
      </c>
      <c r="AG603">
        <v>2.4264999999999999</v>
      </c>
      <c r="AH603">
        <v>1.716</v>
      </c>
      <c r="AO603">
        <v>-50.514000000000003</v>
      </c>
      <c r="AP603">
        <v>-50.055999999999997</v>
      </c>
      <c r="AQ603">
        <v>2.6474000000000002</v>
      </c>
      <c r="AR603">
        <v>0.77815000000000001</v>
      </c>
    </row>
    <row r="604" spans="1:44" x14ac:dyDescent="0.3">
      <c r="K604">
        <v>2.3218999999999999</v>
      </c>
      <c r="L604">
        <v>2.2637</v>
      </c>
      <c r="M604">
        <v>2.7496999999999998</v>
      </c>
      <c r="N604">
        <v>2.3384999999999998</v>
      </c>
      <c r="U604">
        <v>3.9597000000000002</v>
      </c>
      <c r="V604">
        <v>4.7210000000000001</v>
      </c>
      <c r="W604">
        <v>1.9541999999999999</v>
      </c>
      <c r="X604">
        <v>2.0211999999999999</v>
      </c>
      <c r="AE604">
        <v>-22.815000000000001</v>
      </c>
      <c r="AF604">
        <v>-23.542000000000002</v>
      </c>
      <c r="AG604">
        <v>2.1206</v>
      </c>
      <c r="AH604">
        <v>2.3384999999999998</v>
      </c>
      <c r="AO604">
        <v>-51.576999999999998</v>
      </c>
      <c r="AQ604">
        <v>2.0607000000000002</v>
      </c>
    </row>
    <row r="605" spans="1:44" x14ac:dyDescent="0.3">
      <c r="K605">
        <v>2.8500999999999999</v>
      </c>
      <c r="L605">
        <v>2.6240000000000001</v>
      </c>
      <c r="M605">
        <v>4.4981999999999998</v>
      </c>
      <c r="N605">
        <v>2.1959</v>
      </c>
      <c r="U605">
        <v>3.0663</v>
      </c>
      <c r="V605">
        <v>5.0857999999999999</v>
      </c>
      <c r="W605">
        <v>2.0569000000000002</v>
      </c>
      <c r="X605">
        <v>1.4771000000000001</v>
      </c>
      <c r="AE605">
        <v>-21.934999999999999</v>
      </c>
      <c r="AF605">
        <v>-20.419</v>
      </c>
      <c r="AG605">
        <v>2.6474000000000002</v>
      </c>
      <c r="AH605">
        <v>2.1959</v>
      </c>
      <c r="AO605">
        <v>-50.109000000000002</v>
      </c>
      <c r="AQ605">
        <v>0.47711999999999999</v>
      </c>
    </row>
    <row r="606" spans="1:44" x14ac:dyDescent="0.3">
      <c r="K606">
        <v>2.4504999999999999</v>
      </c>
      <c r="L606">
        <v>2.5038999999999998</v>
      </c>
      <c r="M606">
        <v>0.69896999999999998</v>
      </c>
      <c r="N606">
        <v>0.77815000000000001</v>
      </c>
      <c r="U606">
        <v>4.1402000000000001</v>
      </c>
      <c r="V606">
        <v>4.0350999999999999</v>
      </c>
      <c r="W606">
        <v>1.4914000000000001</v>
      </c>
      <c r="X606">
        <v>1.8194999999999999</v>
      </c>
      <c r="AE606">
        <v>-21.385999999999999</v>
      </c>
      <c r="AF606">
        <v>-21.05</v>
      </c>
      <c r="AG606">
        <v>2.0607000000000002</v>
      </c>
      <c r="AH606">
        <v>0.77815000000000001</v>
      </c>
      <c r="AO606">
        <v>-50.478000000000002</v>
      </c>
      <c r="AQ606">
        <v>1.6812</v>
      </c>
    </row>
    <row r="607" spans="1:44" x14ac:dyDescent="0.3">
      <c r="K607">
        <v>2.4020999999999999</v>
      </c>
      <c r="M607">
        <v>2.2147999999999999</v>
      </c>
      <c r="U607">
        <v>4.1246999999999998</v>
      </c>
      <c r="V607">
        <v>4.8960999999999997</v>
      </c>
      <c r="W607">
        <v>1.5185</v>
      </c>
      <c r="X607">
        <v>2.2601</v>
      </c>
      <c r="AE607">
        <v>-20.95</v>
      </c>
      <c r="AG607">
        <v>0.47711999999999999</v>
      </c>
      <c r="AO607">
        <v>-49.72</v>
      </c>
      <c r="AQ607">
        <v>2.7496999999999998</v>
      </c>
    </row>
    <row r="608" spans="1:44" x14ac:dyDescent="0.3">
      <c r="K608">
        <v>1.8978999999999999</v>
      </c>
      <c r="M608">
        <v>0.77815000000000001</v>
      </c>
      <c r="U608">
        <v>5.1112000000000002</v>
      </c>
      <c r="V608">
        <v>4.2763999999999998</v>
      </c>
      <c r="W608">
        <v>3.1385999999999998</v>
      </c>
      <c r="X608">
        <v>2.4264999999999999</v>
      </c>
      <c r="AE608">
        <v>-20.050999999999998</v>
      </c>
      <c r="AG608">
        <v>1.6812</v>
      </c>
      <c r="AO608">
        <v>-45.072000000000003</v>
      </c>
      <c r="AQ608">
        <v>4.4981999999999998</v>
      </c>
    </row>
    <row r="609" spans="11:43" x14ac:dyDescent="0.3">
      <c r="K609">
        <v>2.3207</v>
      </c>
      <c r="M609">
        <v>1.9541999999999999</v>
      </c>
      <c r="U609">
        <v>4.4229000000000003</v>
      </c>
      <c r="V609">
        <v>3.9449999999999998</v>
      </c>
      <c r="W609">
        <v>1.4623999999999999</v>
      </c>
      <c r="X609">
        <v>1.716</v>
      </c>
      <c r="AE609">
        <v>-21.161999999999999</v>
      </c>
      <c r="AG609">
        <v>2.7496999999999998</v>
      </c>
      <c r="AO609">
        <v>-49.662999999999997</v>
      </c>
      <c r="AQ609">
        <v>0.69896999999999998</v>
      </c>
    </row>
    <row r="610" spans="11:43" x14ac:dyDescent="0.3">
      <c r="K610">
        <v>2.1669999999999998</v>
      </c>
      <c r="M610">
        <v>2.0569000000000002</v>
      </c>
      <c r="U610">
        <v>4.0227000000000004</v>
      </c>
      <c r="V610">
        <v>5.0880999999999998</v>
      </c>
      <c r="W610">
        <v>1.9731000000000001</v>
      </c>
      <c r="X610">
        <v>2.3384999999999998</v>
      </c>
      <c r="AE610">
        <v>-23.436</v>
      </c>
      <c r="AG610">
        <v>4.4981999999999998</v>
      </c>
      <c r="AO610">
        <v>-49.177999999999997</v>
      </c>
      <c r="AQ610">
        <v>2.2147999999999999</v>
      </c>
    </row>
    <row r="611" spans="11:43" x14ac:dyDescent="0.3">
      <c r="K611">
        <v>2.5104000000000002</v>
      </c>
      <c r="M611">
        <v>1.4914000000000001</v>
      </c>
      <c r="U611">
        <v>4.6318999999999999</v>
      </c>
      <c r="V611">
        <v>4.9756</v>
      </c>
      <c r="W611">
        <v>2.5899000000000001</v>
      </c>
      <c r="X611">
        <v>2.1959</v>
      </c>
      <c r="AE611">
        <v>-22.524000000000001</v>
      </c>
      <c r="AG611">
        <v>0.69896999999999998</v>
      </c>
      <c r="AO611">
        <v>-49.896999999999998</v>
      </c>
      <c r="AQ611">
        <v>0.77815000000000001</v>
      </c>
    </row>
    <row r="612" spans="11:43" x14ac:dyDescent="0.3">
      <c r="K612">
        <v>2.1753</v>
      </c>
      <c r="M612">
        <v>1.5185</v>
      </c>
      <c r="U612">
        <v>4.7210000000000001</v>
      </c>
      <c r="V612">
        <v>3.4342000000000001</v>
      </c>
      <c r="W612">
        <v>2.3729</v>
      </c>
      <c r="X612">
        <v>0.77815000000000001</v>
      </c>
      <c r="AE612">
        <v>-20.952999999999999</v>
      </c>
      <c r="AG612">
        <v>2.2147999999999999</v>
      </c>
      <c r="AO612">
        <v>-50.642000000000003</v>
      </c>
      <c r="AQ612">
        <v>1.9541999999999999</v>
      </c>
    </row>
    <row r="613" spans="11:43" x14ac:dyDescent="0.3">
      <c r="K613">
        <v>2.1718000000000002</v>
      </c>
      <c r="M613">
        <v>3.1385999999999998</v>
      </c>
      <c r="U613">
        <v>5.0857999999999999</v>
      </c>
      <c r="W613">
        <v>1.7076</v>
      </c>
      <c r="AE613">
        <v>-20.888000000000002</v>
      </c>
      <c r="AG613">
        <v>0.77815000000000001</v>
      </c>
      <c r="AO613">
        <v>-49.283000000000001</v>
      </c>
      <c r="AQ613">
        <v>2.0569000000000002</v>
      </c>
    </row>
    <row r="614" spans="11:43" x14ac:dyDescent="0.3">
      <c r="K614">
        <v>2.9333</v>
      </c>
      <c r="M614">
        <v>1.4623999999999999</v>
      </c>
      <c r="U614">
        <v>4.0350999999999999</v>
      </c>
      <c r="W614">
        <v>1.8388</v>
      </c>
      <c r="AE614">
        <v>-20.245999999999999</v>
      </c>
      <c r="AG614">
        <v>1.9541999999999999</v>
      </c>
      <c r="AO614">
        <v>-49.290999999999997</v>
      </c>
      <c r="AQ614">
        <v>1.4914000000000001</v>
      </c>
    </row>
    <row r="615" spans="11:43" x14ac:dyDescent="0.3">
      <c r="K615">
        <v>2.1541000000000001</v>
      </c>
      <c r="M615">
        <v>1.9731000000000001</v>
      </c>
      <c r="U615">
        <v>4.8960999999999997</v>
      </c>
      <c r="W615">
        <v>2.8959999999999999</v>
      </c>
      <c r="AE615">
        <v>-21.786000000000001</v>
      </c>
      <c r="AG615">
        <v>2.0569000000000002</v>
      </c>
      <c r="AO615">
        <v>-50.085999999999999</v>
      </c>
      <c r="AQ615">
        <v>1.5185</v>
      </c>
    </row>
    <row r="616" spans="11:43" x14ac:dyDescent="0.3">
      <c r="K616">
        <v>2.4268000000000001</v>
      </c>
      <c r="M616">
        <v>2.5899000000000001</v>
      </c>
      <c r="U616">
        <v>4.2763999999999998</v>
      </c>
      <c r="W616">
        <v>3.1617000000000002</v>
      </c>
      <c r="AE616">
        <v>-21.2</v>
      </c>
      <c r="AG616">
        <v>1.4914000000000001</v>
      </c>
      <c r="AO616">
        <v>-46.997</v>
      </c>
      <c r="AQ616">
        <v>3.1385999999999998</v>
      </c>
    </row>
    <row r="617" spans="11:43" x14ac:dyDescent="0.3">
      <c r="K617">
        <v>1.6283000000000001</v>
      </c>
      <c r="M617">
        <v>2.3729</v>
      </c>
      <c r="U617">
        <v>3.9449999999999998</v>
      </c>
      <c r="W617">
        <v>1.9137999999999999</v>
      </c>
      <c r="AE617">
        <v>-20.422999999999998</v>
      </c>
      <c r="AG617">
        <v>1.5185</v>
      </c>
      <c r="AO617">
        <v>-50.869</v>
      </c>
      <c r="AQ617">
        <v>1.4623999999999999</v>
      </c>
    </row>
    <row r="618" spans="11:43" x14ac:dyDescent="0.3">
      <c r="K618">
        <v>1.5456000000000001</v>
      </c>
      <c r="M618">
        <v>1.7076</v>
      </c>
      <c r="U618">
        <v>5.0880999999999998</v>
      </c>
      <c r="W618">
        <v>2.7896000000000001</v>
      </c>
      <c r="AE618">
        <v>-22.971</v>
      </c>
      <c r="AG618">
        <v>3.1385999999999998</v>
      </c>
      <c r="AO618">
        <v>-46.411999999999999</v>
      </c>
      <c r="AQ618">
        <v>1.9731000000000001</v>
      </c>
    </row>
    <row r="619" spans="11:43" x14ac:dyDescent="0.3">
      <c r="K619">
        <v>2.3940000000000001</v>
      </c>
      <c r="M619">
        <v>1.8388</v>
      </c>
      <c r="U619">
        <v>4.9756</v>
      </c>
      <c r="W619">
        <v>2.6221999999999999</v>
      </c>
      <c r="AE619">
        <v>-21.225999999999999</v>
      </c>
      <c r="AG619">
        <v>1.4623999999999999</v>
      </c>
      <c r="AO619">
        <v>-46.896000000000001</v>
      </c>
      <c r="AQ619">
        <v>2.5899000000000001</v>
      </c>
    </row>
    <row r="620" spans="11:43" x14ac:dyDescent="0.3">
      <c r="K620">
        <v>1.9117</v>
      </c>
      <c r="M620">
        <v>2.8959999999999999</v>
      </c>
      <c r="U620">
        <v>3.4342000000000001</v>
      </c>
      <c r="W620">
        <v>0.77815000000000001</v>
      </c>
      <c r="AE620">
        <v>-22.885000000000002</v>
      </c>
      <c r="AG620">
        <v>1.9731000000000001</v>
      </c>
      <c r="AO620">
        <v>-47.02</v>
      </c>
      <c r="AQ620">
        <v>2.3729</v>
      </c>
    </row>
    <row r="621" spans="11:43" x14ac:dyDescent="0.3">
      <c r="K621">
        <v>2.3378999999999999</v>
      </c>
      <c r="M621">
        <v>3.1617000000000002</v>
      </c>
      <c r="AE621">
        <v>-21.835999999999999</v>
      </c>
      <c r="AG621">
        <v>2.5899000000000001</v>
      </c>
      <c r="AO621">
        <v>-46.83</v>
      </c>
      <c r="AQ621">
        <v>1.7076</v>
      </c>
    </row>
    <row r="622" spans="11:43" x14ac:dyDescent="0.3">
      <c r="K622">
        <v>1.9797</v>
      </c>
      <c r="M622">
        <v>1.9137999999999999</v>
      </c>
      <c r="AE622">
        <v>-23.614999999999998</v>
      </c>
      <c r="AG622">
        <v>2.3729</v>
      </c>
      <c r="AO622">
        <v>-49.822000000000003</v>
      </c>
      <c r="AQ622">
        <v>1.8388</v>
      </c>
    </row>
    <row r="623" spans="11:43" x14ac:dyDescent="0.3">
      <c r="K623">
        <v>2.2637</v>
      </c>
      <c r="M623">
        <v>2.7896000000000001</v>
      </c>
      <c r="AE623">
        <v>-23.213999999999999</v>
      </c>
      <c r="AG623">
        <v>1.7076</v>
      </c>
      <c r="AO623">
        <v>-46.975999999999999</v>
      </c>
      <c r="AQ623">
        <v>2.8959999999999999</v>
      </c>
    </row>
    <row r="624" spans="11:43" x14ac:dyDescent="0.3">
      <c r="K624">
        <v>2.6240000000000001</v>
      </c>
      <c r="M624">
        <v>2.6221999999999999</v>
      </c>
      <c r="AE624">
        <v>-22.225000000000001</v>
      </c>
      <c r="AG624">
        <v>1.8388</v>
      </c>
      <c r="AO624">
        <v>-48.296999999999997</v>
      </c>
      <c r="AQ624">
        <v>3.1617000000000002</v>
      </c>
    </row>
    <row r="625" spans="11:43" x14ac:dyDescent="0.3">
      <c r="K625">
        <v>2.5038999999999998</v>
      </c>
      <c r="M625">
        <v>0.77815000000000001</v>
      </c>
      <c r="AE625">
        <v>-23.030999999999999</v>
      </c>
      <c r="AG625">
        <v>2.8959999999999999</v>
      </c>
      <c r="AO625">
        <v>-48.63</v>
      </c>
      <c r="AQ625">
        <v>1.9137999999999999</v>
      </c>
    </row>
    <row r="626" spans="11:43" x14ac:dyDescent="0.3">
      <c r="AE626">
        <v>-20.872</v>
      </c>
      <c r="AG626">
        <v>3.1617000000000002</v>
      </c>
      <c r="AO626">
        <v>-47.45</v>
      </c>
      <c r="AQ626">
        <v>2.7896000000000001</v>
      </c>
    </row>
    <row r="627" spans="11:43" x14ac:dyDescent="0.3">
      <c r="AE627">
        <v>-21.167000000000002</v>
      </c>
      <c r="AG627">
        <v>1.9137999999999999</v>
      </c>
      <c r="AO627">
        <v>-49.975000000000001</v>
      </c>
      <c r="AQ627">
        <v>2.6221999999999999</v>
      </c>
    </row>
    <row r="628" spans="11:43" x14ac:dyDescent="0.3">
      <c r="AE628">
        <v>-23.542000000000002</v>
      </c>
      <c r="AG628">
        <v>2.7896000000000001</v>
      </c>
      <c r="AO628">
        <v>-50.055999999999997</v>
      </c>
      <c r="AQ628">
        <v>0.77815000000000001</v>
      </c>
    </row>
    <row r="629" spans="11:43" x14ac:dyDescent="0.3">
      <c r="AE629">
        <v>-20.419</v>
      </c>
      <c r="AG629">
        <v>2.6221999999999999</v>
      </c>
    </row>
    <row r="630" spans="11:43" x14ac:dyDescent="0.3">
      <c r="AE630">
        <v>-21.05</v>
      </c>
      <c r="AG630">
        <v>0.77815000000000001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34387-6028-40AD-8598-2228161FD172}">
  <dimension ref="A1:J632"/>
  <sheetViews>
    <sheetView workbookViewId="0">
      <selection activeCell="G634" sqref="G634:G636"/>
    </sheetView>
  </sheetViews>
  <sheetFormatPr defaultRowHeight="14.4" x14ac:dyDescent="0.3"/>
  <sheetData>
    <row r="1" spans="1:10" x14ac:dyDescent="0.3">
      <c r="A1" t="s">
        <v>9</v>
      </c>
      <c r="B1" t="s">
        <v>13</v>
      </c>
      <c r="C1" t="s">
        <v>8</v>
      </c>
      <c r="D1" t="s">
        <v>14</v>
      </c>
      <c r="E1" t="s">
        <v>141</v>
      </c>
      <c r="F1" t="s">
        <v>142</v>
      </c>
      <c r="G1" t="s">
        <v>143</v>
      </c>
      <c r="H1" t="s">
        <v>16</v>
      </c>
      <c r="I1" t="s">
        <v>12</v>
      </c>
      <c r="J1" t="s">
        <v>17</v>
      </c>
    </row>
    <row r="2" spans="1:10" x14ac:dyDescent="0.3">
      <c r="A2">
        <v>451.11880200000002</v>
      </c>
      <c r="B2">
        <v>662.48301900000001</v>
      </c>
      <c r="C2">
        <v>2.6148835123502727</v>
      </c>
      <c r="D2">
        <v>2.6762856384022236</v>
      </c>
      <c r="E2">
        <v>4.5449109978823001</v>
      </c>
      <c r="F2">
        <v>4.5599664410932146</v>
      </c>
      <c r="G2">
        <v>-21.688311480000003</v>
      </c>
      <c r="H2">
        <v>-22.059684000000001</v>
      </c>
      <c r="I2">
        <v>-51.073364749581806</v>
      </c>
      <c r="J2">
        <v>-46.979693109269718</v>
      </c>
    </row>
    <row r="3" spans="1:10" x14ac:dyDescent="0.3">
      <c r="A3">
        <v>425.39214900000002</v>
      </c>
      <c r="B3">
        <v>832.91485399999999</v>
      </c>
      <c r="C3">
        <v>2.324395645268857</v>
      </c>
      <c r="D3">
        <v>2.154341793293526</v>
      </c>
      <c r="E3">
        <v>3.5516939151272249</v>
      </c>
      <c r="F3">
        <v>3.9127533036713231</v>
      </c>
      <c r="G3">
        <v>-21.232729777347952</v>
      </c>
      <c r="H3">
        <v>-21.934829000000004</v>
      </c>
      <c r="I3">
        <v>-49.649721425559569</v>
      </c>
      <c r="J3">
        <v>-46.716766709626121</v>
      </c>
    </row>
    <row r="4" spans="1:10" x14ac:dyDescent="0.3">
      <c r="A4">
        <v>662.48301900000001</v>
      </c>
      <c r="B4">
        <v>606.94214199999999</v>
      </c>
      <c r="C4">
        <v>2.6762856384022236</v>
      </c>
      <c r="D4">
        <v>2.6068787988017057</v>
      </c>
      <c r="E4">
        <v>4.5599664410932146</v>
      </c>
      <c r="F4">
        <v>3.7835462822703496</v>
      </c>
      <c r="G4">
        <v>-22.059684000000001</v>
      </c>
      <c r="H4">
        <v>-22.869149409424953</v>
      </c>
      <c r="I4">
        <v>-46.979693109269718</v>
      </c>
      <c r="J4">
        <v>-49.238607767131619</v>
      </c>
    </row>
    <row r="5" spans="1:10" x14ac:dyDescent="0.3">
      <c r="A5">
        <v>832.91485399999999</v>
      </c>
      <c r="B5">
        <v>515.23534299999994</v>
      </c>
      <c r="C5">
        <v>2.154341793293526</v>
      </c>
      <c r="D5">
        <v>2.9852953126153139</v>
      </c>
      <c r="E5">
        <v>3.9127533036713231</v>
      </c>
      <c r="F5">
        <v>3.5379449592914867</v>
      </c>
      <c r="G5">
        <v>-21.934829000000004</v>
      </c>
      <c r="H5">
        <v>-22.597339553853903</v>
      </c>
      <c r="I5">
        <v>-46.716766709626121</v>
      </c>
      <c r="J5">
        <v>-47.883974740977592</v>
      </c>
    </row>
    <row r="6" spans="1:10" x14ac:dyDescent="0.3">
      <c r="A6">
        <v>893.16993100000002</v>
      </c>
      <c r="B6">
        <v>601.38437399999998</v>
      </c>
      <c r="C6">
        <v>1.7790623125148668</v>
      </c>
      <c r="D6">
        <v>2.1268194963568203</v>
      </c>
      <c r="E6">
        <v>4.2719577125342241</v>
      </c>
      <c r="F6">
        <v>4.5707063532938461</v>
      </c>
      <c r="G6">
        <v>-22.473822036170656</v>
      </c>
      <c r="H6">
        <v>-22.474037000000003</v>
      </c>
      <c r="I6">
        <v>-46.631778835922162</v>
      </c>
      <c r="J6">
        <v>-48.990156287942362</v>
      </c>
    </row>
    <row r="7" spans="1:10" x14ac:dyDescent="0.3">
      <c r="A7">
        <v>606.94214199999999</v>
      </c>
      <c r="B7">
        <v>550.36578499999996</v>
      </c>
      <c r="C7">
        <v>2.6068787988017057</v>
      </c>
      <c r="D7">
        <v>2.0891453145646892</v>
      </c>
      <c r="E7">
        <v>3.7835462822703496</v>
      </c>
      <c r="F7">
        <v>5.3794813759393003</v>
      </c>
      <c r="G7">
        <v>-22.869149409424953</v>
      </c>
      <c r="H7">
        <v>-22.740883500000006</v>
      </c>
      <c r="I7">
        <v>-49.238607767131619</v>
      </c>
      <c r="J7">
        <v>-47.330362926381412</v>
      </c>
    </row>
    <row r="8" spans="1:10" x14ac:dyDescent="0.3">
      <c r="A8">
        <v>515.23534299999994</v>
      </c>
      <c r="B8">
        <v>730.216185</v>
      </c>
      <c r="C8">
        <v>2.9852953126153139</v>
      </c>
      <c r="D8">
        <v>2.6486751261106294</v>
      </c>
      <c r="E8">
        <v>3.5379449592914867</v>
      </c>
      <c r="F8">
        <v>4.6074979143787846</v>
      </c>
      <c r="G8">
        <v>-22.597339553853903</v>
      </c>
      <c r="H8">
        <v>-21.730036500000004</v>
      </c>
      <c r="I8">
        <v>-47.883974740977592</v>
      </c>
      <c r="J8">
        <v>-48.106604561843916</v>
      </c>
    </row>
    <row r="9" spans="1:10" x14ac:dyDescent="0.3">
      <c r="A9">
        <v>601.38437399999998</v>
      </c>
      <c r="B9">
        <v>673.42981699999996</v>
      </c>
      <c r="C9">
        <v>2.2030328870147105</v>
      </c>
      <c r="D9">
        <v>3.0116922150447167</v>
      </c>
      <c r="E9">
        <v>4.5707063532938461</v>
      </c>
      <c r="F9">
        <v>4.8585071207330399</v>
      </c>
      <c r="G9">
        <v>-22.474037000000003</v>
      </c>
      <c r="H9">
        <v>-22.699388626340653</v>
      </c>
      <c r="I9">
        <v>-48.990156287942362</v>
      </c>
      <c r="J9">
        <v>-46.765085690463664</v>
      </c>
    </row>
    <row r="10" spans="1:10" x14ac:dyDescent="0.3">
      <c r="A10">
        <v>609.65934900000002</v>
      </c>
      <c r="B10">
        <v>628.28643</v>
      </c>
      <c r="C10">
        <v>2.0752366402061204</v>
      </c>
      <c r="D10">
        <v>2.8672063612636376</v>
      </c>
      <c r="E10">
        <v>3.7799570512469058</v>
      </c>
      <c r="F10">
        <v>4.4018828223212818</v>
      </c>
      <c r="G10">
        <v>-23.553898892670556</v>
      </c>
      <c r="H10">
        <v>-23.483987000000003</v>
      </c>
      <c r="I10">
        <v>-47.893588387233564</v>
      </c>
      <c r="J10">
        <v>-48.406759616492963</v>
      </c>
    </row>
    <row r="11" spans="1:10" x14ac:dyDescent="0.3">
      <c r="A11">
        <v>414.19729999999998</v>
      </c>
      <c r="B11">
        <v>460.91695600000003</v>
      </c>
      <c r="C11">
        <v>2.495554050093987</v>
      </c>
      <c r="D11">
        <v>2.9887025089449022</v>
      </c>
      <c r="E11">
        <v>3.6197192656117272</v>
      </c>
      <c r="F11">
        <v>3.8276277047674334</v>
      </c>
      <c r="G11">
        <v>-21.952741123600152</v>
      </c>
      <c r="H11">
        <v>-22.786320939625003</v>
      </c>
      <c r="I11">
        <v>-51.412938066506307</v>
      </c>
      <c r="J11">
        <v>-48.126926830642979</v>
      </c>
    </row>
    <row r="12" spans="1:10" x14ac:dyDescent="0.3">
      <c r="A12">
        <v>555.86842899999999</v>
      </c>
      <c r="B12">
        <v>925.85377400000004</v>
      </c>
      <c r="C12">
        <v>2.9679951441230878</v>
      </c>
      <c r="D12">
        <v>3.06711774392098</v>
      </c>
      <c r="E12">
        <v>3.6190933306267428</v>
      </c>
      <c r="F12">
        <v>4.3869268067955689</v>
      </c>
      <c r="G12">
        <v>-20.523304881603952</v>
      </c>
      <c r="H12">
        <v>-24.513316000000007</v>
      </c>
      <c r="I12">
        <v>-49.060110754240945</v>
      </c>
      <c r="J12">
        <v>-48.848659904639831</v>
      </c>
    </row>
    <row r="13" spans="1:10" x14ac:dyDescent="0.3">
      <c r="A13">
        <v>904.24177599999996</v>
      </c>
      <c r="B13">
        <v>403.10182200000003</v>
      </c>
      <c r="C13">
        <v>1.9225178602446114</v>
      </c>
      <c r="D13">
        <v>3.0015714709235808</v>
      </c>
      <c r="E13">
        <v>4.209085869762748</v>
      </c>
      <c r="F13">
        <v>5.2945014973775555</v>
      </c>
      <c r="G13">
        <v>-21.02458264457281</v>
      </c>
      <c r="H13">
        <v>-21.205476000000004</v>
      </c>
      <c r="I13">
        <v>-47.373280292890094</v>
      </c>
      <c r="J13">
        <v>-50.439226072752582</v>
      </c>
    </row>
    <row r="14" spans="1:10" x14ac:dyDescent="0.3">
      <c r="A14">
        <v>782.16506700000002</v>
      </c>
      <c r="B14">
        <v>673.07259399999998</v>
      </c>
      <c r="C14">
        <v>2.5592013710323696</v>
      </c>
      <c r="D14">
        <v>2.8094459078375373</v>
      </c>
      <c r="E14">
        <v>4.2701662292606937</v>
      </c>
      <c r="F14">
        <v>5.3730444793844647</v>
      </c>
      <c r="G14">
        <v>-23.533373047846855</v>
      </c>
      <c r="H14">
        <v>-21.790359500000005</v>
      </c>
      <c r="I14">
        <v>-47.259056918470357</v>
      </c>
      <c r="J14">
        <v>-48.174439937543745</v>
      </c>
    </row>
    <row r="15" spans="1:10" x14ac:dyDescent="0.3">
      <c r="A15">
        <v>459.58541700000001</v>
      </c>
      <c r="B15">
        <v>635.49821499999996</v>
      </c>
      <c r="C15">
        <v>2.5411384860182915</v>
      </c>
      <c r="D15">
        <v>2.2504834339489963</v>
      </c>
      <c r="E15">
        <v>3.5657297878311272</v>
      </c>
      <c r="F15">
        <v>5.1278690024550526</v>
      </c>
      <c r="G15">
        <v>-20.3198762474474</v>
      </c>
      <c r="H15">
        <v>-22.357086519658704</v>
      </c>
      <c r="I15">
        <v>-49.911184812489964</v>
      </c>
      <c r="J15">
        <v>-47.385829527469362</v>
      </c>
    </row>
    <row r="16" spans="1:10" x14ac:dyDescent="0.3">
      <c r="A16">
        <v>477.32938100000001</v>
      </c>
      <c r="B16">
        <v>650.22345800000005</v>
      </c>
      <c r="C16">
        <v>2.1865664814832799</v>
      </c>
      <c r="D16">
        <v>2.6633324195425647</v>
      </c>
      <c r="E16">
        <v>4.3964608915070755</v>
      </c>
      <c r="F16">
        <v>4.7356627618381237</v>
      </c>
      <c r="G16">
        <v>-22.077778995000003</v>
      </c>
      <c r="H16">
        <v>-22.571343010476571</v>
      </c>
      <c r="I16">
        <v>-51.468797273012463</v>
      </c>
      <c r="J16">
        <v>-47.164301150267747</v>
      </c>
    </row>
    <row r="17" spans="1:10" x14ac:dyDescent="0.3">
      <c r="A17">
        <v>614.58189500000003</v>
      </c>
      <c r="B17">
        <v>562.42563199999995</v>
      </c>
      <c r="C17">
        <v>1.9288002542929048</v>
      </c>
      <c r="D17">
        <v>2.6799010016405456</v>
      </c>
      <c r="E17">
        <v>3.7182525000977504</v>
      </c>
      <c r="F17">
        <v>5.0186422560373725</v>
      </c>
      <c r="G17">
        <v>-22.076374634043351</v>
      </c>
      <c r="H17">
        <v>-22.662835020000003</v>
      </c>
      <c r="I17">
        <v>-49.720609020316033</v>
      </c>
      <c r="J17">
        <v>-50.417510040000003</v>
      </c>
    </row>
    <row r="18" spans="1:10" x14ac:dyDescent="0.3">
      <c r="A18">
        <v>666.51493900000003</v>
      </c>
      <c r="B18">
        <v>807.98801400000002</v>
      </c>
      <c r="C18">
        <v>2.1268194963568203</v>
      </c>
      <c r="D18">
        <v>3.0838804922556871</v>
      </c>
      <c r="E18">
        <v>3.5081255360831993</v>
      </c>
      <c r="F18">
        <v>5.1546095814029895</v>
      </c>
      <c r="G18">
        <v>-22.445010151578803</v>
      </c>
      <c r="H18">
        <v>-23.116308</v>
      </c>
      <c r="I18">
        <v>-49.763033029359946</v>
      </c>
      <c r="J18">
        <v>-46.555062500674296</v>
      </c>
    </row>
    <row r="19" spans="1:10" x14ac:dyDescent="0.3">
      <c r="A19">
        <v>550.36578499999996</v>
      </c>
      <c r="B19">
        <v>769.66435799999999</v>
      </c>
      <c r="C19">
        <v>2.0891453145646892</v>
      </c>
      <c r="D19">
        <v>2.6081846680731107</v>
      </c>
      <c r="E19">
        <v>5.3794813759393003</v>
      </c>
      <c r="F19">
        <v>4.9573917622376564</v>
      </c>
      <c r="G19">
        <v>-22.740883500000006</v>
      </c>
      <c r="H19">
        <v>-23.1031935</v>
      </c>
      <c r="I19">
        <v>-47.330362926381412</v>
      </c>
      <c r="J19">
        <v>-48.92326319435665</v>
      </c>
    </row>
    <row r="20" spans="1:10" x14ac:dyDescent="0.3">
      <c r="A20">
        <v>730.216185</v>
      </c>
      <c r="B20">
        <v>773.93357000000003</v>
      </c>
      <c r="C20">
        <v>2.4029076132029767</v>
      </c>
      <c r="D20">
        <v>3.0033243628911115</v>
      </c>
      <c r="E20">
        <v>4.6074979143787846</v>
      </c>
      <c r="F20">
        <v>3.7576996250877386</v>
      </c>
      <c r="G20">
        <v>-21.730036500000004</v>
      </c>
      <c r="H20">
        <v>-24.471425999287952</v>
      </c>
      <c r="I20">
        <v>-48.106604561843916</v>
      </c>
      <c r="J20">
        <v>-49.027139136803854</v>
      </c>
    </row>
    <row r="21" spans="1:10" x14ac:dyDescent="0.3">
      <c r="A21">
        <v>449.16055899999998</v>
      </c>
      <c r="B21">
        <v>865.73670100000004</v>
      </c>
      <c r="C21">
        <v>2.6486751261106294</v>
      </c>
      <c r="D21">
        <v>2.9291766751223514</v>
      </c>
      <c r="E21">
        <v>3.7759015788916743</v>
      </c>
      <c r="F21">
        <v>3.8841720695239128</v>
      </c>
      <c r="G21">
        <v>-20.296401943598305</v>
      </c>
      <c r="H21">
        <v>-24.759386656017259</v>
      </c>
      <c r="I21">
        <v>-49.727026837449621</v>
      </c>
      <c r="J21">
        <v>-48.502343452770837</v>
      </c>
    </row>
    <row r="22" spans="1:10" x14ac:dyDescent="0.3">
      <c r="A22">
        <v>673.42981699999996</v>
      </c>
      <c r="B22">
        <v>510.08846599999998</v>
      </c>
      <c r="C22">
        <v>2.5131549825458634</v>
      </c>
      <c r="D22">
        <v>2.8245709691719769</v>
      </c>
      <c r="E22">
        <v>4.8585071207330399</v>
      </c>
      <c r="F22">
        <v>4.7959356034803218</v>
      </c>
      <c r="G22">
        <v>-22.699388626340653</v>
      </c>
      <c r="H22">
        <v>-20.891929500000003</v>
      </c>
      <c r="I22">
        <v>-46.765085690463664</v>
      </c>
      <c r="J22">
        <v>-47.586106726868273</v>
      </c>
    </row>
    <row r="23" spans="1:10" x14ac:dyDescent="0.3">
      <c r="A23">
        <v>659.55780100000004</v>
      </c>
      <c r="B23">
        <v>778.677502</v>
      </c>
      <c r="C23">
        <v>2.9841788378960965</v>
      </c>
      <c r="D23">
        <v>2.6915641663418395</v>
      </c>
      <c r="E23">
        <v>3.6985354925620011</v>
      </c>
      <c r="F23">
        <v>5.5761316401770005</v>
      </c>
      <c r="G23">
        <v>-22.128785499340903</v>
      </c>
      <c r="H23">
        <v>-22.325122500000006</v>
      </c>
      <c r="I23">
        <v>-47.660766415922573</v>
      </c>
      <c r="J23">
        <v>-49.083000867090362</v>
      </c>
    </row>
    <row r="24" spans="1:10" x14ac:dyDescent="0.3">
      <c r="A24">
        <v>392.017336</v>
      </c>
      <c r="B24">
        <v>477.67313999999999</v>
      </c>
      <c r="C24">
        <v>3.0116922150447167</v>
      </c>
      <c r="D24">
        <v>2.5016151320667896</v>
      </c>
      <c r="E24">
        <v>4.7570694258985453</v>
      </c>
      <c r="F24">
        <v>4.8010536634776564</v>
      </c>
      <c r="G24">
        <v>-20.901463515000003</v>
      </c>
      <c r="H24">
        <v>-23.854014500000005</v>
      </c>
      <c r="I24">
        <v>-51.378847794763693</v>
      </c>
      <c r="J24">
        <v>-46.136538335134581</v>
      </c>
    </row>
    <row r="25" spans="1:10" x14ac:dyDescent="0.3">
      <c r="A25">
        <v>628.28643</v>
      </c>
      <c r="B25">
        <v>965.02672900000005</v>
      </c>
      <c r="C25">
        <v>2.8672063612636376</v>
      </c>
      <c r="D25">
        <v>2.8393196361289452</v>
      </c>
      <c r="E25">
        <v>4.4018828223212818</v>
      </c>
      <c r="F25">
        <v>4.5131909554173646</v>
      </c>
      <c r="G25">
        <v>-23.483987000000003</v>
      </c>
      <c r="H25">
        <v>-23.571033387499956</v>
      </c>
      <c r="I25">
        <v>-48.406759616492963</v>
      </c>
      <c r="J25">
        <v>-46.041212224814579</v>
      </c>
    </row>
    <row r="26" spans="1:10" x14ac:dyDescent="0.3">
      <c r="A26">
        <v>460.91695600000003</v>
      </c>
      <c r="B26">
        <v>484.73692299999999</v>
      </c>
      <c r="C26">
        <v>2.506288507668041</v>
      </c>
      <c r="D26">
        <v>2.125734936692226</v>
      </c>
      <c r="E26">
        <v>3.8276277047674334</v>
      </c>
      <c r="F26">
        <v>4.1738561389862694</v>
      </c>
      <c r="G26">
        <v>-22.786320939625003</v>
      </c>
      <c r="H26">
        <v>-21.992484163440356</v>
      </c>
      <c r="I26">
        <v>-48.126926830642979</v>
      </c>
      <c r="J26">
        <v>-48.390596906985081</v>
      </c>
    </row>
    <row r="27" spans="1:10" x14ac:dyDescent="0.3">
      <c r="A27">
        <v>469.752456</v>
      </c>
      <c r="B27">
        <v>818.475551</v>
      </c>
      <c r="C27">
        <v>2.0830580646910191</v>
      </c>
      <c r="D27">
        <v>2.0867512312420566</v>
      </c>
      <c r="E27">
        <v>3.6143698395482886</v>
      </c>
      <c r="F27">
        <v>3.5970366649776535</v>
      </c>
      <c r="G27">
        <v>-22.293237175831106</v>
      </c>
      <c r="H27">
        <v>-24.318262840715601</v>
      </c>
      <c r="I27">
        <v>-51.386074423277968</v>
      </c>
      <c r="J27">
        <v>-49.143761922603886</v>
      </c>
    </row>
    <row r="28" spans="1:10" x14ac:dyDescent="0.3">
      <c r="A28">
        <v>582.26043400000003</v>
      </c>
      <c r="B28">
        <v>865.33463500000005</v>
      </c>
      <c r="C28">
        <v>2.2528627357760835</v>
      </c>
      <c r="D28">
        <v>3.1710362985712908</v>
      </c>
      <c r="E28">
        <v>4.5581923892398493</v>
      </c>
      <c r="F28">
        <v>3.6833172619218826</v>
      </c>
      <c r="G28">
        <v>-22.848154000000008</v>
      </c>
      <c r="H28">
        <v>-22.193205654365752</v>
      </c>
      <c r="I28">
        <v>-45.229429338091826</v>
      </c>
      <c r="J28">
        <v>-48.779218283157569</v>
      </c>
    </row>
    <row r="29" spans="1:10" x14ac:dyDescent="0.3">
      <c r="A29">
        <v>423.246105</v>
      </c>
      <c r="B29">
        <v>643.28009999999995</v>
      </c>
      <c r="C29">
        <v>2.9887025089449022</v>
      </c>
      <c r="D29">
        <v>2.7097650458198226</v>
      </c>
      <c r="E29">
        <v>3.6228354795215201</v>
      </c>
      <c r="F29">
        <v>5.1658287311967088</v>
      </c>
      <c r="G29">
        <v>-20.4508453725492</v>
      </c>
      <c r="H29">
        <v>-22.888381500000008</v>
      </c>
      <c r="I29">
        <v>-50.885615706166355</v>
      </c>
      <c r="J29">
        <v>-48.441289384350434</v>
      </c>
    </row>
    <row r="30" spans="1:10" x14ac:dyDescent="0.3">
      <c r="A30">
        <v>925.85377400000004</v>
      </c>
      <c r="B30">
        <v>602.69477700000004</v>
      </c>
      <c r="C30">
        <v>2.1619785802345981</v>
      </c>
      <c r="D30">
        <v>3.0419348199300749</v>
      </c>
      <c r="E30">
        <v>4.3869268067955689</v>
      </c>
      <c r="F30">
        <v>5.2270326952645263</v>
      </c>
      <c r="G30">
        <v>-24.513316000000007</v>
      </c>
      <c r="H30">
        <v>-22.956895500000009</v>
      </c>
      <c r="I30">
        <v>-48.848659904639831</v>
      </c>
      <c r="J30">
        <v>-46.542333373979822</v>
      </c>
    </row>
    <row r="31" spans="1:10" x14ac:dyDescent="0.3">
      <c r="A31">
        <v>710.676513</v>
      </c>
      <c r="B31">
        <v>399.17229900000001</v>
      </c>
      <c r="C31">
        <v>3.06711774392098</v>
      </c>
      <c r="D31">
        <v>3.0776984973998074</v>
      </c>
      <c r="E31">
        <v>4.3495494835866353</v>
      </c>
      <c r="F31">
        <v>4.3874432199189339</v>
      </c>
      <c r="G31">
        <v>-23.430040848169252</v>
      </c>
      <c r="H31">
        <v>-22.286516985000006</v>
      </c>
      <c r="I31">
        <v>-47.071547636190239</v>
      </c>
      <c r="J31">
        <v>-48.126833324115658</v>
      </c>
    </row>
    <row r="32" spans="1:10" x14ac:dyDescent="0.3">
      <c r="A32">
        <v>403.10182200000003</v>
      </c>
      <c r="B32">
        <v>656.60309900000004</v>
      </c>
      <c r="C32">
        <v>2.4070967424619036</v>
      </c>
      <c r="D32">
        <v>2.5144428186874137</v>
      </c>
      <c r="E32">
        <v>5.2945014973775555</v>
      </c>
      <c r="F32">
        <v>4.298372686265604</v>
      </c>
      <c r="G32">
        <v>-21.205476000000004</v>
      </c>
      <c r="H32">
        <v>-23.799381418972601</v>
      </c>
      <c r="I32">
        <v>-50.439226072752582</v>
      </c>
      <c r="J32">
        <v>-48.597414973797804</v>
      </c>
    </row>
    <row r="33" spans="1:10" x14ac:dyDescent="0.3">
      <c r="A33">
        <v>625.45770300000004</v>
      </c>
      <c r="B33">
        <v>441.67568</v>
      </c>
      <c r="C33">
        <v>2.3071300494757159</v>
      </c>
      <c r="D33">
        <v>2.4153640372207281</v>
      </c>
      <c r="E33">
        <v>4.5333398359919688</v>
      </c>
      <c r="F33">
        <v>4.2341121580337724</v>
      </c>
      <c r="G33">
        <v>-23.507319797218656</v>
      </c>
      <c r="H33">
        <v>-21.067039566902153</v>
      </c>
      <c r="I33">
        <v>-47.587242938627121</v>
      </c>
      <c r="J33">
        <v>-50.149281252785258</v>
      </c>
    </row>
    <row r="34" spans="1:10" x14ac:dyDescent="0.3">
      <c r="A34">
        <v>625.03400499999998</v>
      </c>
      <c r="B34">
        <v>688.98713699999996</v>
      </c>
      <c r="C34">
        <v>2.4562263075344379</v>
      </c>
      <c r="D34">
        <v>2.9639199838172567</v>
      </c>
      <c r="E34">
        <v>3.7497363155690611</v>
      </c>
      <c r="F34">
        <v>4.6964175526630019</v>
      </c>
      <c r="G34">
        <v>-20.089944207125054</v>
      </c>
      <c r="H34">
        <v>-23.312674394775829</v>
      </c>
      <c r="I34">
        <v>-47.786013041037712</v>
      </c>
      <c r="J34">
        <v>-47.133658373434912</v>
      </c>
    </row>
    <row r="35" spans="1:10" x14ac:dyDescent="0.3">
      <c r="A35">
        <v>633.061148</v>
      </c>
      <c r="B35">
        <v>705.78998100000001</v>
      </c>
      <c r="C35">
        <v>2.1956312474173383</v>
      </c>
      <c r="D35">
        <v>2.6574727284733251</v>
      </c>
      <c r="E35">
        <v>3.8032522114304572</v>
      </c>
      <c r="F35">
        <v>4.249614102344581</v>
      </c>
      <c r="G35">
        <v>-23.133407115644449</v>
      </c>
      <c r="H35">
        <v>-21.809705286609603</v>
      </c>
      <c r="I35">
        <v>-49.050975871537453</v>
      </c>
      <c r="J35">
        <v>-49.6003544059215</v>
      </c>
    </row>
    <row r="36" spans="1:10" x14ac:dyDescent="0.3">
      <c r="A36">
        <v>518.54692899999998</v>
      </c>
      <c r="B36">
        <v>378.459881</v>
      </c>
      <c r="C36">
        <v>3.0015714709235808</v>
      </c>
      <c r="D36">
        <v>2.9001327102665275</v>
      </c>
      <c r="E36">
        <v>3.3925210899319325</v>
      </c>
      <c r="F36">
        <v>4.4555909005998027</v>
      </c>
      <c r="G36">
        <v>-22.674798723272453</v>
      </c>
      <c r="H36">
        <v>-24.726360972223041</v>
      </c>
      <c r="I36">
        <v>-44.448106556794272</v>
      </c>
      <c r="J36">
        <v>-48.104999809005243</v>
      </c>
    </row>
    <row r="37" spans="1:10" x14ac:dyDescent="0.3">
      <c r="A37">
        <v>673.07259399999998</v>
      </c>
      <c r="B37">
        <v>574.77755000000002</v>
      </c>
      <c r="C37">
        <v>2.8094459078375373</v>
      </c>
      <c r="D37">
        <v>2.4631760354893575</v>
      </c>
      <c r="E37">
        <v>5.3730444793844647</v>
      </c>
      <c r="F37">
        <v>6.0806528179318615</v>
      </c>
      <c r="G37">
        <v>-21.790359500000005</v>
      </c>
      <c r="H37">
        <v>-22.907342500000002</v>
      </c>
      <c r="I37">
        <v>-48.174439937543745</v>
      </c>
      <c r="J37">
        <v>-47.06015627297316</v>
      </c>
    </row>
    <row r="38" spans="1:10" x14ac:dyDescent="0.3">
      <c r="A38">
        <v>635.49821499999996</v>
      </c>
      <c r="B38">
        <v>598.42758600000002</v>
      </c>
      <c r="C38">
        <v>2.4230885161107909</v>
      </c>
      <c r="D38">
        <v>3.092493966607607</v>
      </c>
      <c r="E38">
        <v>5.1278690024550526</v>
      </c>
      <c r="F38">
        <v>4.7167376823388398</v>
      </c>
      <c r="G38">
        <v>-22.357086519658704</v>
      </c>
      <c r="H38">
        <v>-22.740091913881155</v>
      </c>
      <c r="I38">
        <v>-47.385829527469362</v>
      </c>
      <c r="J38">
        <v>-45.58920170044906</v>
      </c>
    </row>
    <row r="39" spans="1:10" x14ac:dyDescent="0.3">
      <c r="A39">
        <v>440.99372899999997</v>
      </c>
      <c r="B39">
        <v>591.02437999999995</v>
      </c>
      <c r="C39">
        <v>2.7032681577929414</v>
      </c>
      <c r="D39">
        <v>3.2149047509301187</v>
      </c>
      <c r="E39">
        <v>3.2530955858490316</v>
      </c>
      <c r="F39">
        <v>4.0982975364946981</v>
      </c>
      <c r="G39">
        <v>-21.773914025021153</v>
      </c>
      <c r="H39">
        <v>-25.016908069980904</v>
      </c>
      <c r="I39">
        <v>-50.464910868264113</v>
      </c>
      <c r="J39">
        <v>-47.928482814429735</v>
      </c>
    </row>
    <row r="40" spans="1:10" x14ac:dyDescent="0.3">
      <c r="A40">
        <v>447.9803</v>
      </c>
      <c r="B40">
        <v>581.63542900000004</v>
      </c>
      <c r="C40">
        <v>2.4846229481306952</v>
      </c>
      <c r="D40">
        <v>2.6856942770243344</v>
      </c>
      <c r="E40">
        <v>3.932473764677153</v>
      </c>
      <c r="F40">
        <v>4.673371152066327</v>
      </c>
      <c r="G40">
        <v>-22.024767499308755</v>
      </c>
      <c r="H40">
        <v>-24.006800970000004</v>
      </c>
      <c r="I40">
        <v>-48.920414801370661</v>
      </c>
      <c r="J40">
        <v>-48.351434517927522</v>
      </c>
    </row>
    <row r="41" spans="1:10" x14ac:dyDescent="0.3">
      <c r="A41">
        <v>534.09202100000005</v>
      </c>
      <c r="B41">
        <v>850.24847499999998</v>
      </c>
      <c r="C41">
        <v>1.9340285530921573</v>
      </c>
      <c r="D41">
        <v>3.0274792650806339</v>
      </c>
      <c r="E41">
        <v>3.5895027962637638</v>
      </c>
      <c r="F41">
        <v>5.0846906449600828</v>
      </c>
      <c r="G41">
        <v>-22.582193885871909</v>
      </c>
      <c r="H41">
        <v>-23.622006500000001</v>
      </c>
      <c r="I41">
        <v>-44.699432005090451</v>
      </c>
      <c r="J41">
        <v>-45.410818382249786</v>
      </c>
    </row>
    <row r="42" spans="1:10" x14ac:dyDescent="0.3">
      <c r="A42">
        <v>649.23468400000002</v>
      </c>
      <c r="B42">
        <v>939.59264099999996</v>
      </c>
      <c r="C42">
        <v>2.1226221222920985</v>
      </c>
      <c r="D42">
        <v>2.1065410484088751</v>
      </c>
      <c r="E42">
        <v>4.046456142412592</v>
      </c>
      <c r="F42">
        <v>4.3223433611486763</v>
      </c>
      <c r="G42">
        <v>-22.673940449164554</v>
      </c>
      <c r="H42">
        <v>-20.872026554121053</v>
      </c>
      <c r="I42">
        <v>-48.665594558484656</v>
      </c>
      <c r="J42">
        <v>-51.489407055842278</v>
      </c>
    </row>
    <row r="43" spans="1:10" x14ac:dyDescent="0.3">
      <c r="A43">
        <v>590.62341900000001</v>
      </c>
      <c r="B43">
        <v>1055.4724309999999</v>
      </c>
      <c r="C43">
        <v>2.2504834339489963</v>
      </c>
      <c r="D43">
        <v>2.2451324937920831</v>
      </c>
      <c r="E43">
        <v>3.9853366417356129</v>
      </c>
      <c r="F43">
        <v>4.6897438238425666</v>
      </c>
      <c r="G43">
        <v>-21.186127442915851</v>
      </c>
      <c r="H43">
        <v>-23.168672500000003</v>
      </c>
      <c r="I43">
        <v>-48.788336564107944</v>
      </c>
      <c r="J43">
        <v>-47.737531325107895</v>
      </c>
    </row>
    <row r="44" spans="1:10" x14ac:dyDescent="0.3">
      <c r="A44">
        <v>650.22345800000005</v>
      </c>
      <c r="B44">
        <v>707.05544099999997</v>
      </c>
      <c r="C44">
        <v>1.983026068122969</v>
      </c>
      <c r="D44">
        <v>2.2619595605467095</v>
      </c>
      <c r="E44">
        <v>4.7356627618381237</v>
      </c>
      <c r="F44">
        <v>4.2352758766870524</v>
      </c>
      <c r="G44">
        <v>-22.571343010476571</v>
      </c>
      <c r="H44">
        <v>-22.508882412068655</v>
      </c>
      <c r="I44">
        <v>-47.164301150267747</v>
      </c>
      <c r="J44">
        <v>-47.775700203456722</v>
      </c>
    </row>
    <row r="45" spans="1:10" x14ac:dyDescent="0.3">
      <c r="A45">
        <v>788.82622300000003</v>
      </c>
      <c r="B45">
        <v>765.89379199999996</v>
      </c>
      <c r="C45">
        <v>1.8411904757489777</v>
      </c>
      <c r="D45">
        <v>2.1893920459125691</v>
      </c>
      <c r="E45">
        <v>4.9533923909543454</v>
      </c>
      <c r="F45">
        <v>4.4479328655921799</v>
      </c>
      <c r="G45">
        <v>-23.395826740999905</v>
      </c>
      <c r="H45">
        <v>-22.330076447999904</v>
      </c>
      <c r="I45">
        <v>-46.320489600113774</v>
      </c>
      <c r="J45">
        <v>-47.174375742552414</v>
      </c>
    </row>
    <row r="46" spans="1:10" x14ac:dyDescent="0.3">
      <c r="A46">
        <v>403.52067</v>
      </c>
      <c r="B46">
        <v>305.85159599999997</v>
      </c>
      <c r="C46">
        <v>2.6633324195425647</v>
      </c>
      <c r="D46">
        <v>2.5105369676417379</v>
      </c>
      <c r="E46">
        <v>3.2605483726369795</v>
      </c>
      <c r="F46">
        <v>4.8588498732547727</v>
      </c>
      <c r="G46">
        <v>-20.158189985895003</v>
      </c>
      <c r="H46">
        <v>-22.645784885852652</v>
      </c>
      <c r="I46">
        <v>-50.726962671419088</v>
      </c>
      <c r="J46">
        <v>-47.196770776794587</v>
      </c>
    </row>
    <row r="47" spans="1:10" x14ac:dyDescent="0.3">
      <c r="A47">
        <v>562.42563199999995</v>
      </c>
      <c r="B47">
        <v>996.07265299999995</v>
      </c>
      <c r="C47">
        <v>2.6799010016405456</v>
      </c>
      <c r="D47">
        <v>2.1549684019587931</v>
      </c>
      <c r="E47">
        <v>5.0186422560373725</v>
      </c>
      <c r="F47">
        <v>5.3965654651848993</v>
      </c>
      <c r="G47">
        <v>-22.662835020000003</v>
      </c>
      <c r="H47">
        <v>-23.603514000000004</v>
      </c>
      <c r="I47">
        <v>-50.417510040000003</v>
      </c>
      <c r="J47">
        <v>-46.931846327888586</v>
      </c>
    </row>
    <row r="48" spans="1:10" x14ac:dyDescent="0.3">
      <c r="A48">
        <v>807.98801400000002</v>
      </c>
      <c r="B48">
        <v>561.18488100000002</v>
      </c>
      <c r="C48">
        <v>2.6379877817260824</v>
      </c>
      <c r="D48">
        <v>3.14837125733224</v>
      </c>
      <c r="E48">
        <v>5.1546095814029895</v>
      </c>
      <c r="F48">
        <v>5.1162922014357486</v>
      </c>
      <c r="G48">
        <v>-23.116308</v>
      </c>
      <c r="H48">
        <v>-23.883839000000005</v>
      </c>
      <c r="I48">
        <v>-46.555062500674296</v>
      </c>
      <c r="J48">
        <v>-46.420031768274477</v>
      </c>
    </row>
    <row r="49" spans="1:10" x14ac:dyDescent="0.3">
      <c r="A49">
        <v>480.84726499999999</v>
      </c>
      <c r="B49">
        <v>679.96329800000001</v>
      </c>
      <c r="C49">
        <v>2.7329475341994538</v>
      </c>
      <c r="D49">
        <v>2.3497611030026873</v>
      </c>
      <c r="E49">
        <v>4.1815291821065035</v>
      </c>
      <c r="F49">
        <v>4.3333868116595315</v>
      </c>
      <c r="G49">
        <v>-20.6873348994576</v>
      </c>
      <c r="H49">
        <v>-23.074750147406501</v>
      </c>
      <c r="I49">
        <v>-50.553959333214863</v>
      </c>
      <c r="J49">
        <v>-44.958026903498052</v>
      </c>
    </row>
    <row r="50" spans="1:10" x14ac:dyDescent="0.3">
      <c r="A50">
        <v>489.50239099999999</v>
      </c>
      <c r="B50">
        <v>766.40262800000005</v>
      </c>
      <c r="C50">
        <v>2.5293918513764111</v>
      </c>
      <c r="D50">
        <v>2.3136015026670074</v>
      </c>
      <c r="E50">
        <v>3.7326349675391959</v>
      </c>
      <c r="F50">
        <v>4.0471190387201812</v>
      </c>
      <c r="G50">
        <v>-22.156772116287204</v>
      </c>
      <c r="H50">
        <v>-21.661621506036553</v>
      </c>
      <c r="I50">
        <v>-49.336815041183421</v>
      </c>
      <c r="J50">
        <v>-46.736869786792376</v>
      </c>
    </row>
    <row r="51" spans="1:10" x14ac:dyDescent="0.3">
      <c r="A51">
        <v>429.495339</v>
      </c>
      <c r="B51">
        <v>413.249123</v>
      </c>
      <c r="C51">
        <v>3.0838804922556871</v>
      </c>
      <c r="D51">
        <v>3.2186027185081167</v>
      </c>
      <c r="E51">
        <v>4.13510083376572</v>
      </c>
      <c r="F51">
        <v>3.9480704815189411</v>
      </c>
      <c r="G51">
        <v>-21.460870560715154</v>
      </c>
      <c r="H51">
        <v>-22.113167196367058</v>
      </c>
      <c r="I51">
        <v>-49.942697301187621</v>
      </c>
      <c r="J51">
        <v>-48.316235806343272</v>
      </c>
    </row>
    <row r="52" spans="1:10" x14ac:dyDescent="0.3">
      <c r="A52">
        <v>769.66435799999999</v>
      </c>
      <c r="B52">
        <v>776.35806200000002</v>
      </c>
      <c r="C52">
        <v>2.0428589122716749</v>
      </c>
      <c r="D52">
        <v>2.1921240125010617</v>
      </c>
      <c r="E52">
        <v>4.9573917622376564</v>
      </c>
      <c r="F52">
        <v>4.1901635516307048</v>
      </c>
      <c r="G52">
        <v>-23.1031935</v>
      </c>
      <c r="H52">
        <v>-24.525386611147006</v>
      </c>
      <c r="I52">
        <v>-48.92326319435665</v>
      </c>
      <c r="J52">
        <v>-48.103228422535025</v>
      </c>
    </row>
    <row r="53" spans="1:10" x14ac:dyDescent="0.3">
      <c r="A53">
        <v>529.20406600000001</v>
      </c>
      <c r="B53">
        <v>584.89496199999996</v>
      </c>
      <c r="C53">
        <v>1.9620613841876908</v>
      </c>
      <c r="D53">
        <v>2.7588316842686296</v>
      </c>
      <c r="E53">
        <v>4.2430876795053765</v>
      </c>
      <c r="F53">
        <v>4.8412655926257822</v>
      </c>
      <c r="G53">
        <v>-20.918563779599804</v>
      </c>
      <c r="H53">
        <v>-23.831829103771252</v>
      </c>
      <c r="I53">
        <v>-49.44857370929315</v>
      </c>
      <c r="J53">
        <v>-46.817108872549611</v>
      </c>
    </row>
    <row r="54" spans="1:10" x14ac:dyDescent="0.3">
      <c r="A54">
        <v>469.65975600000002</v>
      </c>
      <c r="B54">
        <v>497.34339499999999</v>
      </c>
      <c r="C54">
        <v>2.1757465820267319</v>
      </c>
      <c r="D54">
        <v>2.7822425161394038</v>
      </c>
      <c r="E54">
        <v>3.7585334222372864</v>
      </c>
      <c r="F54">
        <v>3.9717859378791145</v>
      </c>
      <c r="G54">
        <v>-21.901523782031152</v>
      </c>
      <c r="H54">
        <v>-22.554996920208456</v>
      </c>
      <c r="I54">
        <v>-49.356473499413504</v>
      </c>
      <c r="J54">
        <v>-52.590898380276627</v>
      </c>
    </row>
    <row r="55" spans="1:10" x14ac:dyDescent="0.3">
      <c r="A55">
        <v>545.22033699999997</v>
      </c>
      <c r="B55">
        <v>871.58019300000001</v>
      </c>
      <c r="C55">
        <v>2.7898830619797277</v>
      </c>
      <c r="D55">
        <v>2.5513450714631412</v>
      </c>
      <c r="E55">
        <v>3.9575115114544799</v>
      </c>
      <c r="F55">
        <v>5.5480047098201162</v>
      </c>
      <c r="G55">
        <v>-20.738263778181601</v>
      </c>
      <c r="H55">
        <v>-20.536097000000002</v>
      </c>
      <c r="I55">
        <v>-49.579327690024719</v>
      </c>
      <c r="J55">
        <v>-47.40233162567754</v>
      </c>
    </row>
    <row r="56" spans="1:10" x14ac:dyDescent="0.3">
      <c r="A56">
        <v>449.84810499999998</v>
      </c>
      <c r="B56">
        <v>741.813129</v>
      </c>
      <c r="C56">
        <v>2.1850943145829946</v>
      </c>
      <c r="D56">
        <v>2.7449240121107117</v>
      </c>
      <c r="E56">
        <v>4.0392157659039505</v>
      </c>
      <c r="F56">
        <v>3.8161086707399039</v>
      </c>
      <c r="G56">
        <v>-22.682615999324106</v>
      </c>
      <c r="H56">
        <v>-22.294019248259001</v>
      </c>
      <c r="I56">
        <v>-44.323330128990769</v>
      </c>
      <c r="J56">
        <v>-49.552111329830026</v>
      </c>
    </row>
    <row r="57" spans="1:10" x14ac:dyDescent="0.3">
      <c r="A57">
        <v>570.63822800000003</v>
      </c>
      <c r="B57">
        <v>631.62627199999997</v>
      </c>
      <c r="C57">
        <v>2.3122027530353182</v>
      </c>
      <c r="D57">
        <v>2.6109708705184098</v>
      </c>
      <c r="E57">
        <v>3.5402042998420598</v>
      </c>
      <c r="F57">
        <v>4.6472851450253669</v>
      </c>
      <c r="G57">
        <v>-23.627110519724603</v>
      </c>
      <c r="H57">
        <v>-22.210709490000003</v>
      </c>
      <c r="I57">
        <v>-49.566063896902328</v>
      </c>
      <c r="J57">
        <v>-49.656529935058046</v>
      </c>
    </row>
    <row r="58" spans="1:10" x14ac:dyDescent="0.3">
      <c r="A58">
        <v>395.81386300000003</v>
      </c>
      <c r="B58">
        <v>582.03182900000002</v>
      </c>
      <c r="C58">
        <v>2.6477789365428936</v>
      </c>
      <c r="D58">
        <v>2.9802929562565255</v>
      </c>
      <c r="E58">
        <v>3.8693490807590929</v>
      </c>
      <c r="F58">
        <v>4.2344413512663346</v>
      </c>
      <c r="G58">
        <v>-21.259025921970753</v>
      </c>
      <c r="H58">
        <v>-24.182526500000005</v>
      </c>
      <c r="I58">
        <v>-49.953988516548904</v>
      </c>
      <c r="J58">
        <v>-48.527681321849471</v>
      </c>
    </row>
    <row r="59" spans="1:10" x14ac:dyDescent="0.3">
      <c r="A59">
        <v>435.44642599999997</v>
      </c>
      <c r="B59">
        <v>668.67916200000002</v>
      </c>
      <c r="C59">
        <v>2.1764414487135695</v>
      </c>
      <c r="D59">
        <v>2.1607505658605772</v>
      </c>
      <c r="E59">
        <v>4.547331572835672</v>
      </c>
      <c r="F59">
        <v>4.5177104102231027</v>
      </c>
      <c r="G59">
        <v>-22.071978000000001</v>
      </c>
      <c r="H59">
        <v>-21.253446495000002</v>
      </c>
      <c r="I59">
        <v>-48.74152477123976</v>
      </c>
      <c r="J59">
        <v>-50.642639048250544</v>
      </c>
    </row>
    <row r="60" spans="1:10" x14ac:dyDescent="0.3">
      <c r="A60">
        <v>472.06330300000002</v>
      </c>
      <c r="B60">
        <v>690.31585800000005</v>
      </c>
      <c r="C60">
        <v>2.6081846680731107</v>
      </c>
      <c r="D60">
        <v>2.5033479944812145</v>
      </c>
      <c r="E60">
        <v>4.5578198775907914</v>
      </c>
      <c r="F60">
        <v>5.505772473128542</v>
      </c>
      <c r="G60">
        <v>-22.491145500000005</v>
      </c>
      <c r="H60">
        <v>-23.995149000000001</v>
      </c>
      <c r="I60">
        <v>-48.563229227569458</v>
      </c>
      <c r="J60">
        <v>-46.249034279441624</v>
      </c>
    </row>
    <row r="61" spans="1:10" x14ac:dyDescent="0.3">
      <c r="A61">
        <v>773.93357000000003</v>
      </c>
      <c r="B61">
        <v>743.05072299999995</v>
      </c>
      <c r="C61">
        <v>3.0033243628911115</v>
      </c>
      <c r="D61">
        <v>1.7952959329677161</v>
      </c>
      <c r="E61">
        <v>3.7576996250877386</v>
      </c>
      <c r="F61">
        <v>6.1396215804472218</v>
      </c>
      <c r="G61">
        <v>-24.471425999287952</v>
      </c>
      <c r="H61">
        <v>-23.468506000000001</v>
      </c>
      <c r="I61">
        <v>-49.027139136803854</v>
      </c>
      <c r="J61">
        <v>-46.531084085661085</v>
      </c>
    </row>
    <row r="62" spans="1:10" x14ac:dyDescent="0.3">
      <c r="A62">
        <v>537.66359699999998</v>
      </c>
      <c r="B62">
        <v>648.92559400000005</v>
      </c>
      <c r="C62">
        <v>3.1948364051149851</v>
      </c>
      <c r="D62">
        <v>2.5077857315195806</v>
      </c>
      <c r="E62">
        <v>3.8841720695239128</v>
      </c>
      <c r="F62">
        <v>5.3633317601673909</v>
      </c>
      <c r="G62">
        <v>-24.759386656017259</v>
      </c>
      <c r="H62">
        <v>-22.858395000000005</v>
      </c>
      <c r="I62">
        <v>-48.502343452770837</v>
      </c>
      <c r="J62">
        <v>-47.221096609757517</v>
      </c>
    </row>
    <row r="63" spans="1:10" x14ac:dyDescent="0.3">
      <c r="A63">
        <v>512.96524199999999</v>
      </c>
      <c r="B63">
        <v>762.25442199999998</v>
      </c>
      <c r="C63">
        <v>2.1644272149117318</v>
      </c>
      <c r="D63">
        <v>3.0245193262696137</v>
      </c>
      <c r="E63">
        <v>5.0867085501358931</v>
      </c>
      <c r="F63">
        <v>3.8007857903277626</v>
      </c>
      <c r="G63">
        <v>-20.558455515000002</v>
      </c>
      <c r="H63">
        <v>-21.855061086860808</v>
      </c>
      <c r="I63">
        <v>-48.567377839455055</v>
      </c>
      <c r="J63">
        <v>-50.689199932370684</v>
      </c>
    </row>
    <row r="64" spans="1:10" x14ac:dyDescent="0.3">
      <c r="A64">
        <v>741.56507899999997</v>
      </c>
      <c r="B64">
        <v>734.12665600000003</v>
      </c>
      <c r="C64">
        <v>1.8175719797755616</v>
      </c>
      <c r="D64">
        <v>2.4667979497808954</v>
      </c>
      <c r="E64">
        <v>4.5160327028789338</v>
      </c>
      <c r="F64">
        <v>4.8969558902701795</v>
      </c>
      <c r="G64">
        <v>-21.191743500000005</v>
      </c>
      <c r="H64">
        <v>-23.652632500000003</v>
      </c>
      <c r="I64">
        <v>-48.162813518526143</v>
      </c>
      <c r="J64">
        <v>-47.220491187489856</v>
      </c>
    </row>
    <row r="65" spans="1:10" x14ac:dyDescent="0.3">
      <c r="A65">
        <v>453.599603</v>
      </c>
      <c r="B65">
        <v>766.77427399999999</v>
      </c>
      <c r="C65">
        <v>2.2327725562890435</v>
      </c>
      <c r="D65">
        <v>3.2964008043224484</v>
      </c>
      <c r="E65">
        <v>5.4380389400331044</v>
      </c>
      <c r="F65">
        <v>3.9792751475910233</v>
      </c>
      <c r="G65">
        <v>-23.508902000000003</v>
      </c>
      <c r="H65">
        <v>-23.204843000000007</v>
      </c>
      <c r="I65">
        <v>-46.874652886530505</v>
      </c>
      <c r="J65">
        <v>-46.156314423937715</v>
      </c>
    </row>
    <row r="66" spans="1:10" x14ac:dyDescent="0.3">
      <c r="A66">
        <v>865.73670100000004</v>
      </c>
      <c r="B66">
        <v>762.11245199999996</v>
      </c>
      <c r="C66">
        <v>2.9291766751223514</v>
      </c>
      <c r="D66">
        <v>2.2935106095243367</v>
      </c>
      <c r="E66">
        <v>4.3212462129905909</v>
      </c>
      <c r="F66">
        <v>4.4893537005094188</v>
      </c>
      <c r="G66">
        <v>-21.921037470000005</v>
      </c>
      <c r="H66">
        <v>-24.706954196425801</v>
      </c>
      <c r="I66">
        <v>-50.734870861895374</v>
      </c>
      <c r="J66">
        <v>-47.553137408817555</v>
      </c>
    </row>
    <row r="67" spans="1:10" x14ac:dyDescent="0.3">
      <c r="A67">
        <v>510.08846599999998</v>
      </c>
      <c r="B67">
        <v>672.32714899999996</v>
      </c>
      <c r="C67">
        <v>2.8245709691719769</v>
      </c>
      <c r="D67">
        <v>2.5395640920198077</v>
      </c>
      <c r="E67">
        <v>4.7959356034803218</v>
      </c>
      <c r="F67">
        <v>4.0478976235144106</v>
      </c>
      <c r="G67">
        <v>-20.891929500000003</v>
      </c>
      <c r="H67">
        <v>-24.739239940397805</v>
      </c>
      <c r="I67">
        <v>-47.586106726868273</v>
      </c>
      <c r="J67">
        <v>-47.554316965929928</v>
      </c>
    </row>
    <row r="68" spans="1:10" x14ac:dyDescent="0.3">
      <c r="A68">
        <v>564.73536200000001</v>
      </c>
      <c r="B68">
        <v>571.13846599999999</v>
      </c>
      <c r="C68">
        <v>2.8345427722356953</v>
      </c>
      <c r="D68">
        <v>2.4935207856346433</v>
      </c>
      <c r="E68">
        <v>5.5761316401770005</v>
      </c>
      <c r="F68">
        <v>4.5436956323092446</v>
      </c>
      <c r="G68">
        <v>-22.325122500000006</v>
      </c>
      <c r="H68">
        <v>-23.788652500000001</v>
      </c>
      <c r="I68">
        <v>-49.083000867090362</v>
      </c>
      <c r="J68">
        <v>-45.354056666940934</v>
      </c>
    </row>
    <row r="69" spans="1:10" x14ac:dyDescent="0.3">
      <c r="A69">
        <v>432.32479000000001</v>
      </c>
      <c r="B69">
        <v>526.28818999999999</v>
      </c>
      <c r="C69">
        <v>2.4795565963867707</v>
      </c>
      <c r="D69">
        <v>2.2311865951523071</v>
      </c>
      <c r="E69">
        <v>4.889279286728768</v>
      </c>
      <c r="F69">
        <v>5.4007572398013783</v>
      </c>
      <c r="G69">
        <v>-20.949815520000005</v>
      </c>
      <c r="H69">
        <v>-23.081646000000003</v>
      </c>
      <c r="I69">
        <v>-48.477362174701703</v>
      </c>
      <c r="J69">
        <v>-47.212308940251397</v>
      </c>
    </row>
    <row r="70" spans="1:10" x14ac:dyDescent="0.3">
      <c r="A70">
        <v>698.07781199999999</v>
      </c>
      <c r="B70">
        <v>444.057478</v>
      </c>
      <c r="C70">
        <v>2.3876709588021403</v>
      </c>
      <c r="D70">
        <v>3.0614747210301623</v>
      </c>
      <c r="E70">
        <v>3.4742162640762553</v>
      </c>
      <c r="F70">
        <v>4.5697600375863496</v>
      </c>
      <c r="G70">
        <v>-21.269108021202353</v>
      </c>
      <c r="H70">
        <v>-23.350277390297954</v>
      </c>
      <c r="I70">
        <v>-50.811852214805619</v>
      </c>
      <c r="J70">
        <v>-47.689893893544628</v>
      </c>
    </row>
    <row r="71" spans="1:10" x14ac:dyDescent="0.3">
      <c r="A71">
        <v>439.42571500000003</v>
      </c>
      <c r="B71">
        <v>760.15619000000004</v>
      </c>
      <c r="C71">
        <v>2.6915641663418395</v>
      </c>
      <c r="D71">
        <v>2.7793879509891362</v>
      </c>
      <c r="E71">
        <v>4.0471969600412665</v>
      </c>
      <c r="F71">
        <v>3.6251065754034677</v>
      </c>
      <c r="G71">
        <v>-23.013553004003153</v>
      </c>
      <c r="H71">
        <v>-24.584460178276952</v>
      </c>
      <c r="I71">
        <v>-49.474043484681708</v>
      </c>
      <c r="J71">
        <v>-48.589600714087638</v>
      </c>
    </row>
    <row r="72" spans="1:10" x14ac:dyDescent="0.3">
      <c r="A72">
        <v>414.40244100000001</v>
      </c>
      <c r="B72">
        <v>717.41663100000005</v>
      </c>
      <c r="C72">
        <v>2.1987257989998001</v>
      </c>
      <c r="D72">
        <v>3.252695297639292</v>
      </c>
      <c r="E72">
        <v>4.8010536634776564</v>
      </c>
      <c r="F72">
        <v>5.0078160311019184</v>
      </c>
      <c r="G72">
        <v>-23.854014500000005</v>
      </c>
      <c r="H72">
        <v>-24.186120666832753</v>
      </c>
      <c r="I72">
        <v>-46.136538335134581</v>
      </c>
      <c r="J72">
        <v>-46.790991482878688</v>
      </c>
    </row>
    <row r="73" spans="1:10" x14ac:dyDescent="0.3">
      <c r="A73">
        <v>778.677502</v>
      </c>
      <c r="B73">
        <v>548.88346100000001</v>
      </c>
      <c r="C73">
        <v>2.7243012709879992</v>
      </c>
      <c r="D73">
        <v>3.2615621313917691</v>
      </c>
      <c r="E73">
        <v>3.9049318273956528</v>
      </c>
      <c r="F73">
        <v>5.214581603315203</v>
      </c>
      <c r="G73">
        <v>-21.402571135191707</v>
      </c>
      <c r="H73">
        <v>-23.587872500000007</v>
      </c>
      <c r="I73">
        <v>-50.481110480500149</v>
      </c>
      <c r="J73">
        <v>-48.046142895454686</v>
      </c>
    </row>
    <row r="74" spans="1:10" x14ac:dyDescent="0.3">
      <c r="A74">
        <v>477.67313999999999</v>
      </c>
      <c r="B74">
        <v>645.80016699999999</v>
      </c>
      <c r="C74">
        <v>2.5016151320667896</v>
      </c>
      <c r="D74">
        <v>1.9172848928465853</v>
      </c>
      <c r="E74">
        <v>5.0921519711891561</v>
      </c>
      <c r="F74">
        <v>4.9747603161713743</v>
      </c>
      <c r="G74">
        <v>-21.292392288249403</v>
      </c>
      <c r="H74">
        <v>-23.983437999298651</v>
      </c>
      <c r="I74">
        <v>-50.339328516986953</v>
      </c>
      <c r="J74">
        <v>-48.877389159065352</v>
      </c>
    </row>
    <row r="75" spans="1:10" x14ac:dyDescent="0.3">
      <c r="A75">
        <v>571.99873500000001</v>
      </c>
      <c r="B75">
        <v>542.27126999999996</v>
      </c>
      <c r="C75">
        <v>2.8393196361289452</v>
      </c>
      <c r="D75">
        <v>2.714678396806363</v>
      </c>
      <c r="E75">
        <v>4.5131909554173646</v>
      </c>
      <c r="F75">
        <v>5.37602918172818</v>
      </c>
      <c r="G75">
        <v>-23.571033387499956</v>
      </c>
      <c r="H75">
        <v>-23.546934000000004</v>
      </c>
      <c r="I75">
        <v>-46.041212224814579</v>
      </c>
      <c r="J75">
        <v>-46.933372863488053</v>
      </c>
    </row>
    <row r="76" spans="1:10" x14ac:dyDescent="0.3">
      <c r="A76">
        <v>568.31184900000005</v>
      </c>
      <c r="B76">
        <v>793.14745400000004</v>
      </c>
      <c r="C76">
        <v>2.5610130840368108</v>
      </c>
      <c r="D76">
        <v>1.9170957035726772</v>
      </c>
      <c r="E76">
        <v>4.1738561389862694</v>
      </c>
      <c r="F76">
        <v>4.8737448055137191</v>
      </c>
      <c r="G76">
        <v>-21.992484163440356</v>
      </c>
      <c r="H76">
        <v>-22.436005499333753</v>
      </c>
      <c r="I76">
        <v>-48.390596906985081</v>
      </c>
      <c r="J76">
        <v>-46.821248011133704</v>
      </c>
    </row>
    <row r="77" spans="1:10" x14ac:dyDescent="0.3">
      <c r="A77">
        <v>643.45961399999999</v>
      </c>
      <c r="B77">
        <v>681.34163100000001</v>
      </c>
      <c r="C77">
        <v>2.8152728383055652</v>
      </c>
      <c r="D77">
        <v>3.001673149594867</v>
      </c>
      <c r="E77">
        <v>4.0909278525816077</v>
      </c>
      <c r="F77">
        <v>5.5691643207418018</v>
      </c>
      <c r="G77">
        <v>-22.133922545685706</v>
      </c>
      <c r="H77">
        <v>-23.476897500000007</v>
      </c>
      <c r="I77">
        <v>-48.52049362438256</v>
      </c>
      <c r="J77">
        <v>-46.351603140965388</v>
      </c>
    </row>
    <row r="78" spans="1:10" x14ac:dyDescent="0.3">
      <c r="A78">
        <v>758.37112200000001</v>
      </c>
      <c r="B78">
        <v>412.22447</v>
      </c>
      <c r="C78">
        <v>2.396119108574811</v>
      </c>
      <c r="D78">
        <v>2.5082279646632477</v>
      </c>
      <c r="E78">
        <v>4.0692980121155289</v>
      </c>
      <c r="F78">
        <v>4.703317177024557</v>
      </c>
      <c r="G78">
        <v>-23.1025199999814</v>
      </c>
      <c r="H78">
        <v>-24.112137960000002</v>
      </c>
      <c r="I78">
        <v>-48.260033058819779</v>
      </c>
      <c r="J78">
        <v>-49.336119713929449</v>
      </c>
    </row>
    <row r="79" spans="1:10" x14ac:dyDescent="0.3">
      <c r="A79">
        <v>965.02672900000005</v>
      </c>
      <c r="B79">
        <v>590.24368000000004</v>
      </c>
      <c r="C79">
        <v>2.0348930430088985</v>
      </c>
      <c r="D79">
        <v>2.751743181426884</v>
      </c>
      <c r="E79">
        <v>4.7853084757405231</v>
      </c>
      <c r="F79">
        <v>5.0822754031165527</v>
      </c>
      <c r="G79">
        <v>-23.281944003499902</v>
      </c>
      <c r="H79">
        <v>-23.004852999320605</v>
      </c>
      <c r="I79">
        <v>-47.671473497974105</v>
      </c>
      <c r="J79">
        <v>-46.837557852941181</v>
      </c>
    </row>
    <row r="80" spans="1:10" x14ac:dyDescent="0.3">
      <c r="A80">
        <v>464.72750600000001</v>
      </c>
      <c r="B80">
        <v>633.52176899999995</v>
      </c>
      <c r="C80">
        <v>2.125734936692226</v>
      </c>
      <c r="D80">
        <v>2.3027983122323645</v>
      </c>
      <c r="E80">
        <v>4.4056536560993074</v>
      </c>
      <c r="F80">
        <v>4.2590440935752323</v>
      </c>
      <c r="G80">
        <v>-23.13083742873885</v>
      </c>
      <c r="H80">
        <v>-22.253967973805057</v>
      </c>
      <c r="I80">
        <v>-46.466492842629151</v>
      </c>
      <c r="J80">
        <v>-47.819884866607318</v>
      </c>
    </row>
    <row r="81" spans="1:10" x14ac:dyDescent="0.3">
      <c r="A81">
        <v>484.73692299999999</v>
      </c>
      <c r="B81">
        <v>749.80401700000004</v>
      </c>
      <c r="C81">
        <v>2.0753680974254616</v>
      </c>
      <c r="D81">
        <v>2.847689236757152</v>
      </c>
      <c r="E81">
        <v>3.5970366649776535</v>
      </c>
      <c r="F81">
        <v>4.7871202738493546</v>
      </c>
      <c r="G81">
        <v>-24.318262840715601</v>
      </c>
      <c r="H81">
        <v>-23.153409626186349</v>
      </c>
      <c r="I81">
        <v>-49.143761922603886</v>
      </c>
      <c r="J81">
        <v>-47.055701152091729</v>
      </c>
    </row>
    <row r="82" spans="1:10" x14ac:dyDescent="0.3">
      <c r="A82">
        <v>414.40568200000001</v>
      </c>
      <c r="B82">
        <v>607.01452099999995</v>
      </c>
      <c r="C82">
        <v>2.0867512312420566</v>
      </c>
      <c r="D82">
        <v>2.150421766075211</v>
      </c>
      <c r="E82">
        <v>2.92272545799326</v>
      </c>
      <c r="F82">
        <v>4.252027329652786</v>
      </c>
      <c r="G82">
        <v>-22.270117106681351</v>
      </c>
      <c r="H82">
        <v>-24.698150280957801</v>
      </c>
      <c r="I82">
        <v>-50.544880999220943</v>
      </c>
      <c r="J82">
        <v>-48.004704511540098</v>
      </c>
    </row>
    <row r="83" spans="1:10" x14ac:dyDescent="0.3">
      <c r="A83">
        <v>602.88441399999999</v>
      </c>
      <c r="B83">
        <v>607.01452099999995</v>
      </c>
      <c r="C83">
        <v>2.7421404429730538</v>
      </c>
      <c r="D83">
        <v>2.8370218447432101</v>
      </c>
      <c r="E83">
        <v>3.6833172619218826</v>
      </c>
      <c r="F83">
        <v>4.7595771998605745</v>
      </c>
      <c r="G83">
        <v>-22.193205654365752</v>
      </c>
      <c r="H83">
        <v>-22.706781958197556</v>
      </c>
      <c r="I83">
        <v>-48.779218283157569</v>
      </c>
      <c r="J83">
        <v>-46.98234346628788</v>
      </c>
    </row>
    <row r="84" spans="1:10" x14ac:dyDescent="0.3">
      <c r="A84">
        <v>818.475551</v>
      </c>
      <c r="B84">
        <v>762.74740299999996</v>
      </c>
      <c r="C84">
        <v>2.5415655160304751</v>
      </c>
      <c r="D84">
        <v>2.9345994382180729</v>
      </c>
      <c r="E84">
        <v>4.2053667878664758</v>
      </c>
      <c r="F84">
        <v>5.1768202615944636</v>
      </c>
      <c r="G84">
        <v>-21.621537994247401</v>
      </c>
      <c r="H84">
        <v>-22.295790990000008</v>
      </c>
      <c r="I84">
        <v>-49.072640247934004</v>
      </c>
      <c r="J84">
        <v>-48.558141387833111</v>
      </c>
    </row>
    <row r="85" spans="1:10" x14ac:dyDescent="0.3">
      <c r="A85">
        <v>865.33463500000005</v>
      </c>
      <c r="B85">
        <v>548.16684699999996</v>
      </c>
      <c r="C85">
        <v>3.1710362985712908</v>
      </c>
      <c r="D85">
        <v>2.6346858023565529</v>
      </c>
      <c r="E85">
        <v>3.4237372499823291</v>
      </c>
      <c r="F85">
        <v>4.5683777537182211</v>
      </c>
      <c r="G85">
        <v>-22.567833116865355</v>
      </c>
      <c r="H85">
        <v>-21.053719035000004</v>
      </c>
      <c r="I85">
        <v>-48.971595840505195</v>
      </c>
      <c r="J85">
        <v>-49.686282716033325</v>
      </c>
    </row>
    <row r="86" spans="1:10" x14ac:dyDescent="0.3">
      <c r="A86">
        <v>464.43020999999999</v>
      </c>
      <c r="B86">
        <v>555.10492699999998</v>
      </c>
      <c r="C86">
        <v>2.7097650458198226</v>
      </c>
      <c r="D86">
        <v>2.9099831606205169</v>
      </c>
      <c r="E86">
        <v>5.1658287311967088</v>
      </c>
      <c r="F86">
        <v>5.6221746340910874</v>
      </c>
      <c r="G86">
        <v>-22.888381500000008</v>
      </c>
      <c r="H86">
        <v>-23.187668000000006</v>
      </c>
      <c r="I86">
        <v>-48.441289384350434</v>
      </c>
      <c r="J86">
        <v>-46.885273967996739</v>
      </c>
    </row>
    <row r="87" spans="1:10" x14ac:dyDescent="0.3">
      <c r="A87">
        <v>398.35431499999999</v>
      </c>
      <c r="B87">
        <v>426.10397999999998</v>
      </c>
      <c r="C87">
        <v>2.2904264131852807</v>
      </c>
      <c r="D87">
        <v>2.7178110851648865</v>
      </c>
      <c r="E87">
        <v>5.2270326952645263</v>
      </c>
      <c r="F87">
        <v>4.2744349700740418</v>
      </c>
      <c r="G87">
        <v>-22.956895500000009</v>
      </c>
      <c r="H87">
        <v>-24.320703078972656</v>
      </c>
      <c r="I87">
        <v>-46.542333373979822</v>
      </c>
      <c r="J87">
        <v>-47.635341967662214</v>
      </c>
    </row>
    <row r="88" spans="1:10" x14ac:dyDescent="0.3">
      <c r="A88">
        <v>863.03351599999996</v>
      </c>
      <c r="B88">
        <v>830.40829900000006</v>
      </c>
      <c r="C88">
        <v>2.0240297887464296</v>
      </c>
      <c r="D88">
        <v>2.9082388489174931</v>
      </c>
      <c r="E88">
        <v>3.7548068553544232</v>
      </c>
      <c r="F88">
        <v>4.4975377876036768</v>
      </c>
      <c r="G88">
        <v>-21.501021208455452</v>
      </c>
      <c r="H88">
        <v>-23.935689201507817</v>
      </c>
      <c r="I88">
        <v>-50.318165610326361</v>
      </c>
      <c r="J88">
        <v>-47.081594072291821</v>
      </c>
    </row>
    <row r="89" spans="1:10" x14ac:dyDescent="0.3">
      <c r="A89">
        <v>643.28009999999995</v>
      </c>
      <c r="B89">
        <v>561.31518600000004</v>
      </c>
      <c r="C89">
        <v>2.4447596995321033</v>
      </c>
      <c r="D89">
        <v>2.7768877888460062</v>
      </c>
      <c r="E89">
        <v>3.457124626303409</v>
      </c>
      <c r="F89">
        <v>4.835259232912736</v>
      </c>
      <c r="G89">
        <v>-21.166128499364003</v>
      </c>
      <c r="H89">
        <v>-22.597507000000004</v>
      </c>
      <c r="I89">
        <v>-50.187258508288046</v>
      </c>
      <c r="J89">
        <v>-48.798681972457324</v>
      </c>
    </row>
    <row r="90" spans="1:10" x14ac:dyDescent="0.3">
      <c r="A90">
        <v>602.69477700000004</v>
      </c>
      <c r="B90">
        <v>625.86302699999999</v>
      </c>
      <c r="C90">
        <v>3.0419348199300749</v>
      </c>
      <c r="D90">
        <v>2.3512434274470206</v>
      </c>
      <c r="E90">
        <v>4.3968790352215565</v>
      </c>
      <c r="F90">
        <v>4.1745540345208303</v>
      </c>
      <c r="G90">
        <v>-20.990140380192404</v>
      </c>
      <c r="H90">
        <v>-21.551706525237204</v>
      </c>
      <c r="I90">
        <v>-47.656397956853844</v>
      </c>
      <c r="J90">
        <v>-47.700279944847594</v>
      </c>
    </row>
    <row r="91" spans="1:10" x14ac:dyDescent="0.3">
      <c r="A91">
        <v>399.17229900000001</v>
      </c>
      <c r="B91">
        <v>607.74558100000002</v>
      </c>
      <c r="C91">
        <v>3.0776984973998074</v>
      </c>
      <c r="D91">
        <v>2.50609489728566</v>
      </c>
      <c r="E91">
        <v>4.3874432199189339</v>
      </c>
      <c r="F91">
        <v>4.2345932024853301</v>
      </c>
      <c r="G91">
        <v>-22.286516985000006</v>
      </c>
      <c r="H91">
        <v>-22.505549628843855</v>
      </c>
      <c r="I91">
        <v>-48.126833324115658</v>
      </c>
      <c r="J91">
        <v>-48.71140538696806</v>
      </c>
    </row>
    <row r="92" spans="1:10" x14ac:dyDescent="0.3">
      <c r="A92">
        <v>861.39270899999997</v>
      </c>
      <c r="B92">
        <v>748.62826600000005</v>
      </c>
      <c r="C92">
        <v>2.5144428186874137</v>
      </c>
      <c r="D92">
        <v>2.3288727471266579</v>
      </c>
      <c r="E92">
        <v>4.298372686265604</v>
      </c>
      <c r="F92">
        <v>5.0007766921902945</v>
      </c>
      <c r="G92">
        <v>-23.799381418972601</v>
      </c>
      <c r="H92">
        <v>-23.322459382970386</v>
      </c>
      <c r="I92">
        <v>-48.597414973797804</v>
      </c>
      <c r="J92">
        <v>-46.590195873141873</v>
      </c>
    </row>
    <row r="93" spans="1:10" x14ac:dyDescent="0.3">
      <c r="A93">
        <v>533.08313199999998</v>
      </c>
      <c r="B93">
        <v>590.39793199999997</v>
      </c>
      <c r="C93">
        <v>2.4255668239652586</v>
      </c>
      <c r="D93">
        <v>3.0006440152699172</v>
      </c>
      <c r="E93">
        <v>4.2341121580337724</v>
      </c>
      <c r="F93">
        <v>4.1108589567318674</v>
      </c>
      <c r="G93">
        <v>-21.067039566902153</v>
      </c>
      <c r="H93">
        <v>-22.411696800770851</v>
      </c>
      <c r="I93">
        <v>-50.149281252785258</v>
      </c>
      <c r="J93">
        <v>-48.451802309283096</v>
      </c>
    </row>
    <row r="94" spans="1:10" x14ac:dyDescent="0.3">
      <c r="A94">
        <v>656.60309900000004</v>
      </c>
      <c r="B94">
        <v>600.41107999999997</v>
      </c>
      <c r="C94">
        <v>2.3801641905940851</v>
      </c>
      <c r="D94">
        <v>2.9626978922411071</v>
      </c>
      <c r="E94">
        <v>3.6513749439130434</v>
      </c>
      <c r="F94">
        <v>4.2962043304633655</v>
      </c>
      <c r="G94">
        <v>-20.193148221638555</v>
      </c>
      <c r="H94">
        <v>-24.283929465376051</v>
      </c>
      <c r="I94">
        <v>-47.708860039517496</v>
      </c>
      <c r="J94">
        <v>-47.45710399910886</v>
      </c>
    </row>
    <row r="95" spans="1:10" x14ac:dyDescent="0.3">
      <c r="A95">
        <v>562.24275899999998</v>
      </c>
      <c r="B95">
        <v>415.20048700000001</v>
      </c>
      <c r="C95">
        <v>2.4153640372207281</v>
      </c>
      <c r="D95">
        <v>2.3860135687320003</v>
      </c>
      <c r="E95">
        <v>3.6298171960185157</v>
      </c>
      <c r="F95">
        <v>4.4707631936064987</v>
      </c>
      <c r="G95">
        <v>-22.455086958133503</v>
      </c>
      <c r="H95">
        <v>-21.132086985000004</v>
      </c>
      <c r="I95">
        <v>-49.332446833143095</v>
      </c>
      <c r="J95">
        <v>-51.105640391753681</v>
      </c>
    </row>
    <row r="96" spans="1:10" x14ac:dyDescent="0.3">
      <c r="A96">
        <v>524.07165799999996</v>
      </c>
      <c r="B96">
        <v>363.98671899999999</v>
      </c>
      <c r="C96">
        <v>2.5670145965014246</v>
      </c>
      <c r="D96">
        <v>2.9320453471951109</v>
      </c>
      <c r="E96">
        <v>4.6964175526630019</v>
      </c>
      <c r="F96">
        <v>4.7768754478101441</v>
      </c>
      <c r="G96">
        <v>-23.312674394775829</v>
      </c>
      <c r="H96">
        <v>-20.817004500000003</v>
      </c>
      <c r="I96">
        <v>-47.133658373434912</v>
      </c>
      <c r="J96">
        <v>-49.512139217927263</v>
      </c>
    </row>
    <row r="97" spans="1:10" x14ac:dyDescent="0.3">
      <c r="A97">
        <v>804.71944599999995</v>
      </c>
      <c r="B97">
        <v>435.26418000000001</v>
      </c>
      <c r="C97">
        <v>2.4593774078279145</v>
      </c>
      <c r="D97">
        <v>2.8528098589422499</v>
      </c>
      <c r="E97">
        <v>4.9743412574341495</v>
      </c>
      <c r="F97">
        <v>4.8381246627429233</v>
      </c>
      <c r="G97">
        <v>-23.100663752708954</v>
      </c>
      <c r="H97">
        <v>-21.468990510000001</v>
      </c>
      <c r="I97">
        <v>-45.707730365087535</v>
      </c>
      <c r="J97">
        <v>-47.007170978736696</v>
      </c>
    </row>
    <row r="98" spans="1:10" x14ac:dyDescent="0.3">
      <c r="A98">
        <v>441.67568</v>
      </c>
      <c r="B98">
        <v>805.44356400000004</v>
      </c>
      <c r="C98">
        <v>2.670444395332082</v>
      </c>
      <c r="D98">
        <v>2.9099585812208142</v>
      </c>
      <c r="E98">
        <v>4.5227962214887674</v>
      </c>
      <c r="F98">
        <v>5.6491809782515698</v>
      </c>
      <c r="G98">
        <v>-22.664754376142351</v>
      </c>
      <c r="H98">
        <v>-23.522706500000002</v>
      </c>
      <c r="I98">
        <v>-45.010630414928322</v>
      </c>
      <c r="J98">
        <v>-46.196760084326563</v>
      </c>
    </row>
    <row r="99" spans="1:10" x14ac:dyDescent="0.3">
      <c r="A99">
        <v>763.63096599999994</v>
      </c>
      <c r="B99">
        <v>559.00517500000001</v>
      </c>
      <c r="C99">
        <v>2.9639199838172567</v>
      </c>
      <c r="D99">
        <v>2.6969746215114174</v>
      </c>
      <c r="E99">
        <v>4.2784106014758159</v>
      </c>
      <c r="F99">
        <v>5.1815234635293592</v>
      </c>
      <c r="G99">
        <v>-21.528738037497451</v>
      </c>
      <c r="H99">
        <v>-22.365720189511567</v>
      </c>
      <c r="I99">
        <v>-46.646834878964285</v>
      </c>
      <c r="J99">
        <v>-46.944474088149072</v>
      </c>
    </row>
    <row r="100" spans="1:10" x14ac:dyDescent="0.3">
      <c r="A100">
        <v>317.48937000000001</v>
      </c>
      <c r="B100">
        <v>638.54311600000005</v>
      </c>
      <c r="C100">
        <v>1.9896366664852994</v>
      </c>
      <c r="D100">
        <v>2.1559581816205839</v>
      </c>
      <c r="E100">
        <v>4.249614102344581</v>
      </c>
      <c r="F100">
        <v>4.969364651396452</v>
      </c>
      <c r="G100">
        <v>-21.809705286609603</v>
      </c>
      <c r="H100">
        <v>-22.365720189511567</v>
      </c>
      <c r="I100">
        <v>-49.6003544059215</v>
      </c>
      <c r="J100">
        <v>-46.944474088149072</v>
      </c>
    </row>
    <row r="101" spans="1:10" x14ac:dyDescent="0.3">
      <c r="A101">
        <v>867.050792</v>
      </c>
      <c r="B101">
        <v>527.09938799999998</v>
      </c>
      <c r="C101">
        <v>2.7412769035003914</v>
      </c>
      <c r="D101">
        <v>2.0426070104444038</v>
      </c>
      <c r="E101">
        <v>5.0063376603745509</v>
      </c>
      <c r="F101">
        <v>4.7535983776520805</v>
      </c>
      <c r="G101">
        <v>-23.362116054741225</v>
      </c>
      <c r="H101">
        <v>-24.094116144999902</v>
      </c>
      <c r="I101">
        <v>-46.744101417665405</v>
      </c>
      <c r="J101">
        <v>-46.619992725371041</v>
      </c>
    </row>
    <row r="102" spans="1:10" x14ac:dyDescent="0.3">
      <c r="A102">
        <v>544.67959499999995</v>
      </c>
      <c r="B102">
        <v>555.89249900000004</v>
      </c>
      <c r="C102">
        <v>2.1185490908959639</v>
      </c>
      <c r="D102">
        <v>2.3812342470445551</v>
      </c>
      <c r="E102">
        <v>3.7689339421867816</v>
      </c>
      <c r="F102">
        <v>3.9051480018560158</v>
      </c>
      <c r="G102">
        <v>-21.829910273396901</v>
      </c>
      <c r="H102">
        <v>-22.68112865985935</v>
      </c>
      <c r="I102">
        <v>-51.986892696725555</v>
      </c>
      <c r="J102">
        <v>-46.681194300508714</v>
      </c>
    </row>
    <row r="103" spans="1:10" x14ac:dyDescent="0.3">
      <c r="A103">
        <v>784.28903300000002</v>
      </c>
      <c r="B103">
        <v>626.16231400000004</v>
      </c>
      <c r="C103">
        <v>2.6574727284733251</v>
      </c>
      <c r="D103">
        <v>3.142429201620303</v>
      </c>
      <c r="E103">
        <v>4.8853668748707628</v>
      </c>
      <c r="F103">
        <v>4.7764977877800083</v>
      </c>
      <c r="G103">
        <v>-23.360971384727979</v>
      </c>
      <c r="H103">
        <v>-22.945521999321958</v>
      </c>
      <c r="I103">
        <v>-46.882920146569546</v>
      </c>
      <c r="J103">
        <v>-47.313269248336269</v>
      </c>
    </row>
    <row r="104" spans="1:10" x14ac:dyDescent="0.3">
      <c r="A104">
        <v>609.04163900000003</v>
      </c>
      <c r="B104">
        <v>515.81715599999995</v>
      </c>
      <c r="C104">
        <v>2.2477990228913436</v>
      </c>
      <c r="D104">
        <v>2.5530634023827501</v>
      </c>
      <c r="E104">
        <v>4.4555909005998027</v>
      </c>
      <c r="F104">
        <v>4.5180926015165319</v>
      </c>
      <c r="G104">
        <v>-24.726360972223041</v>
      </c>
      <c r="H104">
        <v>-20.7326629993746</v>
      </c>
      <c r="I104">
        <v>-48.104999809005243</v>
      </c>
      <c r="J104">
        <v>-48.057593825321732</v>
      </c>
    </row>
    <row r="105" spans="1:10" x14ac:dyDescent="0.3">
      <c r="A105">
        <v>688.98713699999996</v>
      </c>
      <c r="B105">
        <v>586.68104000000005</v>
      </c>
      <c r="C105">
        <v>2.819601837612737</v>
      </c>
      <c r="D105">
        <v>2.5858835377345648</v>
      </c>
      <c r="E105">
        <v>4.0229230118789383</v>
      </c>
      <c r="F105">
        <v>3.6863681034730362</v>
      </c>
      <c r="G105">
        <v>-20.879092517862851</v>
      </c>
      <c r="H105">
        <v>-22.404283199904853</v>
      </c>
      <c r="I105">
        <v>-48.810122364709429</v>
      </c>
      <c r="J105">
        <v>-51.524239850810247</v>
      </c>
    </row>
    <row r="106" spans="1:10" x14ac:dyDescent="0.3">
      <c r="A106">
        <v>765.878872</v>
      </c>
      <c r="B106">
        <v>306.17832099999998</v>
      </c>
      <c r="C106">
        <v>2.267244495976382</v>
      </c>
      <c r="D106">
        <v>1.8679857390922732</v>
      </c>
      <c r="E106">
        <v>4.4177539344041339</v>
      </c>
      <c r="F106">
        <v>3.989227273730537</v>
      </c>
      <c r="G106">
        <v>-21.274717500000005</v>
      </c>
      <c r="H106">
        <v>-24.123210417911206</v>
      </c>
      <c r="I106">
        <v>-47.304266116796953</v>
      </c>
      <c r="J106">
        <v>-48.905738479049141</v>
      </c>
    </row>
    <row r="107" spans="1:10" x14ac:dyDescent="0.3">
      <c r="A107">
        <v>478.71716600000002</v>
      </c>
      <c r="B107">
        <v>431.25679100000002</v>
      </c>
      <c r="C107">
        <v>2.9001327102665275</v>
      </c>
      <c r="D107">
        <v>2.2987177474986908</v>
      </c>
      <c r="E107">
        <v>3.7798849631926443</v>
      </c>
      <c r="F107">
        <v>4.7794088816958746</v>
      </c>
      <c r="G107">
        <v>-23.584076838313354</v>
      </c>
      <c r="H107">
        <v>-22.782794660913055</v>
      </c>
      <c r="I107">
        <v>-48.480399019938346</v>
      </c>
      <c r="J107">
        <v>-47.293634614404752</v>
      </c>
    </row>
    <row r="108" spans="1:10" x14ac:dyDescent="0.3">
      <c r="A108">
        <v>524.87611900000002</v>
      </c>
      <c r="B108">
        <v>563.33300499999996</v>
      </c>
      <c r="C108">
        <v>1.8998369112285152</v>
      </c>
      <c r="D108">
        <v>3.0080565377719628</v>
      </c>
      <c r="E108">
        <v>6.0806528179318615</v>
      </c>
      <c r="F108">
        <v>3.3972445810103862</v>
      </c>
      <c r="G108">
        <v>-22.907342500000002</v>
      </c>
      <c r="H108">
        <v>-22.944584777489698</v>
      </c>
      <c r="I108">
        <v>-47.06015627297316</v>
      </c>
      <c r="J108">
        <v>-49.340950752602339</v>
      </c>
    </row>
    <row r="109" spans="1:10" x14ac:dyDescent="0.3">
      <c r="A109">
        <v>483.63968899999998</v>
      </c>
      <c r="B109">
        <v>865.95305199999996</v>
      </c>
      <c r="C109">
        <v>2.4631760354893575</v>
      </c>
      <c r="D109">
        <v>2.5555949898690256</v>
      </c>
      <c r="E109">
        <v>4.927626962444954</v>
      </c>
      <c r="F109">
        <v>4.305286865476126</v>
      </c>
      <c r="G109">
        <v>-23.209396429522258</v>
      </c>
      <c r="H109">
        <v>-23.386927999311954</v>
      </c>
      <c r="I109">
        <v>-46.763819232789082</v>
      </c>
      <c r="J109">
        <v>-48.723676984127096</v>
      </c>
    </row>
    <row r="110" spans="1:10" x14ac:dyDescent="0.3">
      <c r="A110">
        <v>610.66268600000001</v>
      </c>
      <c r="B110">
        <v>680.982846</v>
      </c>
      <c r="C110">
        <v>2.6850238881727724</v>
      </c>
      <c r="D110">
        <v>2.7802078244408741</v>
      </c>
      <c r="E110">
        <v>4.7167376823388398</v>
      </c>
      <c r="F110">
        <v>4.2933183494610736</v>
      </c>
      <c r="G110">
        <v>-22.740091913881155</v>
      </c>
      <c r="H110">
        <v>-24.712546630958105</v>
      </c>
      <c r="I110">
        <v>-45.58920170044906</v>
      </c>
      <c r="J110">
        <v>-47.879997602894392</v>
      </c>
    </row>
    <row r="111" spans="1:10" x14ac:dyDescent="0.3">
      <c r="A111">
        <v>500.29647</v>
      </c>
      <c r="B111">
        <v>537.58763799999997</v>
      </c>
      <c r="C111">
        <v>3.092493966607607</v>
      </c>
      <c r="D111">
        <v>2.1423174949316941</v>
      </c>
      <c r="E111">
        <v>3.6959192528313998</v>
      </c>
      <c r="F111">
        <v>4.1664301138432824</v>
      </c>
      <c r="G111">
        <v>-22.599748999328352</v>
      </c>
      <c r="H111">
        <v>-20.641153402307655</v>
      </c>
      <c r="I111">
        <v>-50.001794724885286</v>
      </c>
      <c r="J111">
        <v>-47.283060090300175</v>
      </c>
    </row>
    <row r="112" spans="1:10" x14ac:dyDescent="0.3">
      <c r="A112">
        <v>705.78998100000001</v>
      </c>
      <c r="B112">
        <v>618.99365499999999</v>
      </c>
      <c r="C112">
        <v>1.7264093162599792</v>
      </c>
      <c r="D112">
        <v>2.0366967485740641</v>
      </c>
      <c r="E112">
        <v>4.0982975364946981</v>
      </c>
      <c r="F112">
        <v>5.0391125863889545</v>
      </c>
      <c r="G112">
        <v>-25.016908069980904</v>
      </c>
      <c r="H112">
        <v>-22.759921699999953</v>
      </c>
      <c r="I112">
        <v>-47.928482814429735</v>
      </c>
      <c r="J112">
        <v>-47.154385800969493</v>
      </c>
    </row>
    <row r="113" spans="1:10" x14ac:dyDescent="0.3">
      <c r="A113">
        <v>612.48987399999999</v>
      </c>
      <c r="B113">
        <v>762.981314</v>
      </c>
      <c r="C113">
        <v>2.7751085169978591</v>
      </c>
      <c r="D113">
        <v>2.8520619670677942</v>
      </c>
      <c r="E113">
        <v>3.7107940999303275</v>
      </c>
      <c r="F113">
        <v>4.6805077463801403</v>
      </c>
      <c r="G113">
        <v>-22.690669066040002</v>
      </c>
      <c r="H113">
        <v>-22.743771000000002</v>
      </c>
      <c r="I113">
        <v>-45.056975740535016</v>
      </c>
      <c r="J113">
        <v>-46.897802090290753</v>
      </c>
    </row>
    <row r="114" spans="1:10" x14ac:dyDescent="0.3">
      <c r="A114">
        <v>526.94302800000003</v>
      </c>
      <c r="B114">
        <v>806.35944600000005</v>
      </c>
      <c r="C114">
        <v>1.8505972288095205</v>
      </c>
      <c r="D114">
        <v>2.988669077143248</v>
      </c>
      <c r="E114">
        <v>4.49526674438781</v>
      </c>
      <c r="F114">
        <v>4.8021372057296654</v>
      </c>
      <c r="G114">
        <v>-22.746925500000007</v>
      </c>
      <c r="H114">
        <v>-21.418383015</v>
      </c>
      <c r="I114">
        <v>-50.388393171768513</v>
      </c>
      <c r="J114">
        <v>-50.07303627502921</v>
      </c>
    </row>
    <row r="115" spans="1:10" x14ac:dyDescent="0.3">
      <c r="A115">
        <v>785.34430999999995</v>
      </c>
      <c r="B115">
        <v>512.43853300000001</v>
      </c>
      <c r="C115">
        <v>1.7593580633847652</v>
      </c>
      <c r="D115">
        <v>2.5135052581797321</v>
      </c>
      <c r="E115">
        <v>3.4460709357010049</v>
      </c>
      <c r="F115">
        <v>4.4094089499748597</v>
      </c>
      <c r="G115">
        <v>-21.322613582849804</v>
      </c>
      <c r="H115">
        <v>-20.636668999377008</v>
      </c>
      <c r="I115">
        <v>-48.63403931083802</v>
      </c>
      <c r="J115">
        <v>-51.106661019946934</v>
      </c>
    </row>
    <row r="116" spans="1:10" x14ac:dyDescent="0.3">
      <c r="A116">
        <v>427.082041</v>
      </c>
      <c r="B116">
        <v>764.09666800000002</v>
      </c>
      <c r="C116">
        <v>3.2149047509301187</v>
      </c>
      <c r="D116">
        <v>2.3664005414484302</v>
      </c>
      <c r="E116">
        <v>3.7173375827238639</v>
      </c>
      <c r="F116">
        <v>4.8343189536706639</v>
      </c>
      <c r="G116">
        <v>-23.009837218795305</v>
      </c>
      <c r="H116">
        <v>-24.319508883999905</v>
      </c>
      <c r="I116">
        <v>-49.785431954502307</v>
      </c>
      <c r="J116">
        <v>-46.997301864512337</v>
      </c>
    </row>
    <row r="117" spans="1:10" x14ac:dyDescent="0.3">
      <c r="A117">
        <v>718.09278400000005</v>
      </c>
      <c r="B117">
        <v>659.86581000000001</v>
      </c>
      <c r="C117">
        <v>2.2301678163461913</v>
      </c>
      <c r="D117">
        <v>2.8732438522340966</v>
      </c>
      <c r="E117">
        <v>4.673371152066327</v>
      </c>
      <c r="F117">
        <v>3.7767011839884108</v>
      </c>
      <c r="G117">
        <v>-24.006800970000004</v>
      </c>
      <c r="H117">
        <v>-21.5953916792139</v>
      </c>
      <c r="I117">
        <v>-48.351434517927522</v>
      </c>
      <c r="J117">
        <v>-50.599425717222353</v>
      </c>
    </row>
    <row r="118" spans="1:10" x14ac:dyDescent="0.3">
      <c r="A118">
        <v>881.94790499999999</v>
      </c>
      <c r="B118">
        <v>382.57087799999999</v>
      </c>
      <c r="C118">
        <v>2.5090384544191369</v>
      </c>
      <c r="D118">
        <v>2.8633216702709303</v>
      </c>
      <c r="E118">
        <v>4.3160962096751305</v>
      </c>
      <c r="F118">
        <v>4.7431019322670114</v>
      </c>
      <c r="G118">
        <v>-23.469902955253907</v>
      </c>
      <c r="H118">
        <v>-23.714202222999905</v>
      </c>
      <c r="I118">
        <v>-47.736118443644258</v>
      </c>
      <c r="J118">
        <v>-47.418015150930991</v>
      </c>
    </row>
    <row r="119" spans="1:10" x14ac:dyDescent="0.3">
      <c r="A119">
        <v>378.459881</v>
      </c>
      <c r="B119">
        <v>772.83696899999995</v>
      </c>
      <c r="C119">
        <v>2.6856942770243344</v>
      </c>
      <c r="D119">
        <v>2.245502797372851</v>
      </c>
      <c r="E119">
        <v>4.7463850697284506</v>
      </c>
      <c r="F119">
        <v>5.2261563633558481</v>
      </c>
      <c r="G119">
        <v>-22.999548914588303</v>
      </c>
      <c r="H119">
        <v>-22.926668725898853</v>
      </c>
      <c r="I119">
        <v>-47.502206154668748</v>
      </c>
      <c r="J119">
        <v>-45.46204884623041</v>
      </c>
    </row>
    <row r="120" spans="1:10" x14ac:dyDescent="0.3">
      <c r="A120">
        <v>524.83555899999999</v>
      </c>
      <c r="B120">
        <v>754.99158699999998</v>
      </c>
      <c r="C120">
        <v>1.5383977686857424</v>
      </c>
      <c r="D120">
        <v>3.1392709632675655</v>
      </c>
      <c r="E120">
        <v>5.0846906449600828</v>
      </c>
      <c r="F120">
        <v>4.1353553094087747</v>
      </c>
      <c r="G120">
        <v>-23.622006500000001</v>
      </c>
      <c r="H120">
        <v>-22.611166885180054</v>
      </c>
      <c r="I120">
        <v>-45.410818382249786</v>
      </c>
      <c r="J120">
        <v>-45.183569424497712</v>
      </c>
    </row>
    <row r="121" spans="1:10" x14ac:dyDescent="0.3">
      <c r="A121">
        <v>507.31184100000002</v>
      </c>
      <c r="B121">
        <v>849.65603699999997</v>
      </c>
      <c r="C121">
        <v>2.8056693779336919</v>
      </c>
      <c r="D121">
        <v>2.7029395000753436</v>
      </c>
      <c r="E121">
        <v>5.6030653043327536</v>
      </c>
      <c r="F121">
        <v>5.6065339863505974</v>
      </c>
      <c r="G121">
        <v>-23.535249500000003</v>
      </c>
      <c r="H121">
        <v>-22.723722000000002</v>
      </c>
      <c r="I121">
        <v>-46.841445431909598</v>
      </c>
      <c r="J121">
        <v>-47.646846236158197</v>
      </c>
    </row>
    <row r="122" spans="1:10" x14ac:dyDescent="0.3">
      <c r="A122">
        <v>566.04621699999996</v>
      </c>
      <c r="B122">
        <v>517.39019800000005</v>
      </c>
      <c r="C122">
        <v>2.9366268252765386</v>
      </c>
      <c r="D122">
        <v>2.861604895852659</v>
      </c>
      <c r="E122">
        <v>4.0908221633946562</v>
      </c>
      <c r="F122">
        <v>4.4743036971165608</v>
      </c>
      <c r="G122">
        <v>-20.080991509997855</v>
      </c>
      <c r="H122">
        <v>-23.192991495000008</v>
      </c>
      <c r="I122">
        <v>-49.91494230289026</v>
      </c>
      <c r="J122">
        <v>-49.383974489660609</v>
      </c>
    </row>
    <row r="123" spans="1:10" x14ac:dyDescent="0.3">
      <c r="A123">
        <v>734.50408300000004</v>
      </c>
      <c r="B123">
        <v>718.57108200000005</v>
      </c>
      <c r="C123">
        <v>2.2825835978359392</v>
      </c>
      <c r="D123">
        <v>2.6341123498306187</v>
      </c>
      <c r="E123">
        <v>4.4825877695267673</v>
      </c>
      <c r="F123">
        <v>4.8831445159072819</v>
      </c>
      <c r="G123">
        <v>-21.777986990000006</v>
      </c>
      <c r="H123">
        <v>-21.994049295000003</v>
      </c>
      <c r="I123">
        <v>-47.079758204827158</v>
      </c>
      <c r="J123">
        <v>-47.425172881653872</v>
      </c>
    </row>
    <row r="124" spans="1:10" x14ac:dyDescent="0.3">
      <c r="A124">
        <v>574.77755000000002</v>
      </c>
      <c r="B124">
        <v>504.243066</v>
      </c>
      <c r="C124">
        <v>3.0274792650806339</v>
      </c>
      <c r="D124">
        <v>2.3889994251205149</v>
      </c>
      <c r="E124">
        <v>3.4019172505175748</v>
      </c>
      <c r="F124">
        <v>4.5989983057863615</v>
      </c>
      <c r="G124">
        <v>-21.285000428529404</v>
      </c>
      <c r="H124">
        <v>-21.010999499367802</v>
      </c>
      <c r="I124">
        <v>-47.167105877048876</v>
      </c>
      <c r="J124">
        <v>-48.222265751502015</v>
      </c>
    </row>
    <row r="125" spans="1:10" x14ac:dyDescent="0.3">
      <c r="A125">
        <v>595.21333600000003</v>
      </c>
      <c r="B125">
        <v>604.88468899999998</v>
      </c>
      <c r="C125">
        <v>2.4632896320202149</v>
      </c>
      <c r="D125">
        <v>2.1739230692509985</v>
      </c>
      <c r="E125">
        <v>4.3223433611486763</v>
      </c>
      <c r="F125">
        <v>4.7493497605974762</v>
      </c>
      <c r="G125">
        <v>-20.872026554121053</v>
      </c>
      <c r="H125">
        <v>-21.858362505000006</v>
      </c>
      <c r="I125">
        <v>-51.489407055842278</v>
      </c>
      <c r="J125">
        <v>-47.48140964335802</v>
      </c>
    </row>
    <row r="126" spans="1:10" x14ac:dyDescent="0.3">
      <c r="A126">
        <v>598.42758600000002</v>
      </c>
      <c r="B126">
        <v>761.15639399999998</v>
      </c>
      <c r="C126">
        <v>2.1714134148710733</v>
      </c>
      <c r="D126">
        <v>3.1004673888821435</v>
      </c>
      <c r="E126">
        <v>5.0858683014910282</v>
      </c>
      <c r="F126">
        <v>5.5119808992470753</v>
      </c>
      <c r="G126">
        <v>-21.139538500000004</v>
      </c>
      <c r="H126">
        <v>-24.003021500000003</v>
      </c>
      <c r="I126">
        <v>-48.975870939042814</v>
      </c>
      <c r="J126">
        <v>-46.412049583612436</v>
      </c>
    </row>
    <row r="127" spans="1:10" x14ac:dyDescent="0.3">
      <c r="A127">
        <v>553.97054000000003</v>
      </c>
      <c r="B127">
        <v>733.95771000000002</v>
      </c>
      <c r="C127">
        <v>2.2963097129703347</v>
      </c>
      <c r="D127">
        <v>2.891648943870559</v>
      </c>
      <c r="E127">
        <v>3.8923172607224803</v>
      </c>
      <c r="F127">
        <v>4.6454222693490923</v>
      </c>
      <c r="G127">
        <v>-21.048579999366858</v>
      </c>
      <c r="H127">
        <v>-21.768781995000001</v>
      </c>
      <c r="I127">
        <v>-49.057742152508247</v>
      </c>
      <c r="J127">
        <v>-52.115275826996601</v>
      </c>
    </row>
    <row r="128" spans="1:10" x14ac:dyDescent="0.3">
      <c r="A128">
        <v>461.49571200000003</v>
      </c>
      <c r="B128">
        <v>665.75800000000004</v>
      </c>
      <c r="C128">
        <v>2.7089483622275385</v>
      </c>
      <c r="D128">
        <v>2.8586580854397154</v>
      </c>
      <c r="E128">
        <v>3.9655309436228605</v>
      </c>
      <c r="F128">
        <v>4.6067252245758397</v>
      </c>
      <c r="G128">
        <v>-20.904231922286552</v>
      </c>
      <c r="H128">
        <v>-21.538867499355003</v>
      </c>
      <c r="I128">
        <v>-49.272841545890991</v>
      </c>
      <c r="J128">
        <v>-49.857735234791051</v>
      </c>
    </row>
    <row r="129" spans="1:10" x14ac:dyDescent="0.3">
      <c r="A129">
        <v>590.20346199999994</v>
      </c>
      <c r="B129">
        <v>783.61512700000003</v>
      </c>
      <c r="C129">
        <v>2.1065410484088751</v>
      </c>
      <c r="D129">
        <v>2.6735305121612907</v>
      </c>
      <c r="E129">
        <v>4.3007041525961238</v>
      </c>
      <c r="F129">
        <v>4.7506780682494991</v>
      </c>
      <c r="G129">
        <v>-23.034797499319904</v>
      </c>
      <c r="H129">
        <v>-24.494251427999906</v>
      </c>
      <c r="I129">
        <v>-49.165330170887934</v>
      </c>
      <c r="J129">
        <v>-47.841054751674982</v>
      </c>
    </row>
    <row r="130" spans="1:10" x14ac:dyDescent="0.3">
      <c r="A130">
        <v>475.12931700000001</v>
      </c>
      <c r="B130">
        <v>565.011977</v>
      </c>
      <c r="C130">
        <v>2.2796486959977837</v>
      </c>
      <c r="D130">
        <v>2.8435442119456353</v>
      </c>
      <c r="E130">
        <v>4.6897438238425666</v>
      </c>
      <c r="F130">
        <v>4.1211986025846903</v>
      </c>
      <c r="G130">
        <v>-23.168672500000003</v>
      </c>
      <c r="H130">
        <v>-22.064934664020004</v>
      </c>
      <c r="I130">
        <v>-47.737531325107895</v>
      </c>
      <c r="J130">
        <v>-48.177705754140838</v>
      </c>
    </row>
    <row r="131" spans="1:10" x14ac:dyDescent="0.3">
      <c r="A131">
        <v>591.02437999999995</v>
      </c>
      <c r="B131">
        <v>929.72258999999997</v>
      </c>
      <c r="C131">
        <v>2.2451324937920831</v>
      </c>
      <c r="D131">
        <v>2.5229173957693058</v>
      </c>
      <c r="E131">
        <v>4.2588287705939791</v>
      </c>
      <c r="F131">
        <v>4.2160074681083124</v>
      </c>
      <c r="G131">
        <v>-23.224731835877456</v>
      </c>
      <c r="H131">
        <v>-24.220268457556852</v>
      </c>
      <c r="I131">
        <v>-47.952110655390264</v>
      </c>
      <c r="J131">
        <v>-48.765477481482321</v>
      </c>
    </row>
    <row r="132" spans="1:10" x14ac:dyDescent="0.3">
      <c r="A132">
        <v>494.38563699999997</v>
      </c>
      <c r="B132">
        <v>629.97666100000004</v>
      </c>
      <c r="C132">
        <v>2.2758340364245599</v>
      </c>
      <c r="D132">
        <v>2.500564405288396</v>
      </c>
      <c r="E132">
        <v>4.2352758766870524</v>
      </c>
      <c r="F132">
        <v>3.8849651982007325</v>
      </c>
      <c r="G132">
        <v>-22.508882412068655</v>
      </c>
      <c r="H132">
        <v>-24.101200310693006</v>
      </c>
      <c r="I132">
        <v>-47.775700203456722</v>
      </c>
      <c r="J132">
        <v>-48.367071155950498</v>
      </c>
    </row>
    <row r="133" spans="1:10" x14ac:dyDescent="0.3">
      <c r="A133">
        <v>660.26309200000003</v>
      </c>
      <c r="B133">
        <v>599.76188000000002</v>
      </c>
      <c r="C133">
        <v>2.2268318106587208</v>
      </c>
      <c r="D133">
        <v>2.6975972035301958</v>
      </c>
      <c r="E133">
        <v>4.0940516555099649</v>
      </c>
      <c r="F133">
        <v>4.0333835411731194</v>
      </c>
      <c r="G133">
        <v>-23.032005631921155</v>
      </c>
      <c r="H133">
        <v>-21.589189499357602</v>
      </c>
      <c r="I133">
        <v>-49.713936148676602</v>
      </c>
      <c r="J133">
        <v>-48.072330066710776</v>
      </c>
    </row>
    <row r="134" spans="1:10" x14ac:dyDescent="0.3">
      <c r="A134">
        <v>406.21886499999999</v>
      </c>
      <c r="B134">
        <v>764.529222</v>
      </c>
      <c r="C134">
        <v>2.6256241666222033</v>
      </c>
      <c r="D134">
        <v>2.628385864431384</v>
      </c>
      <c r="E134">
        <v>3.9353560929455731</v>
      </c>
      <c r="F134">
        <v>5.3147601893777532</v>
      </c>
      <c r="G134">
        <v>-21.560310036799354</v>
      </c>
      <c r="H134">
        <v>-22.412511500000004</v>
      </c>
      <c r="I134">
        <v>-50.450348692156652</v>
      </c>
      <c r="J134">
        <v>-47.563533238434395</v>
      </c>
    </row>
    <row r="135" spans="1:10" x14ac:dyDescent="0.3">
      <c r="A135">
        <v>599.75722699999994</v>
      </c>
      <c r="B135">
        <v>591.22937400000001</v>
      </c>
      <c r="C135">
        <v>2.8625177771838168</v>
      </c>
      <c r="D135">
        <v>2.2378803869161454</v>
      </c>
      <c r="E135">
        <v>4.2664198658791035</v>
      </c>
      <c r="F135">
        <v>4.7062567931239201</v>
      </c>
      <c r="G135">
        <v>-20.718734499377604</v>
      </c>
      <c r="H135">
        <v>-23.744515000000003</v>
      </c>
      <c r="I135">
        <v>-48.539738329013375</v>
      </c>
      <c r="J135">
        <v>-46.393692673973653</v>
      </c>
    </row>
    <row r="136" spans="1:10" x14ac:dyDescent="0.3">
      <c r="A136">
        <v>601.84469799999999</v>
      </c>
      <c r="B136">
        <v>570.00790900000004</v>
      </c>
      <c r="C136">
        <v>2.2619595605467095</v>
      </c>
      <c r="D136">
        <v>2.402469449960547</v>
      </c>
      <c r="E136">
        <v>3.79309160017658</v>
      </c>
      <c r="F136">
        <v>4.2339854787802116</v>
      </c>
      <c r="G136">
        <v>-20.171558843335301</v>
      </c>
      <c r="H136">
        <v>-23.5317929883978</v>
      </c>
      <c r="I136">
        <v>-48.687484179829646</v>
      </c>
      <c r="J136">
        <v>-45.84717692961798</v>
      </c>
    </row>
    <row r="137" spans="1:10" x14ac:dyDescent="0.3">
      <c r="A137">
        <v>581.63542900000004</v>
      </c>
      <c r="B137">
        <v>889.77241100000003</v>
      </c>
      <c r="C137">
        <v>2.6684977377819545</v>
      </c>
      <c r="D137">
        <v>2.2449744014493307</v>
      </c>
      <c r="E137">
        <v>4.4479328655921799</v>
      </c>
      <c r="F137">
        <v>3.7242758696007892</v>
      </c>
      <c r="G137">
        <v>-22.330076447999904</v>
      </c>
      <c r="H137">
        <v>-21.625362732839552</v>
      </c>
      <c r="I137">
        <v>-47.174375742552414</v>
      </c>
      <c r="J137">
        <v>-50.860672004289604</v>
      </c>
    </row>
    <row r="138" spans="1:10" x14ac:dyDescent="0.3">
      <c r="A138">
        <v>509.914018</v>
      </c>
      <c r="B138">
        <v>806.79211399999997</v>
      </c>
      <c r="C138">
        <v>2.1385521484333947</v>
      </c>
      <c r="D138">
        <v>2.1878956314736246</v>
      </c>
      <c r="E138">
        <v>4.2527559710885736</v>
      </c>
      <c r="F138">
        <v>3.7904962769671093</v>
      </c>
      <c r="G138">
        <v>-23.012958080648964</v>
      </c>
      <c r="H138">
        <v>-22.569410257822707</v>
      </c>
      <c r="I138">
        <v>-48.00989213364484</v>
      </c>
      <c r="J138">
        <v>-48.159014141546734</v>
      </c>
    </row>
    <row r="139" spans="1:10" x14ac:dyDescent="0.3">
      <c r="A139">
        <v>850.24847499999998</v>
      </c>
      <c r="B139">
        <v>586.07850599999995</v>
      </c>
      <c r="C139">
        <v>2.3923891456860735</v>
      </c>
      <c r="D139">
        <v>3.116751157016286</v>
      </c>
      <c r="E139">
        <v>4.3896621375102995</v>
      </c>
      <c r="F139">
        <v>5.8565917548987541</v>
      </c>
      <c r="G139">
        <v>-22.481707032329005</v>
      </c>
      <c r="H139">
        <v>-23.657510000000002</v>
      </c>
      <c r="I139">
        <v>-47.458282925400148</v>
      </c>
      <c r="J139">
        <v>-46.530874257629542</v>
      </c>
    </row>
    <row r="140" spans="1:10" x14ac:dyDescent="0.3">
      <c r="A140">
        <v>794.65631099999996</v>
      </c>
      <c r="B140">
        <v>352.74982899999998</v>
      </c>
      <c r="C140">
        <v>2.4826306536321199</v>
      </c>
      <c r="D140">
        <v>2.4487573194653165</v>
      </c>
      <c r="E140">
        <v>3.7823292689968371</v>
      </c>
      <c r="F140">
        <v>4.3675422735205771</v>
      </c>
      <c r="G140">
        <v>-21.35405285027235</v>
      </c>
      <c r="H140">
        <v>-22.604796852294054</v>
      </c>
      <c r="I140">
        <v>-50.287295847911714</v>
      </c>
      <c r="J140">
        <v>-46.915909900122074</v>
      </c>
    </row>
    <row r="141" spans="1:10" x14ac:dyDescent="0.3">
      <c r="A141">
        <v>990.53677300000004</v>
      </c>
      <c r="B141">
        <v>794.43520799999999</v>
      </c>
      <c r="C141">
        <v>2.4450154053448756</v>
      </c>
      <c r="D141">
        <v>2.6122878423124289</v>
      </c>
      <c r="E141">
        <v>3.6703386411274419</v>
      </c>
      <c r="F141">
        <v>3.9253120914996495</v>
      </c>
      <c r="G141">
        <v>-23.632234981801354</v>
      </c>
      <c r="H141">
        <v>-20.932496842544253</v>
      </c>
      <c r="I141">
        <v>-49.318912396415541</v>
      </c>
      <c r="J141">
        <v>-50.496735052327885</v>
      </c>
    </row>
    <row r="142" spans="1:10" x14ac:dyDescent="0.3">
      <c r="A142">
        <v>361.003265</v>
      </c>
      <c r="B142">
        <v>480.64356299999997</v>
      </c>
      <c r="C142">
        <v>2.1893920459125691</v>
      </c>
      <c r="D142">
        <v>3.0557249404672282</v>
      </c>
      <c r="E142">
        <v>3.6079908585471747</v>
      </c>
      <c r="F142">
        <v>5.6367997141409134</v>
      </c>
      <c r="G142">
        <v>-22.218996750170806</v>
      </c>
      <c r="H142">
        <v>-23.933737500000003</v>
      </c>
      <c r="I142">
        <v>-47.626610130408217</v>
      </c>
      <c r="J142">
        <v>-46.331370849190684</v>
      </c>
    </row>
    <row r="143" spans="1:10" x14ac:dyDescent="0.3">
      <c r="A143">
        <v>521.92121099999997</v>
      </c>
      <c r="B143">
        <v>690.12080300000002</v>
      </c>
      <c r="C143">
        <v>2.6451077341320817</v>
      </c>
      <c r="D143">
        <v>2.7563964576149456</v>
      </c>
      <c r="E143">
        <v>4.8588498732547727</v>
      </c>
      <c r="F143">
        <v>5.9237288310229683</v>
      </c>
      <c r="G143">
        <v>-22.645784885852652</v>
      </c>
      <c r="H143">
        <v>-23.710304500000007</v>
      </c>
      <c r="I143">
        <v>-47.196770776794587</v>
      </c>
      <c r="J143">
        <v>-46.550257247678331</v>
      </c>
    </row>
    <row r="144" spans="1:10" x14ac:dyDescent="0.3">
      <c r="A144">
        <v>939.59264099999996</v>
      </c>
      <c r="B144">
        <v>451.787756</v>
      </c>
      <c r="C144">
        <v>2.5105369676417379</v>
      </c>
      <c r="D144">
        <v>2.6229224125182213</v>
      </c>
      <c r="E144">
        <v>3.863739107345217</v>
      </c>
      <c r="F144">
        <v>5.207168321105125</v>
      </c>
      <c r="G144">
        <v>-20.477034658871002</v>
      </c>
      <c r="H144">
        <v>-23.614705000000004</v>
      </c>
      <c r="I144">
        <v>-49.778859693117063</v>
      </c>
      <c r="J144">
        <v>-46.571514608630615</v>
      </c>
    </row>
    <row r="145" spans="1:10" x14ac:dyDescent="0.3">
      <c r="A145">
        <v>688.71950100000004</v>
      </c>
      <c r="B145">
        <v>832.89650300000005</v>
      </c>
      <c r="C145">
        <v>2.4933506840324116</v>
      </c>
      <c r="D145">
        <v>2.6354274457328497</v>
      </c>
      <c r="E145">
        <v>5.3965654651848993</v>
      </c>
      <c r="F145">
        <v>5.4013712421496649</v>
      </c>
      <c r="G145">
        <v>-23.603514000000004</v>
      </c>
      <c r="H145">
        <v>-22.015998500000002</v>
      </c>
      <c r="I145">
        <v>-46.931846327888586</v>
      </c>
      <c r="J145">
        <v>-47.889237684691636</v>
      </c>
    </row>
    <row r="146" spans="1:10" x14ac:dyDescent="0.3">
      <c r="A146">
        <v>812.83750499999996</v>
      </c>
      <c r="B146">
        <v>650.27430400000003</v>
      </c>
      <c r="C146">
        <v>2.5857201006932291</v>
      </c>
      <c r="D146">
        <v>3.0411592878728797</v>
      </c>
      <c r="E146">
        <v>4.5476762705546943</v>
      </c>
      <c r="F146">
        <v>3.6177340353640179</v>
      </c>
      <c r="G146">
        <v>-21.340430500000004</v>
      </c>
      <c r="H146">
        <v>-22.646489896629703</v>
      </c>
      <c r="I146">
        <v>-47.730042348127988</v>
      </c>
      <c r="J146">
        <v>-44.578340961319348</v>
      </c>
    </row>
    <row r="147" spans="1:10" x14ac:dyDescent="0.3">
      <c r="A147">
        <v>398.162556</v>
      </c>
      <c r="B147">
        <v>719.20842600000003</v>
      </c>
      <c r="C147">
        <v>2.1741470650970305</v>
      </c>
      <c r="D147">
        <v>2.790506829920425</v>
      </c>
      <c r="E147">
        <v>3.9360611166099884</v>
      </c>
      <c r="F147">
        <v>4.7399360818157739</v>
      </c>
      <c r="G147">
        <v>-20.402491999392403</v>
      </c>
      <c r="H147">
        <v>-21.596102500000004</v>
      </c>
      <c r="I147">
        <v>-47.423806452050769</v>
      </c>
      <c r="J147">
        <v>-46.888265889528491</v>
      </c>
    </row>
    <row r="148" spans="1:10" x14ac:dyDescent="0.3">
      <c r="A148">
        <v>1055.4724309999999</v>
      </c>
      <c r="B148">
        <v>469.58034900000001</v>
      </c>
      <c r="C148">
        <v>2.4852940180679526</v>
      </c>
      <c r="D148">
        <v>2.8134034986450676</v>
      </c>
      <c r="E148">
        <v>3.3165993020938607</v>
      </c>
      <c r="F148">
        <v>5.663390873558539</v>
      </c>
      <c r="G148">
        <v>-22.745498928978854</v>
      </c>
      <c r="H148">
        <v>-20.812636500000004</v>
      </c>
      <c r="I148">
        <v>-50.793666159557638</v>
      </c>
      <c r="J148">
        <v>-49.381347685025794</v>
      </c>
    </row>
    <row r="149" spans="1:10" x14ac:dyDescent="0.3">
      <c r="A149">
        <v>569.77001700000005</v>
      </c>
      <c r="C149">
        <v>2.1549684019587931</v>
      </c>
      <c r="D149">
        <v>2.9686412270515583</v>
      </c>
      <c r="E149">
        <v>4.9150725398865411</v>
      </c>
      <c r="F149">
        <v>5.8585035113726693</v>
      </c>
      <c r="G149">
        <v>-22.577749880422036</v>
      </c>
      <c r="H149">
        <v>-23.184061500000002</v>
      </c>
      <c r="I149">
        <v>-44.96173196059668</v>
      </c>
      <c r="J149">
        <v>-45.884175401459665</v>
      </c>
    </row>
    <row r="150" spans="1:10" x14ac:dyDescent="0.3">
      <c r="A150">
        <v>683.98991999999998</v>
      </c>
      <c r="C150">
        <v>3.14837125733224</v>
      </c>
      <c r="D150">
        <v>3.1821606214597193</v>
      </c>
      <c r="E150">
        <v>5.1162922014357486</v>
      </c>
      <c r="F150">
        <v>4.0288558093904436</v>
      </c>
      <c r="G150">
        <v>-23.883839000000005</v>
      </c>
      <c r="H150">
        <v>-23.221871510221003</v>
      </c>
      <c r="I150">
        <v>-46.420031768274477</v>
      </c>
      <c r="J150">
        <v>-45.309544504809459</v>
      </c>
    </row>
    <row r="151" spans="1:10" x14ac:dyDescent="0.3">
      <c r="A151">
        <v>466.50761299999999</v>
      </c>
      <c r="C151">
        <v>2.877201972557871</v>
      </c>
      <c r="D151">
        <v>2.786238765738196</v>
      </c>
      <c r="E151">
        <v>4.3333868116595315</v>
      </c>
      <c r="F151">
        <v>4.612296325952097</v>
      </c>
      <c r="G151">
        <v>-23.074750147406501</v>
      </c>
      <c r="H151">
        <v>-22.736459985000007</v>
      </c>
      <c r="I151">
        <v>-44.958026903498052</v>
      </c>
      <c r="J151">
        <v>-48.568763281267941</v>
      </c>
    </row>
    <row r="152" spans="1:10" x14ac:dyDescent="0.3">
      <c r="A152">
        <v>707.05544099999997</v>
      </c>
      <c r="C152">
        <v>1.9451385535247148</v>
      </c>
      <c r="D152">
        <v>2.6046525757111403</v>
      </c>
      <c r="E152">
        <v>4.5278618063227016</v>
      </c>
      <c r="F152">
        <v>4.5176049189259322</v>
      </c>
      <c r="G152">
        <v>-21.909083000000006</v>
      </c>
      <c r="H152">
        <v>-23.879490000000004</v>
      </c>
      <c r="I152">
        <v>-47.620663971859237</v>
      </c>
      <c r="J152">
        <v>-47.99558914635093</v>
      </c>
    </row>
    <row r="153" spans="1:10" x14ac:dyDescent="0.3">
      <c r="A153">
        <v>414.17755799999998</v>
      </c>
      <c r="C153">
        <v>2.3497611030026873</v>
      </c>
      <c r="D153">
        <v>2.4021065568272011</v>
      </c>
      <c r="E153">
        <v>5.6272470239217185</v>
      </c>
      <c r="F153">
        <v>4.5520960791704654</v>
      </c>
      <c r="G153">
        <v>-23.689295000000008</v>
      </c>
      <c r="H153">
        <v>-23.567386500000001</v>
      </c>
      <c r="I153">
        <v>-46.623381393203019</v>
      </c>
      <c r="J153">
        <v>-46.570383182112749</v>
      </c>
    </row>
    <row r="154" spans="1:10" x14ac:dyDescent="0.3">
      <c r="A154">
        <v>508.16710699999999</v>
      </c>
      <c r="C154">
        <v>2.1753059240586214</v>
      </c>
      <c r="D154">
        <v>2.7904625057932071</v>
      </c>
      <c r="E154">
        <v>3.253580289562183</v>
      </c>
      <c r="F154">
        <v>4.9492924014120261</v>
      </c>
      <c r="G154">
        <v>-20.464412794300202</v>
      </c>
      <c r="H154">
        <v>-22.548888000000002</v>
      </c>
      <c r="I154">
        <v>-50.606055988833148</v>
      </c>
      <c r="J154">
        <v>-47.914032997113132</v>
      </c>
    </row>
    <row r="155" spans="1:10" x14ac:dyDescent="0.3">
      <c r="A155">
        <v>624.09444399999995</v>
      </c>
      <c r="C155">
        <v>2.8013844990940564</v>
      </c>
      <c r="D155">
        <v>2.1705550585212086</v>
      </c>
      <c r="E155">
        <v>4.0471190387201812</v>
      </c>
      <c r="F155">
        <v>4.0857185951654023</v>
      </c>
      <c r="G155">
        <v>-21.661621506036553</v>
      </c>
      <c r="H155">
        <v>-23.806687652148753</v>
      </c>
      <c r="I155">
        <v>-46.736869786792376</v>
      </c>
      <c r="J155">
        <v>-45.402680140543957</v>
      </c>
    </row>
    <row r="156" spans="1:10" x14ac:dyDescent="0.3">
      <c r="A156">
        <v>684.99032199999999</v>
      </c>
      <c r="C156">
        <v>1.8917548292566713</v>
      </c>
      <c r="D156">
        <v>2.5472724543181813</v>
      </c>
      <c r="E156">
        <v>3.9508028229646586</v>
      </c>
      <c r="F156">
        <v>4.1853154580036565</v>
      </c>
      <c r="G156">
        <v>-21.514804330405855</v>
      </c>
      <c r="H156">
        <v>-21.708420791919607</v>
      </c>
      <c r="I156">
        <v>-48.400242719251693</v>
      </c>
      <c r="J156">
        <v>-46.824127625791355</v>
      </c>
    </row>
    <row r="157" spans="1:10" x14ac:dyDescent="0.3">
      <c r="A157">
        <v>572.24222499999996</v>
      </c>
      <c r="C157">
        <v>2.3136015026670074</v>
      </c>
      <c r="D157">
        <v>3.0264102719077606</v>
      </c>
      <c r="E157">
        <v>4.4364012048506014</v>
      </c>
      <c r="F157">
        <v>5.5632413266424807</v>
      </c>
      <c r="G157">
        <v>-22.367316000000002</v>
      </c>
      <c r="H157">
        <v>-21.479723372164006</v>
      </c>
      <c r="I157">
        <v>-48.382675987535464</v>
      </c>
      <c r="J157">
        <v>-47.553352539983386</v>
      </c>
    </row>
    <row r="158" spans="1:10" x14ac:dyDescent="0.3">
      <c r="A158">
        <v>508.31157999999999</v>
      </c>
      <c r="C158">
        <v>2.6881420695183667</v>
      </c>
      <c r="D158">
        <v>2.6522743902978996</v>
      </c>
      <c r="E158">
        <v>3.325310371711061</v>
      </c>
      <c r="F158">
        <v>4.0122042960307427</v>
      </c>
      <c r="G158">
        <v>-20.122870661056659</v>
      </c>
      <c r="H158">
        <v>-23.967373000000006</v>
      </c>
      <c r="I158">
        <v>-50.515363084024557</v>
      </c>
      <c r="J158">
        <v>-46.384490817317726</v>
      </c>
    </row>
    <row r="159" spans="1:10" x14ac:dyDescent="0.3">
      <c r="A159">
        <v>546.34642299999996</v>
      </c>
      <c r="C159">
        <v>2.4225192571595291</v>
      </c>
      <c r="D159">
        <v>2.6535810251450536</v>
      </c>
      <c r="E159">
        <v>3.9480704815189411</v>
      </c>
      <c r="F159">
        <v>4.1082943509400884</v>
      </c>
      <c r="G159">
        <v>-22.113167196367058</v>
      </c>
      <c r="H159">
        <v>-23.641506570768303</v>
      </c>
      <c r="I159">
        <v>-48.316235806343272</v>
      </c>
      <c r="J159">
        <v>-47.827195985044703</v>
      </c>
    </row>
    <row r="160" spans="1:10" x14ac:dyDescent="0.3">
      <c r="A160">
        <v>791.83497699999998</v>
      </c>
      <c r="C160">
        <v>2.046791616416713</v>
      </c>
      <c r="D160">
        <v>2.1860093437215826</v>
      </c>
      <c r="E160">
        <v>4.6701808896392736</v>
      </c>
      <c r="F160">
        <v>4.6128368162322584</v>
      </c>
      <c r="G160">
        <v>-21.486137535000005</v>
      </c>
      <c r="H160">
        <v>-24.388603782187904</v>
      </c>
      <c r="I160">
        <v>-51.53404966006272</v>
      </c>
      <c r="J160">
        <v>-47.927216963472212</v>
      </c>
    </row>
    <row r="161" spans="1:10" x14ac:dyDescent="0.3">
      <c r="A161">
        <v>765.89379199999996</v>
      </c>
      <c r="C161">
        <v>2.7120247434476275</v>
      </c>
      <c r="D161">
        <v>2.8780044702680252</v>
      </c>
      <c r="E161">
        <v>4.094994900944612</v>
      </c>
      <c r="F161">
        <v>5.8321114791938573</v>
      </c>
      <c r="G161">
        <v>-22.414881375807752</v>
      </c>
      <c r="H161">
        <v>-22.592029951899505</v>
      </c>
      <c r="I161">
        <v>-49.405045410632958</v>
      </c>
      <c r="J161">
        <v>-46.529211591760863</v>
      </c>
    </row>
    <row r="162" spans="1:10" x14ac:dyDescent="0.3">
      <c r="A162">
        <v>340.90549399999998</v>
      </c>
      <c r="C162">
        <v>3.2186027185081167</v>
      </c>
      <c r="D162">
        <v>2.3461396874072928</v>
      </c>
      <c r="E162">
        <v>3.9942291408176986</v>
      </c>
      <c r="F162">
        <v>5.4509277404722001</v>
      </c>
      <c r="G162">
        <v>-21.233325999362354</v>
      </c>
      <c r="H162">
        <v>-23.499323</v>
      </c>
      <c r="I162">
        <v>-47.970843449444295</v>
      </c>
      <c r="J162">
        <v>-47.457853253204043</v>
      </c>
    </row>
    <row r="163" spans="1:10" x14ac:dyDescent="0.3">
      <c r="A163">
        <v>629.17176900000004</v>
      </c>
      <c r="C163">
        <v>2.3061246707365299</v>
      </c>
      <c r="D163">
        <v>2.7958821019525852</v>
      </c>
      <c r="E163">
        <v>3.7854722033063881</v>
      </c>
      <c r="F163">
        <v>3.8924841793646876</v>
      </c>
      <c r="G163">
        <v>-22.424996999334002</v>
      </c>
      <c r="H163">
        <v>-22.822145000000003</v>
      </c>
      <c r="I163">
        <v>-50.207006146214439</v>
      </c>
      <c r="J163">
        <v>-47.265802732090094</v>
      </c>
    </row>
    <row r="164" spans="1:10" x14ac:dyDescent="0.3">
      <c r="A164">
        <v>877.591227</v>
      </c>
      <c r="C164">
        <v>1.973035440686933</v>
      </c>
      <c r="D164">
        <v>3.1919546045885201</v>
      </c>
      <c r="E164">
        <v>4.1901635516307048</v>
      </c>
      <c r="F164">
        <v>4.1126050015345745</v>
      </c>
      <c r="G164">
        <v>-24.525386611147006</v>
      </c>
      <c r="H164">
        <v>-23.973148266790606</v>
      </c>
      <c r="I164">
        <v>-48.103228422535025</v>
      </c>
      <c r="J164">
        <v>-47.505288235203587</v>
      </c>
    </row>
    <row r="165" spans="1:10" x14ac:dyDescent="0.3">
      <c r="A165">
        <v>499.42756800000001</v>
      </c>
      <c r="C165">
        <v>1.9197525561894431</v>
      </c>
      <c r="D165">
        <v>2.4986771365944649</v>
      </c>
      <c r="E165">
        <v>4.2497363045688337</v>
      </c>
      <c r="F165">
        <v>5.4982057589864661</v>
      </c>
      <c r="G165">
        <v>-23.04253672118076</v>
      </c>
      <c r="H165">
        <v>-21.47188540230535</v>
      </c>
      <c r="I165">
        <v>-47.376774239641627</v>
      </c>
      <c r="J165">
        <v>-46.745515210683564</v>
      </c>
    </row>
    <row r="166" spans="1:10" x14ac:dyDescent="0.3">
      <c r="A166">
        <v>624.06239600000004</v>
      </c>
      <c r="C166">
        <v>1.8475603210554368</v>
      </c>
      <c r="D166">
        <v>2.8500976609941615</v>
      </c>
      <c r="E166">
        <v>3.5624118329497274</v>
      </c>
      <c r="F166">
        <v>4.3645134736915097</v>
      </c>
      <c r="G166">
        <v>-21.164429018489251</v>
      </c>
      <c r="H166">
        <v>-23.026555500000004</v>
      </c>
      <c r="I166">
        <v>-49.110835890202573</v>
      </c>
      <c r="J166">
        <v>-45.556608696687441</v>
      </c>
    </row>
    <row r="167" spans="1:10" x14ac:dyDescent="0.3">
      <c r="A167">
        <v>385.641032</v>
      </c>
      <c r="C167">
        <v>2.1921240125010617</v>
      </c>
      <c r="D167">
        <v>2.450524690058026</v>
      </c>
      <c r="E167">
        <v>3.3895204658463776</v>
      </c>
      <c r="F167">
        <v>4.0004340774793183</v>
      </c>
      <c r="G167">
        <v>-20.982668054874704</v>
      </c>
      <c r="H167">
        <v>-22.531007000000002</v>
      </c>
      <c r="I167">
        <v>-48.83262029214584</v>
      </c>
      <c r="J167">
        <v>-52.171194822163727</v>
      </c>
    </row>
    <row r="168" spans="1:10" x14ac:dyDescent="0.3">
      <c r="A168">
        <v>486.62134200000003</v>
      </c>
      <c r="C168">
        <v>2.3525047415609044</v>
      </c>
      <c r="D168">
        <v>2.1718375720313672</v>
      </c>
      <c r="E168">
        <v>5.4373160510463698</v>
      </c>
      <c r="F168">
        <v>4.9580810655158709</v>
      </c>
      <c r="G168">
        <v>-23.647312500000005</v>
      </c>
      <c r="H168">
        <v>-22.427493614698104</v>
      </c>
      <c r="I168">
        <v>-46.850859993673581</v>
      </c>
      <c r="J168">
        <v>-48.172157585145634</v>
      </c>
    </row>
    <row r="169" spans="1:10" x14ac:dyDescent="0.3">
      <c r="A169">
        <v>305.85159599999997</v>
      </c>
      <c r="C169">
        <v>2.0411596828981016</v>
      </c>
      <c r="D169">
        <v>2.9333156620656617</v>
      </c>
      <c r="E169">
        <v>4.8412655926257822</v>
      </c>
      <c r="F169">
        <v>3.6794278966121188</v>
      </c>
      <c r="G169">
        <v>-23.831829103771252</v>
      </c>
      <c r="H169">
        <v>-23.435964980516907</v>
      </c>
      <c r="I169">
        <v>-46.817108872549611</v>
      </c>
      <c r="J169">
        <v>-45.072091475479915</v>
      </c>
    </row>
    <row r="170" spans="1:10" x14ac:dyDescent="0.3">
      <c r="A170">
        <v>505.45151499999997</v>
      </c>
      <c r="C170">
        <v>2.5902118850995017</v>
      </c>
      <c r="D170">
        <v>2.1541042975321183</v>
      </c>
      <c r="E170">
        <v>3.5070458724273257</v>
      </c>
      <c r="F170">
        <v>5.1112389831348324</v>
      </c>
      <c r="G170">
        <v>-21.83130897810015</v>
      </c>
      <c r="H170">
        <v>-22.523835450207056</v>
      </c>
      <c r="I170">
        <v>-51.480431428050558</v>
      </c>
      <c r="J170">
        <v>-49.663271665553467</v>
      </c>
    </row>
    <row r="171" spans="1:10" x14ac:dyDescent="0.3">
      <c r="A171">
        <v>539.12046399999997</v>
      </c>
      <c r="C171">
        <v>2.2870533826784847</v>
      </c>
      <c r="D171">
        <v>2.3939540586136796</v>
      </c>
      <c r="E171">
        <v>4.3174992211071315</v>
      </c>
      <c r="F171">
        <v>4.4229179807676626</v>
      </c>
      <c r="G171">
        <v>-22.491189952477502</v>
      </c>
      <c r="H171">
        <v>-22.971244000000002</v>
      </c>
      <c r="I171">
        <v>-47.213079730539313</v>
      </c>
      <c r="J171">
        <v>-46.996630027555213</v>
      </c>
    </row>
    <row r="172" spans="1:10" x14ac:dyDescent="0.3">
      <c r="A172">
        <v>538.77885400000002</v>
      </c>
      <c r="C172">
        <v>1.8700760121098816</v>
      </c>
      <c r="D172">
        <v>1.9117114471772816</v>
      </c>
      <c r="E172">
        <v>4.6466977312993345</v>
      </c>
      <c r="F172">
        <v>4.0227169800510296</v>
      </c>
      <c r="G172">
        <v>-22.197053500000003</v>
      </c>
      <c r="H172">
        <v>-21.225575282859502</v>
      </c>
      <c r="I172">
        <v>-46.745514289869647</v>
      </c>
      <c r="J172">
        <v>-50.869308119039758</v>
      </c>
    </row>
    <row r="173" spans="1:10" x14ac:dyDescent="0.3">
      <c r="A173">
        <v>557.97873100000004</v>
      </c>
      <c r="C173">
        <v>2.4232245684018952</v>
      </c>
      <c r="E173">
        <v>3.6838572054003462</v>
      </c>
      <c r="F173">
        <v>4.0351494577734632</v>
      </c>
      <c r="G173">
        <v>-22.694973492069455</v>
      </c>
      <c r="H173">
        <v>-22.884880423820402</v>
      </c>
      <c r="I173">
        <v>-49.429825285815944</v>
      </c>
      <c r="J173">
        <v>-46.411600233135466</v>
      </c>
    </row>
    <row r="174" spans="1:10" x14ac:dyDescent="0.3">
      <c r="A174">
        <v>766.48060199999998</v>
      </c>
      <c r="C174">
        <v>2.47170380180158</v>
      </c>
      <c r="E174">
        <v>4.0532321488405021</v>
      </c>
      <c r="F174">
        <v>4.896129218798853</v>
      </c>
      <c r="G174">
        <v>-22.274588913126454</v>
      </c>
      <c r="H174">
        <v>-22.224748314841602</v>
      </c>
      <c r="I174">
        <v>-46.953602690417867</v>
      </c>
      <c r="J174">
        <v>-49.821781654576142</v>
      </c>
    </row>
    <row r="175" spans="1:10" x14ac:dyDescent="0.3">
      <c r="A175">
        <v>386.77312000000001</v>
      </c>
      <c r="C175">
        <v>2.7588316842686296</v>
      </c>
      <c r="E175">
        <v>3.4418521757732918</v>
      </c>
      <c r="G175">
        <v>-22.490598901991106</v>
      </c>
      <c r="H175">
        <v>-23.030538324140796</v>
      </c>
      <c r="I175">
        <v>-51.664176190951686</v>
      </c>
      <c r="J175">
        <v>-46.976476309079708</v>
      </c>
    </row>
    <row r="176" spans="1:10" x14ac:dyDescent="0.3">
      <c r="A176">
        <v>506.28351700000002</v>
      </c>
      <c r="C176">
        <v>2.6326303680807599</v>
      </c>
      <c r="E176">
        <v>3.9252605095194353</v>
      </c>
      <c r="G176">
        <v>-20.286082203974658</v>
      </c>
      <c r="I176">
        <v>-50.405466847951246</v>
      </c>
    </row>
    <row r="177" spans="1:9" x14ac:dyDescent="0.3">
      <c r="A177">
        <v>449.069277</v>
      </c>
      <c r="C177">
        <v>2.2304233738926404</v>
      </c>
      <c r="E177">
        <v>3.9717859378791145</v>
      </c>
      <c r="G177">
        <v>-22.554996920208456</v>
      </c>
      <c r="I177">
        <v>-52.590898380276627</v>
      </c>
    </row>
    <row r="178" spans="1:9" x14ac:dyDescent="0.3">
      <c r="A178">
        <v>389.778188</v>
      </c>
      <c r="C178">
        <v>2.7402023657602683</v>
      </c>
      <c r="E178">
        <v>4.2050960475784844</v>
      </c>
      <c r="G178">
        <v>-23.388960913938501</v>
      </c>
      <c r="I178">
        <v>-49.512053376698297</v>
      </c>
    </row>
    <row r="179" spans="1:9" x14ac:dyDescent="0.3">
      <c r="A179">
        <v>996.07265299999995</v>
      </c>
      <c r="C179">
        <v>2.0021833467650434</v>
      </c>
      <c r="E179">
        <v>3.7621531923035945</v>
      </c>
      <c r="G179">
        <v>-21.267121989952404</v>
      </c>
      <c r="I179">
        <v>-48.692273053194221</v>
      </c>
    </row>
    <row r="180" spans="1:9" x14ac:dyDescent="0.3">
      <c r="A180">
        <v>860.80805599999997</v>
      </c>
      <c r="C180">
        <v>2.3516243324207839</v>
      </c>
      <c r="E180">
        <v>4.8395785959610693</v>
      </c>
      <c r="G180">
        <v>-20.282382990000006</v>
      </c>
      <c r="I180">
        <v>-50.248748430583433</v>
      </c>
    </row>
    <row r="181" spans="1:9" x14ac:dyDescent="0.3">
      <c r="A181">
        <v>747.305654</v>
      </c>
      <c r="C181">
        <v>2.310132296141381</v>
      </c>
      <c r="E181">
        <v>3.2345172835126865</v>
      </c>
      <c r="G181">
        <v>-22.359138319147654</v>
      </c>
      <c r="I181">
        <v>-49.519841211156304</v>
      </c>
    </row>
    <row r="182" spans="1:9" x14ac:dyDescent="0.3">
      <c r="A182">
        <v>431.76359300000001</v>
      </c>
      <c r="C182">
        <v>2.7194456471898234</v>
      </c>
      <c r="E182">
        <v>5.288419153088979</v>
      </c>
      <c r="G182">
        <v>-23.541544500000004</v>
      </c>
      <c r="I182">
        <v>-46.366552671574183</v>
      </c>
    </row>
    <row r="183" spans="1:9" x14ac:dyDescent="0.3">
      <c r="A183">
        <v>561.18488100000002</v>
      </c>
      <c r="C183">
        <v>2.3538893149789724</v>
      </c>
      <c r="E183">
        <v>3.1655410767223731</v>
      </c>
      <c r="G183">
        <v>-21.676733935614351</v>
      </c>
      <c r="I183">
        <v>-51.382300841071938</v>
      </c>
    </row>
    <row r="184" spans="1:9" x14ac:dyDescent="0.3">
      <c r="A184">
        <v>679.96329800000001</v>
      </c>
      <c r="C184">
        <v>2.7822425161394038</v>
      </c>
      <c r="E184">
        <v>3.4649364291217326</v>
      </c>
      <c r="G184">
        <v>-20.674031227925401</v>
      </c>
      <c r="I184">
        <v>-50.145689008682758</v>
      </c>
    </row>
    <row r="185" spans="1:9" x14ac:dyDescent="0.3">
      <c r="A185">
        <v>420.90358900000001</v>
      </c>
      <c r="C185">
        <v>1.6902049430907664</v>
      </c>
      <c r="E185">
        <v>4.1655410767223726</v>
      </c>
      <c r="G185">
        <v>-21.613427615164152</v>
      </c>
      <c r="I185">
        <v>-51.168876466827719</v>
      </c>
    </row>
    <row r="186" spans="1:9" x14ac:dyDescent="0.3">
      <c r="A186">
        <v>506.55949500000003</v>
      </c>
      <c r="C186">
        <v>2.123116310091175</v>
      </c>
      <c r="E186">
        <v>3.4274861090957853</v>
      </c>
      <c r="G186">
        <v>-22.903568778761954</v>
      </c>
      <c r="I186">
        <v>-50.724822473379952</v>
      </c>
    </row>
    <row r="187" spans="1:9" x14ac:dyDescent="0.3">
      <c r="A187">
        <v>506.496576</v>
      </c>
      <c r="C187">
        <v>2.14201696460331</v>
      </c>
      <c r="E187">
        <v>5.5480047098201162</v>
      </c>
      <c r="G187">
        <v>-20.536097000000002</v>
      </c>
      <c r="I187">
        <v>-47.40233162567754</v>
      </c>
    </row>
    <row r="188" spans="1:9" x14ac:dyDescent="0.3">
      <c r="A188">
        <v>489.094268</v>
      </c>
      <c r="C188">
        <v>2.5513450714631412</v>
      </c>
      <c r="E188">
        <v>5.2451275542773752</v>
      </c>
      <c r="G188">
        <v>-23.2758255</v>
      </c>
      <c r="I188">
        <v>-46.732526704705307</v>
      </c>
    </row>
    <row r="189" spans="1:9" x14ac:dyDescent="0.3">
      <c r="A189">
        <v>388.49145299999998</v>
      </c>
      <c r="C189">
        <v>2.7449240121107117</v>
      </c>
      <c r="E189">
        <v>5.1888975620173419</v>
      </c>
      <c r="G189">
        <v>-23.320302500000004</v>
      </c>
      <c r="I189">
        <v>-46.727874668552587</v>
      </c>
    </row>
    <row r="190" spans="1:9" x14ac:dyDescent="0.3">
      <c r="A190">
        <v>455.64137699999998</v>
      </c>
      <c r="C190">
        <v>2.2566431929069184</v>
      </c>
      <c r="E190">
        <v>3.4434194617828173</v>
      </c>
      <c r="G190">
        <v>-21.528980135312807</v>
      </c>
      <c r="I190">
        <v>-50.555460841939841</v>
      </c>
    </row>
    <row r="191" spans="1:9" x14ac:dyDescent="0.3">
      <c r="A191">
        <v>481.52605199999999</v>
      </c>
      <c r="C191">
        <v>2.3869731309702056</v>
      </c>
      <c r="E191">
        <v>3.8161086707399039</v>
      </c>
      <c r="G191">
        <v>-22.294019248259001</v>
      </c>
      <c r="I191">
        <v>-49.552111329830026</v>
      </c>
    </row>
    <row r="192" spans="1:9" x14ac:dyDescent="0.3">
      <c r="A192">
        <v>517.52504299999998</v>
      </c>
      <c r="C192">
        <v>2.6940573793126346</v>
      </c>
      <c r="E192">
        <v>4.6472851450253669</v>
      </c>
      <c r="G192">
        <v>-22.210709490000003</v>
      </c>
      <c r="I192">
        <v>-49.656529935058046</v>
      </c>
    </row>
    <row r="193" spans="1:9" x14ac:dyDescent="0.3">
      <c r="A193">
        <v>501.65474599999999</v>
      </c>
      <c r="C193">
        <v>2.8304314731080598</v>
      </c>
      <c r="E193">
        <v>3.6819644589946829</v>
      </c>
      <c r="G193">
        <v>-20.795239499374603</v>
      </c>
      <c r="I193">
        <v>-50.190219732204923</v>
      </c>
    </row>
    <row r="194" spans="1:9" x14ac:dyDescent="0.3">
      <c r="A194">
        <v>766.40262800000005</v>
      </c>
      <c r="C194">
        <v>2.4358443659844413</v>
      </c>
      <c r="E194">
        <v>3.6802448370426077</v>
      </c>
      <c r="G194">
        <v>-21.840366902270201</v>
      </c>
      <c r="I194">
        <v>-48.495459202748087</v>
      </c>
    </row>
    <row r="195" spans="1:9" x14ac:dyDescent="0.3">
      <c r="A195">
        <v>576.45630900000003</v>
      </c>
      <c r="C195">
        <v>2.4427211508894819</v>
      </c>
      <c r="E195">
        <v>4.0361895887541994</v>
      </c>
      <c r="G195">
        <v>-20.648369316722</v>
      </c>
      <c r="I195">
        <v>-50.361813702123669</v>
      </c>
    </row>
    <row r="196" spans="1:9" x14ac:dyDescent="0.3">
      <c r="A196">
        <v>440.21666299999998</v>
      </c>
      <c r="C196">
        <v>2.3380798089306269</v>
      </c>
      <c r="E196">
        <v>4.0572475801312446</v>
      </c>
      <c r="G196">
        <v>-21.799830597460055</v>
      </c>
      <c r="I196">
        <v>-49.929283572293976</v>
      </c>
    </row>
    <row r="197" spans="1:9" x14ac:dyDescent="0.3">
      <c r="A197">
        <v>484.770937</v>
      </c>
      <c r="C197">
        <v>3.099841141602111</v>
      </c>
      <c r="E197">
        <v>3.6825962914605532</v>
      </c>
      <c r="G197">
        <v>-21.379777805706556</v>
      </c>
      <c r="I197">
        <v>-50.208416728114045</v>
      </c>
    </row>
    <row r="198" spans="1:9" x14ac:dyDescent="0.3">
      <c r="A198">
        <v>510.20466800000003</v>
      </c>
      <c r="C198">
        <v>2.5120517009788279</v>
      </c>
      <c r="E198">
        <v>4.085219201044942</v>
      </c>
      <c r="G198">
        <v>-21.622142999353002</v>
      </c>
      <c r="I198">
        <v>-49.798761690961769</v>
      </c>
    </row>
    <row r="199" spans="1:9" x14ac:dyDescent="0.3">
      <c r="A199">
        <v>413.249123</v>
      </c>
      <c r="C199">
        <v>2.6109708705184098</v>
      </c>
      <c r="E199">
        <v>3.7607993116307177</v>
      </c>
      <c r="G199">
        <v>-21.910920658920002</v>
      </c>
      <c r="I199">
        <v>-49.897177750237852</v>
      </c>
    </row>
    <row r="200" spans="1:9" x14ac:dyDescent="0.3">
      <c r="A200">
        <v>626.50103899999999</v>
      </c>
      <c r="C200">
        <v>2.5589280617166925</v>
      </c>
      <c r="E200">
        <v>4.6105537053170949</v>
      </c>
      <c r="G200">
        <v>-20.320144335000005</v>
      </c>
      <c r="I200">
        <v>-48.314470490025975</v>
      </c>
    </row>
    <row r="201" spans="1:9" x14ac:dyDescent="0.3">
      <c r="A201">
        <v>544.17856900000004</v>
      </c>
      <c r="C201">
        <v>2.7552626024331897</v>
      </c>
      <c r="E201">
        <v>4.3315082762863897</v>
      </c>
      <c r="G201">
        <v>-20.796448624865253</v>
      </c>
      <c r="I201">
        <v>-49.219145857724484</v>
      </c>
    </row>
    <row r="202" spans="1:9" x14ac:dyDescent="0.3">
      <c r="A202">
        <v>647.561283</v>
      </c>
      <c r="C202">
        <v>2.8071973377088324</v>
      </c>
      <c r="E202">
        <v>4.2344413512663346</v>
      </c>
      <c r="G202">
        <v>-24.182526500000005</v>
      </c>
      <c r="I202">
        <v>-48.527681321849471</v>
      </c>
    </row>
    <row r="203" spans="1:9" x14ac:dyDescent="0.3">
      <c r="A203">
        <v>613.05494699999997</v>
      </c>
      <c r="C203">
        <v>2.6644031419347978</v>
      </c>
      <c r="E203">
        <v>4.3267453795653221</v>
      </c>
      <c r="G203">
        <v>-20.4275570617021</v>
      </c>
      <c r="I203">
        <v>-47.824592950174626</v>
      </c>
    </row>
    <row r="204" spans="1:9" x14ac:dyDescent="0.3">
      <c r="A204">
        <v>776.35806200000002</v>
      </c>
      <c r="C204">
        <v>2.9802929562565255</v>
      </c>
      <c r="E204">
        <v>3.9202798946329485</v>
      </c>
      <c r="G204">
        <v>-21.032881387582503</v>
      </c>
      <c r="I204">
        <v>-51.209106344995398</v>
      </c>
    </row>
    <row r="205" spans="1:9" x14ac:dyDescent="0.3">
      <c r="A205">
        <v>514.19829100000004</v>
      </c>
      <c r="C205">
        <v>2.4326743191949345</v>
      </c>
      <c r="E205">
        <v>4.0487524576994893</v>
      </c>
      <c r="G205">
        <v>-20.498809212893551</v>
      </c>
      <c r="I205">
        <v>-48.944502595049869</v>
      </c>
    </row>
    <row r="206" spans="1:9" x14ac:dyDescent="0.3">
      <c r="A206">
        <v>446.354761</v>
      </c>
      <c r="C206">
        <v>2.8765849876051934</v>
      </c>
      <c r="E206">
        <v>3.8237349883987313</v>
      </c>
      <c r="G206">
        <v>-21.895146201472752</v>
      </c>
      <c r="I206">
        <v>-49.594821847378277</v>
      </c>
    </row>
    <row r="207" spans="1:9" x14ac:dyDescent="0.3">
      <c r="A207">
        <v>512.19063300000005</v>
      </c>
      <c r="C207">
        <v>2.7542596327095223</v>
      </c>
      <c r="E207">
        <v>4.5177104102231027</v>
      </c>
      <c r="G207">
        <v>-21.253446495000002</v>
      </c>
      <c r="I207">
        <v>-50.642639048250544</v>
      </c>
    </row>
    <row r="208" spans="1:9" x14ac:dyDescent="0.3">
      <c r="A208">
        <v>604.95051799999999</v>
      </c>
      <c r="C208">
        <v>2.4318283714978017</v>
      </c>
      <c r="E208">
        <v>4.4741871158174504</v>
      </c>
      <c r="G208">
        <v>-23.415233019833007</v>
      </c>
      <c r="I208">
        <v>-46.041053464758157</v>
      </c>
    </row>
    <row r="209" spans="1:9" x14ac:dyDescent="0.3">
      <c r="A209">
        <v>584.89496199999996</v>
      </c>
      <c r="C209">
        <v>2.1607505658605772</v>
      </c>
      <c r="E209">
        <v>5.0856401569660257</v>
      </c>
      <c r="G209">
        <v>-22.817425089331753</v>
      </c>
      <c r="I209">
        <v>-45.191600128420163</v>
      </c>
    </row>
    <row r="210" spans="1:9" x14ac:dyDescent="0.3">
      <c r="A210">
        <v>425.28967299999999</v>
      </c>
      <c r="C210">
        <v>2.5033479944812145</v>
      </c>
      <c r="E210">
        <v>4.2676409823459158</v>
      </c>
      <c r="G210">
        <v>-23.373140191766353</v>
      </c>
      <c r="I210">
        <v>-48.184538175309712</v>
      </c>
    </row>
    <row r="211" spans="1:9" x14ac:dyDescent="0.3">
      <c r="A211">
        <v>497.34339499999999</v>
      </c>
      <c r="C211">
        <v>2.6165458775479817</v>
      </c>
      <c r="E211">
        <v>4.6031985206760977</v>
      </c>
      <c r="G211">
        <v>-21.357996000000007</v>
      </c>
      <c r="I211">
        <v>-48.234056727223212</v>
      </c>
    </row>
    <row r="212" spans="1:9" x14ac:dyDescent="0.3">
      <c r="A212">
        <v>620.69860000000006</v>
      </c>
      <c r="C212">
        <v>2.4022218211554898</v>
      </c>
      <c r="E212">
        <v>5.505772473128542</v>
      </c>
      <c r="G212">
        <v>-23.995149000000001</v>
      </c>
      <c r="I212">
        <v>-46.249034279441624</v>
      </c>
    </row>
    <row r="213" spans="1:9" x14ac:dyDescent="0.3">
      <c r="A213">
        <v>831.18366500000002</v>
      </c>
      <c r="C213">
        <v>2.5614019450311267</v>
      </c>
      <c r="E213">
        <v>6.1396215804472218</v>
      </c>
      <c r="G213">
        <v>-23.468506000000001</v>
      </c>
      <c r="I213">
        <v>-46.531084085661085</v>
      </c>
    </row>
    <row r="214" spans="1:9" x14ac:dyDescent="0.3">
      <c r="A214">
        <v>457.30121800000001</v>
      </c>
      <c r="C214">
        <v>1.8167515447937421</v>
      </c>
      <c r="E214">
        <v>3.8840019247687874</v>
      </c>
      <c r="G214">
        <v>-21.491894653589799</v>
      </c>
      <c r="I214">
        <v>-48.037729357498954</v>
      </c>
    </row>
    <row r="215" spans="1:9" x14ac:dyDescent="0.3">
      <c r="A215">
        <v>477.51059600000002</v>
      </c>
      <c r="C215">
        <v>1.7952959329677161</v>
      </c>
      <c r="E215">
        <v>3.721563318357481</v>
      </c>
      <c r="G215">
        <v>-20.650168687255054</v>
      </c>
      <c r="I215">
        <v>-50.661459504143636</v>
      </c>
    </row>
    <row r="216" spans="1:9" x14ac:dyDescent="0.3">
      <c r="A216">
        <v>494.43659600000001</v>
      </c>
      <c r="C216">
        <v>2.7382992394007193</v>
      </c>
      <c r="E216">
        <v>3.9789105771755717</v>
      </c>
      <c r="G216">
        <v>-22.003747180667801</v>
      </c>
      <c r="I216">
        <v>-50.385521598082825</v>
      </c>
    </row>
    <row r="217" spans="1:9" x14ac:dyDescent="0.3">
      <c r="A217">
        <v>871.58019300000001</v>
      </c>
      <c r="C217">
        <v>2.5077857315195806</v>
      </c>
      <c r="E217">
        <v>4.1740598077250253</v>
      </c>
      <c r="G217">
        <v>-22.641749624212682</v>
      </c>
      <c r="I217">
        <v>-47.059286906241311</v>
      </c>
    </row>
    <row r="218" spans="1:9" x14ac:dyDescent="0.3">
      <c r="A218">
        <v>458.09464100000002</v>
      </c>
      <c r="C218">
        <v>2.6035568106266682</v>
      </c>
      <c r="E218">
        <v>5.3633317601673909</v>
      </c>
      <c r="G218">
        <v>-22.858395000000005</v>
      </c>
      <c r="I218">
        <v>-47.221096609757517</v>
      </c>
    </row>
    <row r="219" spans="1:9" x14ac:dyDescent="0.3">
      <c r="A219">
        <v>402.82042100000001</v>
      </c>
      <c r="C219">
        <v>2.4638601544849248</v>
      </c>
      <c r="E219">
        <v>4.068556895072363</v>
      </c>
      <c r="G219">
        <v>-21.891977602699701</v>
      </c>
      <c r="I219">
        <v>-49.016929918912609</v>
      </c>
    </row>
    <row r="220" spans="1:9" x14ac:dyDescent="0.3">
      <c r="A220">
        <v>493.094516</v>
      </c>
      <c r="C220">
        <v>2.4344283742619526</v>
      </c>
      <c r="E220">
        <v>3.8007857903277626</v>
      </c>
      <c r="G220">
        <v>-21.855061086860808</v>
      </c>
      <c r="I220">
        <v>-50.689199932370684</v>
      </c>
    </row>
    <row r="221" spans="1:9" x14ac:dyDescent="0.3">
      <c r="A221">
        <v>609.60143500000004</v>
      </c>
      <c r="C221">
        <v>2.3583727302580204</v>
      </c>
      <c r="E221">
        <v>3.9656719712201065</v>
      </c>
      <c r="G221">
        <v>-22.871892279592803</v>
      </c>
      <c r="I221">
        <v>-49.156179151707128</v>
      </c>
    </row>
    <row r="222" spans="1:9" x14ac:dyDescent="0.3">
      <c r="A222">
        <v>741.813129</v>
      </c>
      <c r="C222">
        <v>2.8384656093941643</v>
      </c>
      <c r="E222">
        <v>4.5453566058946171</v>
      </c>
      <c r="G222">
        <v>-21.955602000000003</v>
      </c>
      <c r="I222">
        <v>-48.002388208652455</v>
      </c>
    </row>
    <row r="223" spans="1:9" x14ac:dyDescent="0.3">
      <c r="A223">
        <v>376.81917199999998</v>
      </c>
      <c r="C223">
        <v>3.0245193262696137</v>
      </c>
      <c r="E223">
        <v>4.0931764496962488</v>
      </c>
      <c r="G223">
        <v>-21.080537499366105</v>
      </c>
      <c r="I223">
        <v>-49.238861531251032</v>
      </c>
    </row>
    <row r="224" spans="1:9" x14ac:dyDescent="0.3">
      <c r="A224">
        <v>631.62627199999997</v>
      </c>
      <c r="C224">
        <v>2.5591342583614249</v>
      </c>
      <c r="E224">
        <v>3.8894697839695076</v>
      </c>
      <c r="G224">
        <v>-22.81454295970865</v>
      </c>
      <c r="I224">
        <v>-50.079125394570042</v>
      </c>
    </row>
    <row r="225" spans="1:9" x14ac:dyDescent="0.3">
      <c r="A225">
        <v>457.14197200000001</v>
      </c>
      <c r="C225">
        <v>2.7744979877399025</v>
      </c>
      <c r="E225">
        <v>4.7783900466857254</v>
      </c>
      <c r="G225">
        <v>-21.757082984349758</v>
      </c>
      <c r="I225">
        <v>-48.827694693000119</v>
      </c>
    </row>
    <row r="226" spans="1:9" x14ac:dyDescent="0.3">
      <c r="A226">
        <v>451.98613899999998</v>
      </c>
      <c r="C226">
        <v>1.9901034371324648</v>
      </c>
      <c r="E226">
        <v>4.8969558902701795</v>
      </c>
      <c r="G226">
        <v>-23.652632500000003</v>
      </c>
      <c r="I226">
        <v>-47.220491187489856</v>
      </c>
    </row>
    <row r="227" spans="1:9" x14ac:dyDescent="0.3">
      <c r="A227">
        <v>577.57906100000002</v>
      </c>
      <c r="C227">
        <v>2.6705751609722239</v>
      </c>
      <c r="E227">
        <v>3.9160852998437026</v>
      </c>
      <c r="G227">
        <v>-20.343505121059604</v>
      </c>
      <c r="I227">
        <v>-49.196120191474236</v>
      </c>
    </row>
    <row r="228" spans="1:9" x14ac:dyDescent="0.3">
      <c r="A228">
        <v>582.03182900000002</v>
      </c>
      <c r="C228">
        <v>2.4667979497808954</v>
      </c>
      <c r="E228">
        <v>3.9116369331294423</v>
      </c>
      <c r="G228">
        <v>-22.663101471325305</v>
      </c>
      <c r="I228">
        <v>-51.0774138909334</v>
      </c>
    </row>
    <row r="229" spans="1:9" x14ac:dyDescent="0.3">
      <c r="A229">
        <v>632.09753000000001</v>
      </c>
      <c r="C229">
        <v>3.2964008043224484</v>
      </c>
      <c r="E229">
        <v>4.392239560398111</v>
      </c>
      <c r="G229">
        <v>-22.511149000000003</v>
      </c>
      <c r="I229">
        <v>-48.557066101387115</v>
      </c>
    </row>
    <row r="230" spans="1:9" x14ac:dyDescent="0.3">
      <c r="A230">
        <v>509.93940500000002</v>
      </c>
      <c r="C230">
        <v>2.2935106095243367</v>
      </c>
      <c r="E230">
        <v>4.4833304952573201</v>
      </c>
      <c r="G230">
        <v>-20.039612535000003</v>
      </c>
      <c r="I230">
        <v>-47.751066571312961</v>
      </c>
    </row>
    <row r="231" spans="1:9" x14ac:dyDescent="0.3">
      <c r="A231">
        <v>549.85797400000001</v>
      </c>
      <c r="C231">
        <v>2.8146743534151453</v>
      </c>
      <c r="E231">
        <v>3.9792751475910233</v>
      </c>
      <c r="G231">
        <v>-23.204843000000007</v>
      </c>
      <c r="I231">
        <v>-46.156314423937715</v>
      </c>
    </row>
    <row r="232" spans="1:9" x14ac:dyDescent="0.3">
      <c r="A232">
        <v>612.84556699999996</v>
      </c>
      <c r="C232">
        <v>2.5395640920198077</v>
      </c>
      <c r="E232">
        <v>4.4893537005094188</v>
      </c>
      <c r="G232">
        <v>-24.706954196425801</v>
      </c>
      <c r="I232">
        <v>-47.553137408817555</v>
      </c>
    </row>
    <row r="233" spans="1:9" x14ac:dyDescent="0.3">
      <c r="A233">
        <v>433.34509800000001</v>
      </c>
      <c r="C233">
        <v>2.4935207856346433</v>
      </c>
      <c r="E233">
        <v>4.0478976235144106</v>
      </c>
      <c r="G233">
        <v>-24.739239940397805</v>
      </c>
      <c r="I233">
        <v>-47.554316965929928</v>
      </c>
    </row>
    <row r="234" spans="1:9" x14ac:dyDescent="0.3">
      <c r="A234">
        <v>426.73884700000002</v>
      </c>
      <c r="C234">
        <v>2.4465464865977244</v>
      </c>
      <c r="E234">
        <v>4.4262834816887793</v>
      </c>
      <c r="G234">
        <v>-20.429372500000003</v>
      </c>
      <c r="I234">
        <v>-51.344890657634998</v>
      </c>
    </row>
    <row r="235" spans="1:9" x14ac:dyDescent="0.3">
      <c r="A235">
        <v>606.996081</v>
      </c>
      <c r="C235">
        <v>1.940112881704394</v>
      </c>
      <c r="E235">
        <v>4.5436956323092446</v>
      </c>
      <c r="G235">
        <v>-23.788652500000001</v>
      </c>
      <c r="I235">
        <v>-45.354056666940934</v>
      </c>
    </row>
    <row r="236" spans="1:9" x14ac:dyDescent="0.3">
      <c r="A236">
        <v>597.91868599999998</v>
      </c>
      <c r="C236">
        <v>2.3212959551309593</v>
      </c>
      <c r="E236">
        <v>5.4007572398013783</v>
      </c>
      <c r="G236">
        <v>-23.081646000000003</v>
      </c>
      <c r="I236">
        <v>-47.212308940251397</v>
      </c>
    </row>
    <row r="237" spans="1:9" x14ac:dyDescent="0.3">
      <c r="A237">
        <v>467.08361200000002</v>
      </c>
      <c r="C237">
        <v>2.2311865951523071</v>
      </c>
      <c r="E237">
        <v>3.5907304057926903</v>
      </c>
      <c r="G237">
        <v>-19.977542999393453</v>
      </c>
      <c r="I237">
        <v>-50.288981041994035</v>
      </c>
    </row>
    <row r="238" spans="1:9" x14ac:dyDescent="0.3">
      <c r="A238">
        <v>509.82670899999999</v>
      </c>
      <c r="C238">
        <v>2.2787764579556447</v>
      </c>
      <c r="E238">
        <v>3.6010817277840235</v>
      </c>
      <c r="G238">
        <v>-21.769911990320651</v>
      </c>
      <c r="I238">
        <v>-50.964374893995235</v>
      </c>
    </row>
    <row r="239" spans="1:9" x14ac:dyDescent="0.3">
      <c r="A239">
        <v>905.95026900000005</v>
      </c>
      <c r="C239">
        <v>2.133628312736946</v>
      </c>
      <c r="E239">
        <v>4.1752508103615593</v>
      </c>
      <c r="G239">
        <v>-23.052912999319503</v>
      </c>
      <c r="I239">
        <v>-49.626806978311677</v>
      </c>
    </row>
    <row r="240" spans="1:9" x14ac:dyDescent="0.3">
      <c r="A240">
        <v>668.67916200000002</v>
      </c>
      <c r="C240">
        <v>3.0614747210301623</v>
      </c>
      <c r="E240">
        <v>4.5697600375863496</v>
      </c>
      <c r="G240">
        <v>-23.350277390297954</v>
      </c>
      <c r="I240">
        <v>-47.689893893544628</v>
      </c>
    </row>
    <row r="241" spans="1:9" x14ac:dyDescent="0.3">
      <c r="A241">
        <v>690.31585800000005</v>
      </c>
      <c r="C241">
        <v>2.6688153389874887</v>
      </c>
      <c r="E241">
        <v>3.8777168008649769</v>
      </c>
      <c r="G241">
        <v>-22.437299502194854</v>
      </c>
      <c r="I241">
        <v>-47.719095971109105</v>
      </c>
    </row>
    <row r="242" spans="1:9" x14ac:dyDescent="0.3">
      <c r="A242">
        <v>743.05072299999995</v>
      </c>
      <c r="C242">
        <v>2.0611432357886166</v>
      </c>
      <c r="E242">
        <v>3.7317498835272636</v>
      </c>
      <c r="G242">
        <v>-20.661645528879003</v>
      </c>
      <c r="I242">
        <v>-49.388142381684411</v>
      </c>
    </row>
    <row r="243" spans="1:9" x14ac:dyDescent="0.3">
      <c r="A243">
        <v>648.92559400000005</v>
      </c>
      <c r="C243">
        <v>2.410966089325973</v>
      </c>
      <c r="E243">
        <v>3.6251065754034677</v>
      </c>
      <c r="G243">
        <v>-24.584460178276952</v>
      </c>
      <c r="I243">
        <v>-48.589600714087638</v>
      </c>
    </row>
    <row r="244" spans="1:9" x14ac:dyDescent="0.3">
      <c r="A244">
        <v>570.51710500000002</v>
      </c>
      <c r="C244">
        <v>2.3313483267083783</v>
      </c>
      <c r="E244">
        <v>4.2150821150131748</v>
      </c>
      <c r="G244">
        <v>-20.441482601041951</v>
      </c>
      <c r="I244">
        <v>-48.017385038510419</v>
      </c>
    </row>
    <row r="245" spans="1:9" x14ac:dyDescent="0.3">
      <c r="A245">
        <v>489.88086099999998</v>
      </c>
      <c r="C245">
        <v>3.0414901930630021</v>
      </c>
      <c r="E245">
        <v>4.3844430240587782</v>
      </c>
      <c r="G245">
        <v>-22.583036934282401</v>
      </c>
      <c r="I245">
        <v>-47.522246634171658</v>
      </c>
    </row>
    <row r="246" spans="1:9" x14ac:dyDescent="0.3">
      <c r="A246">
        <v>545.30364799999995</v>
      </c>
      <c r="C246">
        <v>3.0385740678660751</v>
      </c>
      <c r="E246">
        <v>3.902709812969877</v>
      </c>
      <c r="G246">
        <v>-21.276437176419002</v>
      </c>
      <c r="I246">
        <v>-49.408151782226433</v>
      </c>
    </row>
    <row r="247" spans="1:9" x14ac:dyDescent="0.3">
      <c r="A247">
        <v>458.50312100000002</v>
      </c>
      <c r="C247">
        <v>2.700760811869563</v>
      </c>
      <c r="E247">
        <v>3.9187640310279992</v>
      </c>
      <c r="G247">
        <v>-21.567476235299303</v>
      </c>
      <c r="I247">
        <v>-51.350172730815665</v>
      </c>
    </row>
    <row r="248" spans="1:9" x14ac:dyDescent="0.3">
      <c r="A248">
        <v>299.54548199999999</v>
      </c>
      <c r="C248">
        <v>2.3623976433255889</v>
      </c>
      <c r="E248">
        <v>4.2444255721729354</v>
      </c>
      <c r="G248">
        <v>-23.859811470068852</v>
      </c>
      <c r="I248">
        <v>-49.137133285852528</v>
      </c>
    </row>
    <row r="249" spans="1:9" x14ac:dyDescent="0.3">
      <c r="A249">
        <v>762.25442199999998</v>
      </c>
      <c r="C249">
        <v>2.7793879509891362</v>
      </c>
      <c r="E249">
        <v>4.4333697468565862</v>
      </c>
      <c r="G249">
        <v>-23.419055385000007</v>
      </c>
      <c r="I249">
        <v>-49.081032248485364</v>
      </c>
    </row>
    <row r="250" spans="1:9" x14ac:dyDescent="0.3">
      <c r="A250">
        <v>734.12665600000003</v>
      </c>
      <c r="C250">
        <v>2.2624866861799311</v>
      </c>
      <c r="E250">
        <v>4.1836114492184322</v>
      </c>
      <c r="G250">
        <v>-21.315707058707854</v>
      </c>
      <c r="I250">
        <v>-49.054311079798545</v>
      </c>
    </row>
    <row r="251" spans="1:9" x14ac:dyDescent="0.3">
      <c r="A251">
        <v>766.77427399999999</v>
      </c>
      <c r="C251">
        <v>2.1782342730639499</v>
      </c>
      <c r="E251">
        <v>3.5837653682849999</v>
      </c>
      <c r="G251">
        <v>-21.984672420775752</v>
      </c>
      <c r="I251">
        <v>-48.805021736265651</v>
      </c>
    </row>
    <row r="252" spans="1:9" x14ac:dyDescent="0.3">
      <c r="A252">
        <v>839.32126600000004</v>
      </c>
      <c r="C252">
        <v>3.252695297639292</v>
      </c>
      <c r="E252">
        <v>5.0078160311019184</v>
      </c>
      <c r="G252">
        <v>-24.186120666832753</v>
      </c>
      <c r="I252">
        <v>-46.790991482878688</v>
      </c>
    </row>
    <row r="253" spans="1:9" x14ac:dyDescent="0.3">
      <c r="A253">
        <v>762.11245199999996</v>
      </c>
      <c r="C253">
        <v>3.2615621313917691</v>
      </c>
      <c r="E253">
        <v>3.5221833176186865</v>
      </c>
      <c r="G253">
        <v>-24.642594234803955</v>
      </c>
      <c r="I253">
        <v>-48.842855681530537</v>
      </c>
    </row>
    <row r="254" spans="1:9" x14ac:dyDescent="0.3">
      <c r="A254">
        <v>867.03915400000005</v>
      </c>
      <c r="C254">
        <v>1.9172848928465853</v>
      </c>
      <c r="E254">
        <v>5.244754458581613</v>
      </c>
      <c r="G254">
        <v>-23.715357000000004</v>
      </c>
      <c r="I254">
        <v>-46.85055196685208</v>
      </c>
    </row>
    <row r="255" spans="1:9" x14ac:dyDescent="0.3">
      <c r="A255">
        <v>687.11849400000006</v>
      </c>
      <c r="C255">
        <v>2.714678396806363</v>
      </c>
      <c r="E255">
        <v>5.214581603315203</v>
      </c>
      <c r="G255">
        <v>-23.587872500000007</v>
      </c>
      <c r="I255">
        <v>-48.046142895454686</v>
      </c>
    </row>
    <row r="256" spans="1:9" x14ac:dyDescent="0.3">
      <c r="A256">
        <v>587.35891000000004</v>
      </c>
      <c r="C256">
        <v>2.6090370450416294</v>
      </c>
      <c r="E256">
        <v>4.9747603161713743</v>
      </c>
      <c r="G256">
        <v>-23.983437999298651</v>
      </c>
      <c r="I256">
        <v>-48.877389159065352</v>
      </c>
    </row>
    <row r="257" spans="1:9" x14ac:dyDescent="0.3">
      <c r="A257">
        <v>672.32714899999996</v>
      </c>
      <c r="C257">
        <v>2.9985849372008415</v>
      </c>
      <c r="E257">
        <v>5.37602918172818</v>
      </c>
      <c r="G257">
        <v>-23.546934000000004</v>
      </c>
      <c r="I257">
        <v>-46.933372863488053</v>
      </c>
    </row>
    <row r="258" spans="1:9" x14ac:dyDescent="0.3">
      <c r="A258">
        <v>609.81985499999996</v>
      </c>
      <c r="C258">
        <v>2.7058611475451539</v>
      </c>
      <c r="E258">
        <v>4.8737448055137191</v>
      </c>
      <c r="G258">
        <v>-22.436005499333753</v>
      </c>
      <c r="I258">
        <v>-46.821248011133704</v>
      </c>
    </row>
    <row r="259" spans="1:9" x14ac:dyDescent="0.3">
      <c r="A259">
        <v>504.204836</v>
      </c>
      <c r="C259">
        <v>2.1461993781972901</v>
      </c>
      <c r="E259">
        <v>3.6274682724597098</v>
      </c>
      <c r="G259">
        <v>-24.571553499285802</v>
      </c>
      <c r="I259">
        <v>-49.172165655280821</v>
      </c>
    </row>
    <row r="260" spans="1:9" x14ac:dyDescent="0.3">
      <c r="A260">
        <v>594.409941</v>
      </c>
      <c r="C260">
        <v>2.4795076488202237</v>
      </c>
      <c r="E260">
        <v>4.6346787521786821</v>
      </c>
      <c r="G260">
        <v>-21.594703994353655</v>
      </c>
      <c r="I260">
        <v>-48.813391985538438</v>
      </c>
    </row>
    <row r="261" spans="1:9" x14ac:dyDescent="0.3">
      <c r="A261">
        <v>572.58551699999998</v>
      </c>
      <c r="C261">
        <v>1.9170957035726772</v>
      </c>
      <c r="E261">
        <v>4.1803839655897637</v>
      </c>
      <c r="G261">
        <v>-23.703499943163258</v>
      </c>
      <c r="I261">
        <v>-49.484396312080925</v>
      </c>
    </row>
    <row r="262" spans="1:9" x14ac:dyDescent="0.3">
      <c r="A262">
        <v>541.93222900000001</v>
      </c>
      <c r="C262">
        <v>3.001673149594867</v>
      </c>
      <c r="E262">
        <v>4.14587979647062</v>
      </c>
      <c r="G262">
        <v>-22.232127625043706</v>
      </c>
      <c r="I262">
        <v>-48.718874159535133</v>
      </c>
    </row>
    <row r="263" spans="1:9" x14ac:dyDescent="0.3">
      <c r="A263">
        <v>571.13846599999999</v>
      </c>
      <c r="C263">
        <v>2.4372224313817727</v>
      </c>
      <c r="E263">
        <v>3.6907275438703668</v>
      </c>
      <c r="G263">
        <v>-20.639825775573904</v>
      </c>
      <c r="I263">
        <v>-51.509969369509719</v>
      </c>
    </row>
    <row r="264" spans="1:9" x14ac:dyDescent="0.3">
      <c r="A264">
        <v>480.696124</v>
      </c>
      <c r="C264">
        <v>2.5082279646632477</v>
      </c>
      <c r="E264">
        <v>5.5691643207418018</v>
      </c>
      <c r="G264">
        <v>-23.476897500000007</v>
      </c>
      <c r="I264">
        <v>-46.351603140965388</v>
      </c>
    </row>
    <row r="265" spans="1:9" x14ac:dyDescent="0.3">
      <c r="A265">
        <v>702.43401500000004</v>
      </c>
      <c r="C265">
        <v>2.9911449702725306</v>
      </c>
      <c r="E265">
        <v>4.703317177024557</v>
      </c>
      <c r="G265">
        <v>-24.112137960000002</v>
      </c>
      <c r="I265">
        <v>-49.336119713929449</v>
      </c>
    </row>
    <row r="266" spans="1:9" x14ac:dyDescent="0.3">
      <c r="A266">
        <v>755.57207600000004</v>
      </c>
      <c r="C266">
        <v>2.751743181426884</v>
      </c>
      <c r="E266">
        <v>4.2414468603456461</v>
      </c>
      <c r="G266">
        <v>-24.292005633897006</v>
      </c>
      <c r="I266">
        <v>-47.175726056555447</v>
      </c>
    </row>
    <row r="267" spans="1:9" x14ac:dyDescent="0.3">
      <c r="A267">
        <v>581.10296800000003</v>
      </c>
      <c r="C267">
        <v>2.2071440622316705</v>
      </c>
      <c r="E267">
        <v>5.0822754031165527</v>
      </c>
      <c r="G267">
        <v>-23.004852999320605</v>
      </c>
      <c r="I267">
        <v>-46.837557852941181</v>
      </c>
    </row>
    <row r="268" spans="1:9" x14ac:dyDescent="0.3">
      <c r="A268">
        <v>794.67851800000005</v>
      </c>
      <c r="C268">
        <v>2.1429710561608544</v>
      </c>
      <c r="E268">
        <v>4.3159073996662567</v>
      </c>
      <c r="G268">
        <v>-23.104273401677357</v>
      </c>
      <c r="I268">
        <v>-48.6133802692841</v>
      </c>
    </row>
    <row r="269" spans="1:9" x14ac:dyDescent="0.3">
      <c r="A269">
        <v>526.28818999999999</v>
      </c>
      <c r="C269">
        <v>2.8066676028318915</v>
      </c>
      <c r="E269">
        <v>4.2590440935752323</v>
      </c>
      <c r="G269">
        <v>-22.253967973805057</v>
      </c>
      <c r="I269">
        <v>-47.819884866607318</v>
      </c>
    </row>
    <row r="270" spans="1:9" x14ac:dyDescent="0.3">
      <c r="A270">
        <v>863.30757000000006</v>
      </c>
      <c r="C270">
        <v>2.3027983122323645</v>
      </c>
      <c r="E270">
        <v>3.8128465369670712</v>
      </c>
      <c r="G270">
        <v>-20.642426529747404</v>
      </c>
      <c r="I270">
        <v>-47.219952884855068</v>
      </c>
    </row>
    <row r="271" spans="1:9" x14ac:dyDescent="0.3">
      <c r="A271">
        <v>924.35715600000003</v>
      </c>
      <c r="C271">
        <v>2.8479790031678176</v>
      </c>
      <c r="E271">
        <v>3.8943714538562375</v>
      </c>
      <c r="G271">
        <v>-21.734901819147655</v>
      </c>
      <c r="I271">
        <v>-46.973418654180172</v>
      </c>
    </row>
    <row r="272" spans="1:9" x14ac:dyDescent="0.3">
      <c r="A272">
        <v>553.97006099999999</v>
      </c>
      <c r="C272">
        <v>2.4368588688401625</v>
      </c>
      <c r="E272">
        <v>5.2403969689251975</v>
      </c>
      <c r="G272">
        <v>-23.265442500000002</v>
      </c>
      <c r="I272">
        <v>-47.299749835960981</v>
      </c>
    </row>
    <row r="273" spans="1:9" x14ac:dyDescent="0.3">
      <c r="A273">
        <v>444.057478</v>
      </c>
      <c r="C273">
        <v>2.8491748623483804</v>
      </c>
      <c r="E273">
        <v>4.7871202738493546</v>
      </c>
      <c r="G273">
        <v>-23.153409626186349</v>
      </c>
      <c r="I273">
        <v>-47.055701152091729</v>
      </c>
    </row>
    <row r="274" spans="1:9" x14ac:dyDescent="0.3">
      <c r="A274">
        <v>539.64108399999998</v>
      </c>
      <c r="C274">
        <v>2.6667724923842981</v>
      </c>
      <c r="E274">
        <v>4.6214255659004504</v>
      </c>
      <c r="G274">
        <v>-20.336287965870802</v>
      </c>
      <c r="I274">
        <v>-47.780415655388985</v>
      </c>
    </row>
    <row r="275" spans="1:9" x14ac:dyDescent="0.3">
      <c r="A275">
        <v>554.12080500000002</v>
      </c>
      <c r="C275">
        <v>2.1617661725233539</v>
      </c>
      <c r="E275">
        <v>3.8406705613334089</v>
      </c>
      <c r="G275">
        <v>-20.687224499375752</v>
      </c>
      <c r="I275">
        <v>-48.413444920628585</v>
      </c>
    </row>
    <row r="276" spans="1:9" x14ac:dyDescent="0.3">
      <c r="A276">
        <v>760.15619000000004</v>
      </c>
      <c r="C276">
        <v>2.847689236757152</v>
      </c>
      <c r="E276">
        <v>4.8879715671035324</v>
      </c>
      <c r="G276">
        <v>-21.254471499361856</v>
      </c>
      <c r="I276">
        <v>-48.32034975125751</v>
      </c>
    </row>
    <row r="277" spans="1:9" x14ac:dyDescent="0.3">
      <c r="A277">
        <v>429.73788100000002</v>
      </c>
      <c r="C277">
        <v>2.150421766075211</v>
      </c>
      <c r="E277">
        <v>5.3685880896614586</v>
      </c>
      <c r="G277">
        <v>-23.304880499313754</v>
      </c>
      <c r="I277">
        <v>-45.969593204409357</v>
      </c>
    </row>
    <row r="278" spans="1:9" x14ac:dyDescent="0.3">
      <c r="A278">
        <v>717.41663100000005</v>
      </c>
      <c r="C278">
        <v>2.5665246958999055</v>
      </c>
      <c r="E278">
        <v>3.8492350913147226</v>
      </c>
      <c r="G278">
        <v>-20.884085133117853</v>
      </c>
      <c r="I278">
        <v>-49.573344611531674</v>
      </c>
    </row>
    <row r="279" spans="1:9" x14ac:dyDescent="0.3">
      <c r="A279">
        <v>897.36637700000006</v>
      </c>
      <c r="C279">
        <v>2.2657915329283576</v>
      </c>
      <c r="E279">
        <v>4.252027329652786</v>
      </c>
      <c r="G279">
        <v>-24.698150280957801</v>
      </c>
      <c r="I279">
        <v>-48.004704511540098</v>
      </c>
    </row>
    <row r="280" spans="1:9" x14ac:dyDescent="0.3">
      <c r="A280">
        <v>546.12378100000001</v>
      </c>
      <c r="C280">
        <v>2.7005912358815829</v>
      </c>
      <c r="E280">
        <v>4.7595771998605745</v>
      </c>
      <c r="G280">
        <v>-22.706781958197556</v>
      </c>
      <c r="I280">
        <v>-46.98234346628788</v>
      </c>
    </row>
    <row r="281" spans="1:9" x14ac:dyDescent="0.3">
      <c r="A281">
        <v>462.05960099999999</v>
      </c>
      <c r="C281">
        <v>2.3171206452282549</v>
      </c>
      <c r="E281">
        <v>4.6911434034200949</v>
      </c>
      <c r="G281">
        <v>-20.267853047500004</v>
      </c>
      <c r="I281">
        <v>-50.550356199042753</v>
      </c>
    </row>
    <row r="282" spans="1:9" x14ac:dyDescent="0.3">
      <c r="A282">
        <v>556.48646199999996</v>
      </c>
      <c r="C282">
        <v>2.8370218447432101</v>
      </c>
      <c r="E282">
        <v>3.8196755199942927</v>
      </c>
      <c r="G282">
        <v>-23.256576866836607</v>
      </c>
      <c r="I282">
        <v>-45.69365512457987</v>
      </c>
    </row>
    <row r="283" spans="1:9" x14ac:dyDescent="0.3">
      <c r="A283">
        <v>628.81122600000003</v>
      </c>
      <c r="C283">
        <v>2.1521996413815598</v>
      </c>
      <c r="E283">
        <v>5.0966910734117636</v>
      </c>
      <c r="G283">
        <v>-23.529939000000002</v>
      </c>
      <c r="I283">
        <v>-46.905221141741073</v>
      </c>
    </row>
    <row r="284" spans="1:9" x14ac:dyDescent="0.3">
      <c r="A284">
        <v>548.88346100000001</v>
      </c>
      <c r="C284">
        <v>2.5732117050470946</v>
      </c>
      <c r="E284">
        <v>4.6471872978959894</v>
      </c>
      <c r="G284">
        <v>-21.022457000000003</v>
      </c>
      <c r="I284">
        <v>-47.765352928523406</v>
      </c>
    </row>
    <row r="285" spans="1:9" x14ac:dyDescent="0.3">
      <c r="A285">
        <v>579.49797599999999</v>
      </c>
      <c r="C285">
        <v>2.6185208540182452</v>
      </c>
      <c r="E285">
        <v>4.4777577533081701</v>
      </c>
      <c r="G285">
        <v>-23.103062500000004</v>
      </c>
      <c r="I285">
        <v>-46.738270935405829</v>
      </c>
    </row>
    <row r="286" spans="1:9" x14ac:dyDescent="0.3">
      <c r="A286">
        <v>717.27232600000002</v>
      </c>
      <c r="C286">
        <v>2.9345994382180729</v>
      </c>
      <c r="E286">
        <v>5.1768202615944636</v>
      </c>
      <c r="G286">
        <v>-22.295790990000008</v>
      </c>
      <c r="I286">
        <v>-48.558141387833111</v>
      </c>
    </row>
    <row r="287" spans="1:9" x14ac:dyDescent="0.3">
      <c r="A287">
        <v>433.93564700000002</v>
      </c>
      <c r="C287">
        <v>2.1078304316122174</v>
      </c>
      <c r="E287">
        <v>3.4995496259051491</v>
      </c>
      <c r="G287">
        <v>-20.312041589292903</v>
      </c>
      <c r="I287">
        <v>-47.588743916570039</v>
      </c>
    </row>
    <row r="288" spans="1:9" x14ac:dyDescent="0.3">
      <c r="A288">
        <v>530</v>
      </c>
      <c r="C288">
        <v>1.7534681509726957</v>
      </c>
      <c r="E288">
        <v>4.1212314551496219</v>
      </c>
      <c r="G288">
        <v>-22.930678218205603</v>
      </c>
      <c r="I288">
        <v>-46.273416610136671</v>
      </c>
    </row>
    <row r="289" spans="1:9" x14ac:dyDescent="0.3">
      <c r="A289">
        <v>690.68539599999997</v>
      </c>
      <c r="C289">
        <v>2.6346858023565529</v>
      </c>
      <c r="E289">
        <v>3.6554265877459184</v>
      </c>
      <c r="G289">
        <v>-22.251046055078699</v>
      </c>
      <c r="I289">
        <v>-50.768535308413988</v>
      </c>
    </row>
    <row r="290" spans="1:9" x14ac:dyDescent="0.3">
      <c r="A290">
        <v>465.16921500000001</v>
      </c>
      <c r="C290">
        <v>2.7653443890395577</v>
      </c>
      <c r="E290">
        <v>4.5683777537182211</v>
      </c>
      <c r="G290">
        <v>-21.053719035000004</v>
      </c>
      <c r="I290">
        <v>-49.686282716033325</v>
      </c>
    </row>
    <row r="291" spans="1:9" x14ac:dyDescent="0.3">
      <c r="A291">
        <v>524.62983099999997</v>
      </c>
      <c r="C291">
        <v>2.9099831606205169</v>
      </c>
      <c r="E291">
        <v>3.6790643181213127</v>
      </c>
      <c r="G291">
        <v>-22.013168999343701</v>
      </c>
      <c r="I291">
        <v>-49.790794283774673</v>
      </c>
    </row>
    <row r="292" spans="1:9" x14ac:dyDescent="0.3">
      <c r="A292">
        <v>645.80016699999999</v>
      </c>
      <c r="C292">
        <v>2.7178110851648865</v>
      </c>
      <c r="E292">
        <v>3.5272431163880884</v>
      </c>
      <c r="G292">
        <v>-23.0825599993188</v>
      </c>
      <c r="I292">
        <v>-47.798173511904771</v>
      </c>
    </row>
    <row r="293" spans="1:9" x14ac:dyDescent="0.3">
      <c r="A293">
        <v>670.03316099999995</v>
      </c>
      <c r="C293">
        <v>2.4073433079468303</v>
      </c>
      <c r="E293">
        <v>5.6221746340910874</v>
      </c>
      <c r="G293">
        <v>-23.187668000000006</v>
      </c>
      <c r="I293">
        <v>-46.885273967996739</v>
      </c>
    </row>
    <row r="294" spans="1:9" x14ac:dyDescent="0.3">
      <c r="A294">
        <v>567.67929200000003</v>
      </c>
      <c r="C294">
        <v>2.5846410010698184</v>
      </c>
      <c r="E294">
        <v>4.3155295332138488</v>
      </c>
      <c r="G294">
        <v>-21.511275749680955</v>
      </c>
      <c r="I294">
        <v>-51.434011950548992</v>
      </c>
    </row>
    <row r="295" spans="1:9" x14ac:dyDescent="0.3">
      <c r="A295">
        <v>542.27126999999996</v>
      </c>
      <c r="C295">
        <v>2.7305198437777363</v>
      </c>
      <c r="E295">
        <v>4.2744349700740418</v>
      </c>
      <c r="G295">
        <v>-24.320703078972656</v>
      </c>
      <c r="I295">
        <v>-47.635341967662214</v>
      </c>
    </row>
    <row r="296" spans="1:9" x14ac:dyDescent="0.3">
      <c r="A296">
        <v>516.14221899999995</v>
      </c>
      <c r="C296">
        <v>2.2228906741109271</v>
      </c>
      <c r="E296">
        <v>4.4975377876036768</v>
      </c>
      <c r="G296">
        <v>-23.935689201507817</v>
      </c>
      <c r="I296">
        <v>-47.081594072291821</v>
      </c>
    </row>
    <row r="297" spans="1:9" x14ac:dyDescent="0.3">
      <c r="A297">
        <v>516.15397099999996</v>
      </c>
      <c r="C297">
        <v>2.6051660065463254</v>
      </c>
      <c r="E297">
        <v>3.6898414091375047</v>
      </c>
      <c r="G297">
        <v>-23.086921351486403</v>
      </c>
      <c r="I297">
        <v>-45.190810820432951</v>
      </c>
    </row>
    <row r="298" spans="1:9" x14ac:dyDescent="0.3">
      <c r="A298">
        <v>502.64309800000001</v>
      </c>
      <c r="C298">
        <v>2.9082388489174931</v>
      </c>
      <c r="E298">
        <v>4.4550886060409525</v>
      </c>
      <c r="G298">
        <v>-23.054011606537156</v>
      </c>
      <c r="I298">
        <v>-47.833780710266304</v>
      </c>
    </row>
    <row r="299" spans="1:9" x14ac:dyDescent="0.3">
      <c r="A299">
        <v>861.81794500000001</v>
      </c>
      <c r="C299">
        <v>2.7639600526461274</v>
      </c>
      <c r="E299">
        <v>4.0784568180532927</v>
      </c>
      <c r="G299">
        <v>-21.164856565473503</v>
      </c>
      <c r="I299">
        <v>-51.040501657068525</v>
      </c>
    </row>
    <row r="300" spans="1:9" x14ac:dyDescent="0.3">
      <c r="A300">
        <v>793.14745400000004</v>
      </c>
      <c r="C300">
        <v>1.6880280683740365</v>
      </c>
      <c r="E300">
        <v>3.8609366207000937</v>
      </c>
      <c r="G300">
        <v>-22.570096474152958</v>
      </c>
      <c r="I300">
        <v>-44.893110279387081</v>
      </c>
    </row>
    <row r="301" spans="1:9" x14ac:dyDescent="0.3">
      <c r="A301">
        <v>707.25175100000001</v>
      </c>
      <c r="C301">
        <v>2.7559190447926452</v>
      </c>
      <c r="E301">
        <v>5.0144827358521917</v>
      </c>
      <c r="G301">
        <v>-22.185436005000003</v>
      </c>
      <c r="I301">
        <v>-47.388707969614835</v>
      </c>
    </row>
    <row r="302" spans="1:9" x14ac:dyDescent="0.3">
      <c r="A302">
        <v>395.785686</v>
      </c>
      <c r="C302">
        <v>2.6171681519737997</v>
      </c>
      <c r="E302">
        <v>4.835259232912736</v>
      </c>
      <c r="G302">
        <v>-22.597507000000004</v>
      </c>
      <c r="I302">
        <v>-48.798681972457324</v>
      </c>
    </row>
    <row r="303" spans="1:9" x14ac:dyDescent="0.3">
      <c r="A303">
        <v>388.87179200000003</v>
      </c>
      <c r="C303">
        <v>1.7414116247665463</v>
      </c>
      <c r="E303">
        <v>5.4858831923340503</v>
      </c>
      <c r="G303">
        <v>-22.562194000000005</v>
      </c>
      <c r="I303">
        <v>-47.401939523310205</v>
      </c>
    </row>
    <row r="304" spans="1:9" x14ac:dyDescent="0.3">
      <c r="A304">
        <v>451.39966099999998</v>
      </c>
      <c r="C304">
        <v>2.4980485193536124</v>
      </c>
      <c r="E304">
        <v>3.9020028913507296</v>
      </c>
      <c r="G304">
        <v>-22.520488192169154</v>
      </c>
      <c r="I304">
        <v>-46.661483616308736</v>
      </c>
    </row>
    <row r="305" spans="1:9" x14ac:dyDescent="0.3">
      <c r="A305">
        <v>390.54092000000003</v>
      </c>
      <c r="C305">
        <v>2.2776917109608497</v>
      </c>
      <c r="E305">
        <v>4.8921669790729334</v>
      </c>
      <c r="G305">
        <v>-21.6723465</v>
      </c>
      <c r="I305">
        <v>-49.751423386685467</v>
      </c>
    </row>
    <row r="306" spans="1:9" x14ac:dyDescent="0.3">
      <c r="A306">
        <v>657.30619000000002</v>
      </c>
      <c r="C306">
        <v>2.7768877888460062</v>
      </c>
      <c r="E306">
        <v>4.947952996142476</v>
      </c>
      <c r="G306">
        <v>-22.731693032629604</v>
      </c>
      <c r="I306">
        <v>-45.124248144163182</v>
      </c>
    </row>
    <row r="307" spans="1:9" x14ac:dyDescent="0.3">
      <c r="A307">
        <v>497.54003499999999</v>
      </c>
      <c r="C307">
        <v>2.190810558953082</v>
      </c>
      <c r="E307">
        <v>4.6891756195208254</v>
      </c>
      <c r="G307">
        <v>-23.086778500000005</v>
      </c>
      <c r="I307">
        <v>-46.946440218048735</v>
      </c>
    </row>
    <row r="308" spans="1:9" x14ac:dyDescent="0.3">
      <c r="A308">
        <v>578.25469199999998</v>
      </c>
      <c r="C308">
        <v>2.6769001932265799</v>
      </c>
      <c r="E308">
        <v>4.3373993544718976</v>
      </c>
      <c r="G308">
        <v>-21.723415646037903</v>
      </c>
      <c r="I308">
        <v>-51.018349142240865</v>
      </c>
    </row>
    <row r="309" spans="1:9" x14ac:dyDescent="0.3">
      <c r="A309">
        <v>789.32946700000002</v>
      </c>
      <c r="C309">
        <v>2.3512434274470206</v>
      </c>
      <c r="E309">
        <v>3.3791241460703918</v>
      </c>
      <c r="G309">
        <v>-22.431639999333854</v>
      </c>
      <c r="I309">
        <v>-49.523179124461372</v>
      </c>
    </row>
    <row r="310" spans="1:9" x14ac:dyDescent="0.3">
      <c r="A310">
        <v>476.83669300000003</v>
      </c>
      <c r="C310">
        <v>2.3946040074153547</v>
      </c>
      <c r="E310">
        <v>4.1745540345208303</v>
      </c>
      <c r="G310">
        <v>-21.551706525237204</v>
      </c>
      <c r="I310">
        <v>-47.700279944847594</v>
      </c>
    </row>
    <row r="311" spans="1:9" x14ac:dyDescent="0.3">
      <c r="A311">
        <v>518.44557199999997</v>
      </c>
      <c r="C311">
        <v>2.5153001432721815</v>
      </c>
      <c r="E311">
        <v>3.6612446089593336</v>
      </c>
      <c r="G311">
        <v>-22.413815392232703</v>
      </c>
      <c r="I311">
        <v>-49.820324699943825</v>
      </c>
    </row>
    <row r="312" spans="1:9" x14ac:dyDescent="0.3">
      <c r="A312">
        <v>408.60607299999998</v>
      </c>
      <c r="C312">
        <v>2.4945469521265631</v>
      </c>
      <c r="E312">
        <v>3.4230819582972312</v>
      </c>
      <c r="G312">
        <v>-22.343444287208154</v>
      </c>
      <c r="I312">
        <v>-50.38932711588177</v>
      </c>
    </row>
    <row r="313" spans="1:9" x14ac:dyDescent="0.3">
      <c r="A313">
        <v>513.242119</v>
      </c>
      <c r="C313">
        <v>2.3225273277437153</v>
      </c>
      <c r="E313">
        <v>4.2345932024853301</v>
      </c>
      <c r="G313">
        <v>-22.505549628843855</v>
      </c>
      <c r="I313">
        <v>-48.71140538696806</v>
      </c>
    </row>
    <row r="314" spans="1:9" x14ac:dyDescent="0.3">
      <c r="A314">
        <v>681.34163100000001</v>
      </c>
      <c r="C314">
        <v>2.50609489728566</v>
      </c>
      <c r="E314">
        <v>3.9095560292411755</v>
      </c>
      <c r="G314">
        <v>-20.801313539563303</v>
      </c>
      <c r="I314">
        <v>-49.963497820342063</v>
      </c>
    </row>
    <row r="315" spans="1:9" x14ac:dyDescent="0.3">
      <c r="A315">
        <v>459.85779500000001</v>
      </c>
      <c r="C315">
        <v>2.3599227117720178</v>
      </c>
      <c r="E315">
        <v>3.5679669068231541</v>
      </c>
      <c r="G315">
        <v>-20.149997984692504</v>
      </c>
      <c r="I315">
        <v>-50.197628484223976</v>
      </c>
    </row>
    <row r="316" spans="1:9" x14ac:dyDescent="0.3">
      <c r="A316">
        <v>412.22447</v>
      </c>
      <c r="C316">
        <v>2.9635607074837256</v>
      </c>
      <c r="E316">
        <v>3.4940153747571436</v>
      </c>
      <c r="G316">
        <v>-20.643481311055101</v>
      </c>
      <c r="I316">
        <v>-50.227537047108889</v>
      </c>
    </row>
    <row r="317" spans="1:9" x14ac:dyDescent="0.3">
      <c r="A317">
        <v>438.917914</v>
      </c>
      <c r="C317">
        <v>2.7271327956619098</v>
      </c>
      <c r="E317">
        <v>4.6734816970733473</v>
      </c>
      <c r="G317">
        <v>-23.547457999999907</v>
      </c>
      <c r="I317">
        <v>-47.184482626249711</v>
      </c>
    </row>
    <row r="318" spans="1:9" x14ac:dyDescent="0.3">
      <c r="A318">
        <v>590.24368000000004</v>
      </c>
      <c r="C318">
        <v>2.0463663786835755</v>
      </c>
      <c r="E318">
        <v>5.0007766921902945</v>
      </c>
      <c r="G318">
        <v>-23.322459382970386</v>
      </c>
      <c r="I318">
        <v>-46.590195873141873</v>
      </c>
    </row>
    <row r="319" spans="1:9" x14ac:dyDescent="0.3">
      <c r="A319">
        <v>528.41325900000004</v>
      </c>
      <c r="C319">
        <v>2.2707812849566018</v>
      </c>
      <c r="E319">
        <v>3.9932598314367369</v>
      </c>
      <c r="G319">
        <v>-23.003346089863552</v>
      </c>
      <c r="I319">
        <v>-49.318113120583106</v>
      </c>
    </row>
    <row r="320" spans="1:9" x14ac:dyDescent="0.3">
      <c r="A320">
        <v>633.52176899999995</v>
      </c>
      <c r="C320">
        <v>3.0683769834965369</v>
      </c>
      <c r="E320">
        <v>3.7673785241141804</v>
      </c>
      <c r="G320">
        <v>-22.110331499341353</v>
      </c>
      <c r="I320">
        <v>-51.968467484711482</v>
      </c>
    </row>
    <row r="321" spans="1:9" x14ac:dyDescent="0.3">
      <c r="A321">
        <v>749.80401700000004</v>
      </c>
      <c r="C321">
        <v>3.0981465115190496</v>
      </c>
      <c r="E321">
        <v>4.1461900733159274</v>
      </c>
      <c r="G321">
        <v>-22.61041533676195</v>
      </c>
      <c r="I321">
        <v>-50.668968249501823</v>
      </c>
    </row>
    <row r="322" spans="1:9" x14ac:dyDescent="0.3">
      <c r="A322">
        <v>607.01452099999995</v>
      </c>
      <c r="C322">
        <v>2.7200757453821707</v>
      </c>
      <c r="E322">
        <v>3.4815859363676225</v>
      </c>
      <c r="G322">
        <v>-21.258761925566304</v>
      </c>
      <c r="I322">
        <v>-49.140000810266159</v>
      </c>
    </row>
    <row r="323" spans="1:9" x14ac:dyDescent="0.3">
      <c r="A323">
        <v>607.01452099999995</v>
      </c>
      <c r="C323">
        <v>1.7917537890235751</v>
      </c>
      <c r="E323">
        <v>3.6110857334148725</v>
      </c>
      <c r="G323">
        <v>-21.794493366467254</v>
      </c>
      <c r="I323">
        <v>-51.182897555050317</v>
      </c>
    </row>
    <row r="324" spans="1:9" x14ac:dyDescent="0.3">
      <c r="A324">
        <v>536.93524000000002</v>
      </c>
      <c r="C324">
        <v>2.2903707810508784</v>
      </c>
      <c r="E324">
        <v>5.3781834264548269</v>
      </c>
      <c r="G324">
        <v>-22.214933000000002</v>
      </c>
      <c r="I324">
        <v>-49.951645643103269</v>
      </c>
    </row>
    <row r="325" spans="1:9" x14ac:dyDescent="0.3">
      <c r="A325">
        <v>448.09811100000002</v>
      </c>
      <c r="C325">
        <v>2.3583137369470797</v>
      </c>
      <c r="E325">
        <v>4.4226062527870633</v>
      </c>
      <c r="G325">
        <v>-22.147832475000008</v>
      </c>
      <c r="I325">
        <v>-51.170768057488502</v>
      </c>
    </row>
    <row r="326" spans="1:9" x14ac:dyDescent="0.3">
      <c r="A326">
        <v>762.74740299999996</v>
      </c>
      <c r="C326">
        <v>2.1721240093426348</v>
      </c>
      <c r="E326">
        <v>4.9199667014833874</v>
      </c>
      <c r="G326">
        <v>-21.602994506272555</v>
      </c>
      <c r="I326">
        <v>-48.367747699366184</v>
      </c>
    </row>
    <row r="327" spans="1:9" x14ac:dyDescent="0.3">
      <c r="A327">
        <v>722.39939100000004</v>
      </c>
      <c r="C327">
        <v>2.914263273443229</v>
      </c>
      <c r="E327">
        <v>5.674780334247318</v>
      </c>
      <c r="G327">
        <v>-23.669334500000001</v>
      </c>
      <c r="I327">
        <v>-46.458262012164653</v>
      </c>
    </row>
    <row r="328" spans="1:9" x14ac:dyDescent="0.3">
      <c r="A328">
        <v>480.33712700000001</v>
      </c>
      <c r="C328">
        <v>2.3288727471266579</v>
      </c>
      <c r="E328">
        <v>3.7395723444500919</v>
      </c>
      <c r="G328">
        <v>-21.180156172304553</v>
      </c>
      <c r="I328">
        <v>-49.582018998867298</v>
      </c>
    </row>
    <row r="329" spans="1:9" x14ac:dyDescent="0.3">
      <c r="A329">
        <v>595.70301300000006</v>
      </c>
      <c r="C329">
        <v>2.3361093550623577</v>
      </c>
      <c r="E329">
        <v>3.5838785984986261</v>
      </c>
      <c r="G329">
        <v>-20.354109903167451</v>
      </c>
      <c r="I329">
        <v>-50.181831839905065</v>
      </c>
    </row>
    <row r="330" spans="1:9" x14ac:dyDescent="0.3">
      <c r="A330">
        <v>334.28188499999999</v>
      </c>
      <c r="C330">
        <v>3.0006440152699172</v>
      </c>
      <c r="E330">
        <v>3.2805783703680764</v>
      </c>
      <c r="G330">
        <v>-19.9670371030093</v>
      </c>
      <c r="I330">
        <v>-50.622080265368048</v>
      </c>
    </row>
    <row r="331" spans="1:9" x14ac:dyDescent="0.3">
      <c r="A331">
        <v>548.16684699999996</v>
      </c>
      <c r="C331">
        <v>2.9626978922411071</v>
      </c>
      <c r="E331">
        <v>4.3468613100117359</v>
      </c>
      <c r="G331">
        <v>-20.177129232579301</v>
      </c>
      <c r="I331">
        <v>-48.029334182714521</v>
      </c>
    </row>
    <row r="332" spans="1:9" x14ac:dyDescent="0.3">
      <c r="A332">
        <v>654.34185300000001</v>
      </c>
      <c r="C332">
        <v>3.0930471198113376</v>
      </c>
      <c r="E332">
        <v>4.1108589567318674</v>
      </c>
      <c r="G332">
        <v>-22.411696800770851</v>
      </c>
      <c r="I332">
        <v>-48.451802309283096</v>
      </c>
    </row>
    <row r="333" spans="1:9" x14ac:dyDescent="0.3">
      <c r="A333">
        <v>555.10492699999998</v>
      </c>
      <c r="C333">
        <v>2.3860135687320003</v>
      </c>
      <c r="E333">
        <v>3.4893959217271293</v>
      </c>
      <c r="G333">
        <v>-19.980516052412604</v>
      </c>
      <c r="I333">
        <v>-50.13842719642804</v>
      </c>
    </row>
    <row r="334" spans="1:9" x14ac:dyDescent="0.3">
      <c r="A334">
        <v>789.27780900000005</v>
      </c>
      <c r="C334">
        <v>2.2204349939507884</v>
      </c>
      <c r="E334">
        <v>4.2962043304633655</v>
      </c>
      <c r="G334">
        <v>-24.283929465376051</v>
      </c>
      <c r="I334">
        <v>-47.45710399910886</v>
      </c>
    </row>
    <row r="335" spans="1:9" x14ac:dyDescent="0.3">
      <c r="A335">
        <v>618.54385400000001</v>
      </c>
      <c r="C335">
        <v>2.9320453471951109</v>
      </c>
      <c r="E335">
        <v>4.4707631936064987</v>
      </c>
      <c r="G335">
        <v>-21.132086985000004</v>
      </c>
      <c r="I335">
        <v>-51.105640391753681</v>
      </c>
    </row>
    <row r="336" spans="1:9" x14ac:dyDescent="0.3">
      <c r="A336">
        <v>402.97728699999999</v>
      </c>
      <c r="C336">
        <v>2.8528098589422499</v>
      </c>
      <c r="E336">
        <v>4.2614769886213741</v>
      </c>
      <c r="G336">
        <v>-22.290558594472301</v>
      </c>
      <c r="I336">
        <v>-51.905794305934975</v>
      </c>
    </row>
    <row r="337" spans="1:9" x14ac:dyDescent="0.3">
      <c r="A337">
        <v>414.91542700000002</v>
      </c>
      <c r="C337">
        <v>2.9099585812208142</v>
      </c>
      <c r="E337">
        <v>4.7768754478101441</v>
      </c>
      <c r="G337">
        <v>-20.817004500000003</v>
      </c>
      <c r="I337">
        <v>-49.512139217927263</v>
      </c>
    </row>
    <row r="338" spans="1:9" x14ac:dyDescent="0.3">
      <c r="A338">
        <v>426.10397999999998</v>
      </c>
      <c r="C338">
        <v>2.6969746215114174</v>
      </c>
      <c r="E338">
        <v>3.6876181295717698</v>
      </c>
      <c r="G338">
        <v>-20.616857219804</v>
      </c>
      <c r="I338">
        <v>-49.465519842508506</v>
      </c>
    </row>
    <row r="339" spans="1:9" x14ac:dyDescent="0.3">
      <c r="A339">
        <v>750.90185599999995</v>
      </c>
      <c r="C339">
        <v>2.126124910661682</v>
      </c>
      <c r="E339">
        <v>4.8381246627429233</v>
      </c>
      <c r="G339">
        <v>-21.468990510000001</v>
      </c>
      <c r="I339">
        <v>-47.007170978736696</v>
      </c>
    </row>
    <row r="340" spans="1:9" x14ac:dyDescent="0.3">
      <c r="A340">
        <v>787.67400299999997</v>
      </c>
      <c r="C340">
        <v>2.0185007771258632</v>
      </c>
      <c r="E340">
        <v>5.6491809782515698</v>
      </c>
      <c r="G340">
        <v>-23.522706500000002</v>
      </c>
      <c r="I340">
        <v>-46.196760084326563</v>
      </c>
    </row>
    <row r="341" spans="1:9" x14ac:dyDescent="0.3">
      <c r="A341">
        <v>544.12939100000006</v>
      </c>
      <c r="C341">
        <v>2.1559581816205839</v>
      </c>
      <c r="E341">
        <v>5.1815234635293592</v>
      </c>
      <c r="G341">
        <v>-22.365720189511567</v>
      </c>
      <c r="I341">
        <v>-46.944474088149072</v>
      </c>
    </row>
    <row r="342" spans="1:9" x14ac:dyDescent="0.3">
      <c r="A342">
        <v>527.53094299999998</v>
      </c>
      <c r="C342">
        <v>2.0426070104444038</v>
      </c>
      <c r="E342">
        <v>4.969364651396452</v>
      </c>
      <c r="G342">
        <v>-22.365720189511567</v>
      </c>
      <c r="I342">
        <v>-46.944474088149072</v>
      </c>
    </row>
    <row r="343" spans="1:9" x14ac:dyDescent="0.3">
      <c r="A343">
        <v>443.31697100000002</v>
      </c>
      <c r="C343">
        <v>2.5402668918263007</v>
      </c>
      <c r="E343">
        <v>3.5431985856376467</v>
      </c>
      <c r="G343">
        <v>-22.926827883407753</v>
      </c>
      <c r="I343">
        <v>-47.567524004838418</v>
      </c>
    </row>
    <row r="344" spans="1:9" x14ac:dyDescent="0.3">
      <c r="A344">
        <v>484.18830300000002</v>
      </c>
      <c r="C344">
        <v>2.6950953679011018</v>
      </c>
      <c r="E344">
        <v>3.3539162309203632</v>
      </c>
      <c r="G344">
        <v>-20.850325703772853</v>
      </c>
      <c r="I344">
        <v>-50.096306131545759</v>
      </c>
    </row>
    <row r="345" spans="1:9" x14ac:dyDescent="0.3">
      <c r="A345">
        <v>830.40829900000006</v>
      </c>
      <c r="C345">
        <v>2.4207179843287925</v>
      </c>
      <c r="E345">
        <v>4.7535983776520805</v>
      </c>
      <c r="G345">
        <v>-24.094116144999902</v>
      </c>
      <c r="I345">
        <v>-46.619992725371041</v>
      </c>
    </row>
    <row r="346" spans="1:9" x14ac:dyDescent="0.3">
      <c r="A346">
        <v>406.548295</v>
      </c>
      <c r="C346">
        <v>2.3683742929819105</v>
      </c>
      <c r="E346">
        <v>3.9051480018560158</v>
      </c>
      <c r="G346">
        <v>-22.68112865985935</v>
      </c>
      <c r="I346">
        <v>-46.681194300508714</v>
      </c>
    </row>
    <row r="347" spans="1:9" x14ac:dyDescent="0.3">
      <c r="A347">
        <v>498.74665099999999</v>
      </c>
      <c r="C347">
        <v>2.3812342470445551</v>
      </c>
      <c r="E347">
        <v>4.703274177996601</v>
      </c>
      <c r="G347">
        <v>-21.263863995000005</v>
      </c>
      <c r="I347">
        <v>-48.496651259965986</v>
      </c>
    </row>
    <row r="348" spans="1:9" x14ac:dyDescent="0.3">
      <c r="A348">
        <v>550.25140399999998</v>
      </c>
      <c r="C348">
        <v>2.5221076226812844</v>
      </c>
      <c r="E348">
        <v>4.3994487298142317</v>
      </c>
      <c r="G348">
        <v>-20.772140137594654</v>
      </c>
      <c r="I348">
        <v>-49.71411616142862</v>
      </c>
    </row>
    <row r="349" spans="1:9" x14ac:dyDescent="0.3">
      <c r="A349">
        <v>326.80445300000002</v>
      </c>
      <c r="C349">
        <v>3.142429201620303</v>
      </c>
      <c r="E349">
        <v>4.2789364233010998</v>
      </c>
      <c r="G349">
        <v>-20.903841225890652</v>
      </c>
      <c r="I349">
        <v>-48.642971283280971</v>
      </c>
    </row>
    <row r="350" spans="1:9" x14ac:dyDescent="0.3">
      <c r="A350">
        <v>561.31518600000004</v>
      </c>
      <c r="C350">
        <v>2.1665840287138263</v>
      </c>
      <c r="E350">
        <v>3.6197192656117272</v>
      </c>
      <c r="G350">
        <v>-21.298959449262554</v>
      </c>
      <c r="I350">
        <v>-51.565493248709366</v>
      </c>
    </row>
    <row r="351" spans="1:9" x14ac:dyDescent="0.3">
      <c r="A351">
        <v>543.25176599999998</v>
      </c>
      <c r="C351">
        <v>2.3592661646067485</v>
      </c>
      <c r="E351">
        <v>4.7764977877800083</v>
      </c>
      <c r="G351">
        <v>-22.945521999321958</v>
      </c>
      <c r="I351">
        <v>-47.313269248336269</v>
      </c>
    </row>
    <row r="352" spans="1:9" x14ac:dyDescent="0.3">
      <c r="A352">
        <v>457.48877499999998</v>
      </c>
      <c r="C352">
        <v>2.3994539232437191</v>
      </c>
      <c r="E352">
        <v>3.6677330525332672</v>
      </c>
      <c r="G352">
        <v>-22.955010579151153</v>
      </c>
      <c r="I352">
        <v>-45.84815198496505</v>
      </c>
    </row>
    <row r="353" spans="1:9" x14ac:dyDescent="0.3">
      <c r="A353">
        <v>783.32163000000003</v>
      </c>
      <c r="C353">
        <v>2.4573474008804008</v>
      </c>
      <c r="E353">
        <v>4.5180926015165319</v>
      </c>
      <c r="G353">
        <v>-20.7326629993746</v>
      </c>
      <c r="I353">
        <v>-48.057593825321732</v>
      </c>
    </row>
    <row r="354" spans="1:9" x14ac:dyDescent="0.3">
      <c r="A354">
        <v>526.48381199999994</v>
      </c>
      <c r="C354">
        <v>2.5530634023827501</v>
      </c>
      <c r="E354">
        <v>4.1342408759465901</v>
      </c>
      <c r="G354">
        <v>-22.881030932694454</v>
      </c>
      <c r="I354">
        <v>-46.79134439458381</v>
      </c>
    </row>
    <row r="355" spans="1:9" x14ac:dyDescent="0.3">
      <c r="A355">
        <v>625.86302699999999</v>
      </c>
      <c r="C355">
        <v>2.9208389047488406</v>
      </c>
      <c r="E355">
        <v>3.6774244377012475</v>
      </c>
      <c r="G355">
        <v>-21.507609441189903</v>
      </c>
      <c r="I355">
        <v>-48.150661254394855</v>
      </c>
    </row>
    <row r="356" spans="1:9" x14ac:dyDescent="0.3">
      <c r="A356">
        <v>500.315541</v>
      </c>
      <c r="C356">
        <v>2.5135558449969988</v>
      </c>
      <c r="E356">
        <v>3.6518592692469491</v>
      </c>
      <c r="G356">
        <v>-20.994298089260052</v>
      </c>
      <c r="I356">
        <v>-51.277138185509848</v>
      </c>
    </row>
    <row r="357" spans="1:9" x14ac:dyDescent="0.3">
      <c r="A357">
        <v>526.32908999999995</v>
      </c>
      <c r="C357">
        <v>2.3405432575141942</v>
      </c>
      <c r="E357">
        <v>3.4970679363985049</v>
      </c>
      <c r="G357">
        <v>-22.620117582520201</v>
      </c>
      <c r="I357">
        <v>-51.238587497594786</v>
      </c>
    </row>
    <row r="358" spans="1:9" x14ac:dyDescent="0.3">
      <c r="A358">
        <v>603.71756700000003</v>
      </c>
      <c r="C358">
        <v>2.6396448384305797</v>
      </c>
      <c r="E358">
        <v>3.6863681034730362</v>
      </c>
      <c r="G358">
        <v>-22.404283199904853</v>
      </c>
      <c r="I358">
        <v>-51.524239850810247</v>
      </c>
    </row>
    <row r="359" spans="1:9" x14ac:dyDescent="0.3">
      <c r="A359">
        <v>449.94425799999999</v>
      </c>
      <c r="C359">
        <v>2.1386468388596391</v>
      </c>
      <c r="E359">
        <v>3.8235394336568591</v>
      </c>
      <c r="G359">
        <v>-23.375786983358754</v>
      </c>
      <c r="I359">
        <v>-45.446400470724441</v>
      </c>
    </row>
    <row r="360" spans="1:9" x14ac:dyDescent="0.3">
      <c r="A360">
        <v>696.79220299999997</v>
      </c>
      <c r="C360">
        <v>2.3374892116014783</v>
      </c>
      <c r="E360">
        <v>4.2677347723218562</v>
      </c>
      <c r="G360">
        <v>-23.178695811004506</v>
      </c>
      <c r="I360">
        <v>-46.402590214989615</v>
      </c>
    </row>
    <row r="361" spans="1:9" x14ac:dyDescent="0.3">
      <c r="A361">
        <v>742.96637699999997</v>
      </c>
      <c r="C361">
        <v>2.5858835377345648</v>
      </c>
      <c r="E361">
        <v>3.9508514588885464</v>
      </c>
      <c r="G361">
        <v>-20.843916155827404</v>
      </c>
      <c r="I361">
        <v>-49.630474851340189</v>
      </c>
    </row>
    <row r="362" spans="1:9" x14ac:dyDescent="0.3">
      <c r="A362">
        <v>482.056601</v>
      </c>
      <c r="C362">
        <v>2.0950751568720452</v>
      </c>
      <c r="E362">
        <v>4.0598662204109397</v>
      </c>
      <c r="G362">
        <v>-20.694823499375559</v>
      </c>
      <c r="I362">
        <v>-50.040274495542853</v>
      </c>
    </row>
    <row r="363" spans="1:9" x14ac:dyDescent="0.3">
      <c r="A363">
        <v>463.43185899999997</v>
      </c>
      <c r="C363">
        <v>2.2047980381908552</v>
      </c>
      <c r="E363">
        <v>3.7170877249270191</v>
      </c>
      <c r="G363">
        <v>-20.91390242761695</v>
      </c>
      <c r="I363">
        <v>-49.780898651089437</v>
      </c>
    </row>
    <row r="364" spans="1:9" x14ac:dyDescent="0.3">
      <c r="A364">
        <v>482.57116100000002</v>
      </c>
      <c r="C364">
        <v>2.7257450663831735</v>
      </c>
      <c r="E364">
        <v>3.8434196652049182</v>
      </c>
      <c r="G364">
        <v>-21.013734717199803</v>
      </c>
      <c r="I364">
        <v>-49.507138347943247</v>
      </c>
    </row>
    <row r="365" spans="1:9" x14ac:dyDescent="0.3">
      <c r="A365">
        <v>365.23921799999999</v>
      </c>
      <c r="C365">
        <v>2.4232933979024316</v>
      </c>
      <c r="E365">
        <v>3.989227273730537</v>
      </c>
      <c r="G365">
        <v>-24.123210417911206</v>
      </c>
      <c r="I365">
        <v>-48.905738479049141</v>
      </c>
    </row>
    <row r="366" spans="1:9" x14ac:dyDescent="0.3">
      <c r="A366">
        <v>498.75365799999997</v>
      </c>
      <c r="C366">
        <v>1.8679857390922732</v>
      </c>
      <c r="E366">
        <v>3.274388795550379</v>
      </c>
      <c r="G366">
        <v>-20.386895026048851</v>
      </c>
      <c r="I366">
        <v>-50.948052438527355</v>
      </c>
    </row>
    <row r="367" spans="1:9" x14ac:dyDescent="0.3">
      <c r="A367">
        <v>429.05030900000003</v>
      </c>
      <c r="C367">
        <v>2.0710420502905329</v>
      </c>
      <c r="E367">
        <v>4.0486748149922294</v>
      </c>
      <c r="G367">
        <v>-21.778922883855454</v>
      </c>
      <c r="I367">
        <v>-48.562140427676248</v>
      </c>
    </row>
    <row r="368" spans="1:9" x14ac:dyDescent="0.3">
      <c r="A368">
        <v>555.54606899999999</v>
      </c>
      <c r="C368">
        <v>2.9692961386699954</v>
      </c>
      <c r="E368">
        <v>4.3324384599156049</v>
      </c>
      <c r="G368">
        <v>-20.533153999379554</v>
      </c>
      <c r="I368">
        <v>-49.32009287611158</v>
      </c>
    </row>
    <row r="369" spans="1:9" x14ac:dyDescent="0.3">
      <c r="A369">
        <v>507.21819599999998</v>
      </c>
      <c r="C369">
        <v>2.5419098308445625</v>
      </c>
      <c r="E369">
        <v>3.5986810989071634</v>
      </c>
      <c r="G369">
        <v>-21.104542001455556</v>
      </c>
      <c r="I369">
        <v>-51.490446528051578</v>
      </c>
    </row>
    <row r="370" spans="1:9" x14ac:dyDescent="0.3">
      <c r="A370">
        <v>427.004255</v>
      </c>
      <c r="C370">
        <v>2.4786184346850844</v>
      </c>
      <c r="E370">
        <v>4.7794088816958746</v>
      </c>
      <c r="G370">
        <v>-22.782794660913055</v>
      </c>
      <c r="I370">
        <v>-47.293634614404752</v>
      </c>
    </row>
    <row r="371" spans="1:9" x14ac:dyDescent="0.3">
      <c r="A371">
        <v>509.997837</v>
      </c>
      <c r="C371">
        <v>2.2987177474986908</v>
      </c>
      <c r="E371">
        <v>3.7656685547590141</v>
      </c>
      <c r="G371">
        <v>-20.990358196418253</v>
      </c>
      <c r="I371">
        <v>-48.917063709695732</v>
      </c>
    </row>
    <row r="372" spans="1:9" x14ac:dyDescent="0.3">
      <c r="A372">
        <v>300.140829</v>
      </c>
      <c r="C372">
        <v>2.9044748047878279</v>
      </c>
      <c r="E372">
        <v>4.6133343202326875</v>
      </c>
      <c r="G372">
        <v>-21.468474989356704</v>
      </c>
      <c r="I372">
        <v>-49.22174953367697</v>
      </c>
    </row>
    <row r="373" spans="1:9" x14ac:dyDescent="0.3">
      <c r="A373">
        <v>503.90114799999998</v>
      </c>
      <c r="C373">
        <v>2.3855097529885354</v>
      </c>
      <c r="E373">
        <v>3.8711057009855852</v>
      </c>
      <c r="G373">
        <v>-20.73399973477115</v>
      </c>
      <c r="I373">
        <v>-47.749105463903184</v>
      </c>
    </row>
    <row r="374" spans="1:9" x14ac:dyDescent="0.3">
      <c r="A374">
        <v>636.606582</v>
      </c>
      <c r="C374">
        <v>2.3397852327850091</v>
      </c>
      <c r="E374">
        <v>3.6323560462390732</v>
      </c>
      <c r="G374">
        <v>-22.438860447948951</v>
      </c>
      <c r="I374">
        <v>-49.927372830360518</v>
      </c>
    </row>
    <row r="375" spans="1:9" x14ac:dyDescent="0.3">
      <c r="A375">
        <v>574.81024000000002</v>
      </c>
      <c r="C375">
        <v>2.3933610740180726</v>
      </c>
      <c r="E375">
        <v>3.3972445810103862</v>
      </c>
      <c r="G375">
        <v>-22.944584777489698</v>
      </c>
      <c r="I375">
        <v>-49.340950752602339</v>
      </c>
    </row>
    <row r="376" spans="1:9" x14ac:dyDescent="0.3">
      <c r="A376">
        <v>607.74558100000002</v>
      </c>
      <c r="C376">
        <v>2.4650331929085598</v>
      </c>
      <c r="E376">
        <v>4.7385585994846613</v>
      </c>
      <c r="G376">
        <v>-20.737283985000001</v>
      </c>
      <c r="I376">
        <v>-48.913491725769418</v>
      </c>
    </row>
    <row r="377" spans="1:9" x14ac:dyDescent="0.3">
      <c r="A377">
        <v>471.60355499999997</v>
      </c>
      <c r="C377">
        <v>1.8126059009738971</v>
      </c>
      <c r="E377">
        <v>3.6415732531781755</v>
      </c>
      <c r="G377">
        <v>-20.612722120149304</v>
      </c>
      <c r="I377">
        <v>-49.299214794262355</v>
      </c>
    </row>
    <row r="378" spans="1:9" x14ac:dyDescent="0.3">
      <c r="A378">
        <v>479.399565</v>
      </c>
      <c r="C378">
        <v>2.3466072166061327</v>
      </c>
      <c r="E378">
        <v>3.8139144200486035</v>
      </c>
      <c r="G378">
        <v>-22.148599411827053</v>
      </c>
      <c r="I378">
        <v>-50.093585463660212</v>
      </c>
    </row>
    <row r="379" spans="1:9" x14ac:dyDescent="0.3">
      <c r="A379">
        <v>892.85883699999999</v>
      </c>
      <c r="C379">
        <v>2.3945182208507489</v>
      </c>
      <c r="E379">
        <v>3.8491736330988267</v>
      </c>
      <c r="G379">
        <v>-20.180196743036753</v>
      </c>
      <c r="I379">
        <v>-49.351818480998617</v>
      </c>
    </row>
    <row r="380" spans="1:9" x14ac:dyDescent="0.3">
      <c r="A380">
        <v>511.12064600000002</v>
      </c>
      <c r="C380">
        <v>2.4710245965129189</v>
      </c>
      <c r="E380">
        <v>4.6437289578035728</v>
      </c>
      <c r="G380">
        <v>-20.720421495000004</v>
      </c>
      <c r="I380">
        <v>-47.886383822127812</v>
      </c>
    </row>
    <row r="381" spans="1:9" x14ac:dyDescent="0.3">
      <c r="A381">
        <v>748.62826600000005</v>
      </c>
      <c r="C381">
        <v>2.4261500123788862</v>
      </c>
      <c r="E381">
        <v>5.8441154237100239</v>
      </c>
      <c r="G381">
        <v>-23.533612000000005</v>
      </c>
      <c r="I381">
        <v>-46.788810144271423</v>
      </c>
    </row>
    <row r="382" spans="1:9" x14ac:dyDescent="0.3">
      <c r="A382">
        <v>294.97141699999997</v>
      </c>
      <c r="C382">
        <v>2.46036855268179</v>
      </c>
      <c r="E382">
        <v>3.4154741681092355</v>
      </c>
      <c r="G382">
        <v>-22.317882054899901</v>
      </c>
      <c r="I382">
        <v>-50.28412616584793</v>
      </c>
    </row>
    <row r="383" spans="1:9" x14ac:dyDescent="0.3">
      <c r="A383">
        <v>590.39793199999997</v>
      </c>
      <c r="C383">
        <v>2.5306798469329221</v>
      </c>
      <c r="E383">
        <v>4.5169186001975055</v>
      </c>
      <c r="G383">
        <v>-21.797083500000003</v>
      </c>
      <c r="I383">
        <v>-50.873139110263445</v>
      </c>
    </row>
    <row r="384" spans="1:9" x14ac:dyDescent="0.3">
      <c r="A384">
        <v>556.12801000000002</v>
      </c>
      <c r="C384">
        <v>2.8436693454446313</v>
      </c>
      <c r="E384">
        <v>5.0551565398921579</v>
      </c>
      <c r="G384">
        <v>-22.977267500000004</v>
      </c>
      <c r="I384">
        <v>-49.86857983593697</v>
      </c>
    </row>
    <row r="385" spans="1:9" x14ac:dyDescent="0.3">
      <c r="A385">
        <v>447.690067</v>
      </c>
      <c r="C385">
        <v>1.9144753825678371</v>
      </c>
      <c r="E385">
        <v>3.9325752234982905</v>
      </c>
      <c r="G385">
        <v>-21.491165917105501</v>
      </c>
      <c r="I385">
        <v>-51.699320721678831</v>
      </c>
    </row>
    <row r="386" spans="1:9" x14ac:dyDescent="0.3">
      <c r="A386">
        <v>499.65328299999999</v>
      </c>
      <c r="C386">
        <v>2.5034365683033601</v>
      </c>
      <c r="E386">
        <v>4.0154016737029492</v>
      </c>
      <c r="G386">
        <v>-19.9955921069967</v>
      </c>
      <c r="I386">
        <v>-50.377584652198053</v>
      </c>
    </row>
    <row r="387" spans="1:9" x14ac:dyDescent="0.3">
      <c r="A387">
        <v>1102.2691150000001</v>
      </c>
      <c r="C387">
        <v>2.7391029895929879</v>
      </c>
      <c r="E387">
        <v>4.1521965823342093</v>
      </c>
      <c r="G387">
        <v>-21.560078499354503</v>
      </c>
      <c r="I387">
        <v>-51.265201519932354</v>
      </c>
    </row>
    <row r="388" spans="1:9" x14ac:dyDescent="0.3">
      <c r="A388">
        <v>475.54750100000001</v>
      </c>
      <c r="C388">
        <v>2.5515109901058177</v>
      </c>
      <c r="E388">
        <v>4.1125044587671606</v>
      </c>
      <c r="G388">
        <v>-20.390587470269804</v>
      </c>
      <c r="I388">
        <v>-49.433782399918428</v>
      </c>
    </row>
    <row r="389" spans="1:9" x14ac:dyDescent="0.3">
      <c r="A389">
        <v>1010.482816</v>
      </c>
      <c r="C389">
        <v>3.0006474844636122</v>
      </c>
      <c r="E389">
        <v>4.1230345297535065</v>
      </c>
      <c r="G389">
        <v>-21.082470691401152</v>
      </c>
      <c r="I389">
        <v>-48.801284626537182</v>
      </c>
    </row>
    <row r="390" spans="1:9" x14ac:dyDescent="0.3">
      <c r="A390">
        <v>600.41107999999997</v>
      </c>
      <c r="C390">
        <v>2.908257624962546</v>
      </c>
      <c r="E390">
        <v>3.9676883504533125</v>
      </c>
      <c r="G390">
        <v>-20.416217324696401</v>
      </c>
      <c r="I390">
        <v>-50.765987804946747</v>
      </c>
    </row>
    <row r="391" spans="1:9" x14ac:dyDescent="0.3">
      <c r="A391">
        <v>351.82605000000001</v>
      </c>
      <c r="C391">
        <v>2.1908525391064773</v>
      </c>
      <c r="E391">
        <v>4.3467635993712568</v>
      </c>
      <c r="G391">
        <v>-22.785592000000008</v>
      </c>
      <c r="I391">
        <v>-50.218790987722301</v>
      </c>
    </row>
    <row r="392" spans="1:9" x14ac:dyDescent="0.3">
      <c r="A392">
        <v>415.20048700000001</v>
      </c>
      <c r="C392">
        <v>3.0080565377719628</v>
      </c>
      <c r="E392">
        <v>4.1980244255331201</v>
      </c>
      <c r="G392">
        <v>-21.360183557941006</v>
      </c>
      <c r="I392">
        <v>-51.856574161537743</v>
      </c>
    </row>
    <row r="393" spans="1:9" x14ac:dyDescent="0.3">
      <c r="A393">
        <v>363.98671899999999</v>
      </c>
      <c r="C393">
        <v>2.1472247942641749</v>
      </c>
      <c r="E393">
        <v>4.6599447086187205</v>
      </c>
      <c r="G393">
        <v>-22.417711020000006</v>
      </c>
      <c r="I393">
        <v>-50.575028530478257</v>
      </c>
    </row>
    <row r="394" spans="1:9" x14ac:dyDescent="0.3">
      <c r="A394">
        <v>522.01582900000005</v>
      </c>
      <c r="C394">
        <v>2.5642670874720288</v>
      </c>
      <c r="E394">
        <v>4.2605960423019091</v>
      </c>
      <c r="G394">
        <v>-23.386261565928553</v>
      </c>
      <c r="I394">
        <v>-45.662864060550085</v>
      </c>
    </row>
    <row r="395" spans="1:9" x14ac:dyDescent="0.3">
      <c r="A395">
        <v>435.26418000000001</v>
      </c>
      <c r="C395">
        <v>2.322000024079613</v>
      </c>
      <c r="E395">
        <v>3.8098289610678862</v>
      </c>
      <c r="G395">
        <v>-21.0157929993515</v>
      </c>
      <c r="I395">
        <v>-48.772528912749827</v>
      </c>
    </row>
    <row r="396" spans="1:9" x14ac:dyDescent="0.3">
      <c r="A396">
        <v>805.44356400000004</v>
      </c>
      <c r="C396">
        <v>2.5555949898690256</v>
      </c>
      <c r="E396">
        <v>4.305286865476126</v>
      </c>
      <c r="G396">
        <v>-23.386927999311954</v>
      </c>
      <c r="I396">
        <v>-48.723676984127096</v>
      </c>
    </row>
    <row r="397" spans="1:9" x14ac:dyDescent="0.3">
      <c r="A397">
        <v>693.03119100000004</v>
      </c>
      <c r="C397">
        <v>1.928073084322643</v>
      </c>
      <c r="E397">
        <v>3.6104472214421213</v>
      </c>
      <c r="G397">
        <v>-20.099805952458805</v>
      </c>
      <c r="I397">
        <v>-50.586718917995455</v>
      </c>
    </row>
    <row r="398" spans="1:9" x14ac:dyDescent="0.3">
      <c r="A398">
        <v>559.00517500000001</v>
      </c>
      <c r="C398">
        <v>2.7802078244408741</v>
      </c>
      <c r="E398">
        <v>4.0399690268674604</v>
      </c>
      <c r="G398">
        <v>-21.779839143789101</v>
      </c>
      <c r="I398">
        <v>-50.793843843062461</v>
      </c>
    </row>
    <row r="399" spans="1:9" x14ac:dyDescent="0.3">
      <c r="A399">
        <v>514.94505800000002</v>
      </c>
      <c r="C399">
        <v>2.5729772599294147</v>
      </c>
      <c r="E399">
        <v>3.8085485512404054</v>
      </c>
      <c r="G399">
        <v>-23.080318323936503</v>
      </c>
      <c r="I399">
        <v>-48.372876683655541</v>
      </c>
    </row>
    <row r="400" spans="1:9" x14ac:dyDescent="0.3">
      <c r="A400">
        <v>938.50386400000002</v>
      </c>
      <c r="C400">
        <v>2.1423174949316941</v>
      </c>
      <c r="E400">
        <v>4.2933183494610736</v>
      </c>
      <c r="G400">
        <v>-24.712546630958105</v>
      </c>
      <c r="I400">
        <v>-47.879997602894392</v>
      </c>
    </row>
    <row r="401" spans="1:9" x14ac:dyDescent="0.3">
      <c r="A401">
        <v>436.11788300000001</v>
      </c>
      <c r="C401">
        <v>2.4085418307605453</v>
      </c>
      <c r="E401">
        <v>3.3346547668832414</v>
      </c>
      <c r="G401">
        <v>-20.302191175418304</v>
      </c>
      <c r="I401">
        <v>-50.012617830836952</v>
      </c>
    </row>
    <row r="402" spans="1:9" x14ac:dyDescent="0.3">
      <c r="A402">
        <v>638.54311600000005</v>
      </c>
      <c r="C402">
        <v>2.8680481230961878</v>
      </c>
      <c r="E402">
        <v>4.1664301138432824</v>
      </c>
      <c r="G402">
        <v>-20.641153402307655</v>
      </c>
      <c r="I402">
        <v>-47.283060090300175</v>
      </c>
    </row>
    <row r="403" spans="1:9" x14ac:dyDescent="0.3">
      <c r="A403">
        <v>793.71493199999998</v>
      </c>
      <c r="C403">
        <v>2.8625696285090627</v>
      </c>
      <c r="E403">
        <v>3.8672317145188941</v>
      </c>
      <c r="G403">
        <v>-21.309275557982609</v>
      </c>
      <c r="I403">
        <v>-51.847139950941155</v>
      </c>
    </row>
    <row r="404" spans="1:9" x14ac:dyDescent="0.3">
      <c r="A404">
        <v>527.09938799999998</v>
      </c>
      <c r="C404">
        <v>2.200267583614222</v>
      </c>
      <c r="E404">
        <v>5.0391125863889545</v>
      </c>
      <c r="G404">
        <v>-22.759921699999953</v>
      </c>
      <c r="I404">
        <v>-47.154385800969493</v>
      </c>
    </row>
    <row r="405" spans="1:9" x14ac:dyDescent="0.3">
      <c r="A405">
        <v>555.89249900000004</v>
      </c>
      <c r="C405">
        <v>2.4151420219138546</v>
      </c>
      <c r="E405">
        <v>3.2631624649622166</v>
      </c>
      <c r="G405">
        <v>-22.57430074801</v>
      </c>
      <c r="I405">
        <v>-49.399038346137544</v>
      </c>
    </row>
    <row r="406" spans="1:9" x14ac:dyDescent="0.3">
      <c r="A406">
        <v>481.45619599999998</v>
      </c>
      <c r="C406">
        <v>2.8528482558104669</v>
      </c>
      <c r="E406">
        <v>3.9515803449033919</v>
      </c>
      <c r="G406">
        <v>-20.029300027799255</v>
      </c>
      <c r="I406">
        <v>-49.399551886382483</v>
      </c>
    </row>
    <row r="407" spans="1:9" x14ac:dyDescent="0.3">
      <c r="A407">
        <v>579.64226299999996</v>
      </c>
      <c r="C407">
        <v>2.0366967485740641</v>
      </c>
      <c r="E407">
        <v>4.6691959680557797</v>
      </c>
      <c r="G407">
        <v>-22.355491500000007</v>
      </c>
      <c r="I407">
        <v>-48.77968096362126</v>
      </c>
    </row>
    <row r="408" spans="1:9" x14ac:dyDescent="0.3">
      <c r="A408">
        <v>705.50592800000004</v>
      </c>
      <c r="C408">
        <v>2.1827255667296934</v>
      </c>
      <c r="E408">
        <v>3.784831178124469</v>
      </c>
      <c r="G408">
        <v>-22.791384351859904</v>
      </c>
      <c r="I408">
        <v>-46.442030947329137</v>
      </c>
    </row>
    <row r="409" spans="1:9" x14ac:dyDescent="0.3">
      <c r="A409">
        <v>486.94915099999997</v>
      </c>
      <c r="C409">
        <v>2.8263599174077894</v>
      </c>
      <c r="E409">
        <v>3.396896449142524</v>
      </c>
      <c r="G409">
        <v>-20.247646667245352</v>
      </c>
      <c r="I409">
        <v>-50.112390282897117</v>
      </c>
    </row>
    <row r="410" spans="1:9" x14ac:dyDescent="0.3">
      <c r="A410">
        <v>626.16231400000004</v>
      </c>
      <c r="C410">
        <v>2.8520619670677942</v>
      </c>
      <c r="E410">
        <v>4.2238592153306298</v>
      </c>
      <c r="G410">
        <v>-20.256870999386454</v>
      </c>
      <c r="I410">
        <v>-47.481794969120699</v>
      </c>
    </row>
    <row r="411" spans="1:9" x14ac:dyDescent="0.3">
      <c r="A411">
        <v>516.61361999999997</v>
      </c>
      <c r="C411">
        <v>2.988669077143248</v>
      </c>
      <c r="E411">
        <v>4.6805077463801403</v>
      </c>
      <c r="G411">
        <v>-22.743771000000002</v>
      </c>
      <c r="I411">
        <v>-46.897802090290753</v>
      </c>
    </row>
    <row r="412" spans="1:9" x14ac:dyDescent="0.3">
      <c r="A412">
        <v>515.81715599999995</v>
      </c>
      <c r="C412">
        <v>2.3485696435248244</v>
      </c>
      <c r="E412">
        <v>3.4903799200031789</v>
      </c>
      <c r="G412">
        <v>-22.811215213632</v>
      </c>
      <c r="I412">
        <v>-50.792165655456955</v>
      </c>
    </row>
    <row r="413" spans="1:9" x14ac:dyDescent="0.3">
      <c r="A413">
        <v>436.45196800000002</v>
      </c>
      <c r="C413">
        <v>2.5135052581797321</v>
      </c>
      <c r="E413">
        <v>4.0542682395471878</v>
      </c>
      <c r="G413">
        <v>-24.272800673545394</v>
      </c>
      <c r="I413">
        <v>-47.229076349741732</v>
      </c>
    </row>
    <row r="414" spans="1:9" x14ac:dyDescent="0.3">
      <c r="A414">
        <v>485.544939</v>
      </c>
      <c r="C414">
        <v>2.3664005414484302</v>
      </c>
      <c r="E414">
        <v>4.8021372057296654</v>
      </c>
      <c r="G414">
        <v>-21.418383015</v>
      </c>
      <c r="I414">
        <v>-50.07303627502921</v>
      </c>
    </row>
    <row r="415" spans="1:9" x14ac:dyDescent="0.3">
      <c r="A415">
        <v>755.62460599999997</v>
      </c>
      <c r="C415">
        <v>2.8732438522340966</v>
      </c>
      <c r="E415">
        <v>4.4094089499748597</v>
      </c>
      <c r="G415">
        <v>-20.636668999377008</v>
      </c>
      <c r="I415">
        <v>-51.106661019946934</v>
      </c>
    </row>
    <row r="416" spans="1:9" x14ac:dyDescent="0.3">
      <c r="A416">
        <v>529.59821599999998</v>
      </c>
      <c r="C416">
        <v>2.8333052402898531</v>
      </c>
      <c r="E416">
        <v>3.9379189026477803</v>
      </c>
      <c r="G416">
        <v>-23.072852335940709</v>
      </c>
      <c r="I416">
        <v>-47.967866772984912</v>
      </c>
    </row>
    <row r="417" spans="1:9" x14ac:dyDescent="0.3">
      <c r="A417">
        <v>599.188267</v>
      </c>
      <c r="C417">
        <v>2.8633216702709303</v>
      </c>
      <c r="E417">
        <v>4.8343189536706639</v>
      </c>
      <c r="G417">
        <v>-24.319508883999905</v>
      </c>
      <c r="I417">
        <v>-46.997301864512337</v>
      </c>
    </row>
    <row r="418" spans="1:9" x14ac:dyDescent="0.3">
      <c r="A418">
        <v>414.678968</v>
      </c>
      <c r="C418">
        <v>2.2667607148695548</v>
      </c>
      <c r="E418">
        <v>3.7767011839884108</v>
      </c>
      <c r="G418">
        <v>-21.5953916792139</v>
      </c>
      <c r="I418">
        <v>-50.599425717222353</v>
      </c>
    </row>
    <row r="419" spans="1:9" x14ac:dyDescent="0.3">
      <c r="A419">
        <v>533.05990099999997</v>
      </c>
      <c r="C419">
        <v>2.1890128046002415</v>
      </c>
      <c r="E419">
        <v>4.7431019322670114</v>
      </c>
      <c r="G419">
        <v>-23.714202222999905</v>
      </c>
      <c r="I419">
        <v>-47.418015150930991</v>
      </c>
    </row>
    <row r="420" spans="1:9" x14ac:dyDescent="0.3">
      <c r="A420">
        <v>396.90904899999998</v>
      </c>
      <c r="C420">
        <v>2.6837393750102678</v>
      </c>
      <c r="E420">
        <v>4.4651596976461789</v>
      </c>
      <c r="G420">
        <v>-23.814612000000004</v>
      </c>
      <c r="I420">
        <v>-47.71550771583852</v>
      </c>
    </row>
    <row r="421" spans="1:9" x14ac:dyDescent="0.3">
      <c r="A421">
        <v>451.92222800000002</v>
      </c>
      <c r="C421">
        <v>2.245502797372851</v>
      </c>
      <c r="E421">
        <v>5.2261563633558481</v>
      </c>
      <c r="G421">
        <v>-22.926668725898853</v>
      </c>
      <c r="I421">
        <v>-45.46204884623041</v>
      </c>
    </row>
    <row r="422" spans="1:9" x14ac:dyDescent="0.3">
      <c r="A422">
        <v>435.026816</v>
      </c>
      <c r="C422">
        <v>2.586100982699389</v>
      </c>
      <c r="E422">
        <v>4.2316989107643925</v>
      </c>
      <c r="G422">
        <v>-21.18598848855255</v>
      </c>
      <c r="I422">
        <v>-48.90563753529365</v>
      </c>
    </row>
    <row r="423" spans="1:9" x14ac:dyDescent="0.3">
      <c r="A423">
        <v>532.19377699999995</v>
      </c>
      <c r="C423">
        <v>3.1392709632675655</v>
      </c>
      <c r="E423">
        <v>4.1820435459430643</v>
      </c>
      <c r="G423">
        <v>-22.780796068516207</v>
      </c>
      <c r="I423">
        <v>-46.590577318931651</v>
      </c>
    </row>
    <row r="424" spans="1:9" x14ac:dyDescent="0.3">
      <c r="A424">
        <v>541.442588</v>
      </c>
      <c r="C424">
        <v>2.7029395000753436</v>
      </c>
      <c r="E424">
        <v>3.5672616923538745</v>
      </c>
      <c r="G424">
        <v>-21.884989698814802</v>
      </c>
      <c r="I424">
        <v>-51.731626903764202</v>
      </c>
    </row>
    <row r="425" spans="1:9" x14ac:dyDescent="0.3">
      <c r="A425">
        <v>586.68104000000005</v>
      </c>
      <c r="C425">
        <v>2.9157996453125179</v>
      </c>
      <c r="E425">
        <v>4.1353553094087747</v>
      </c>
      <c r="G425">
        <v>-22.611166885180054</v>
      </c>
      <c r="I425">
        <v>-45.183569424497712</v>
      </c>
    </row>
    <row r="426" spans="1:9" x14ac:dyDescent="0.3">
      <c r="A426">
        <v>536</v>
      </c>
      <c r="C426">
        <v>2.3340695523433408</v>
      </c>
      <c r="E426">
        <v>4.4362103690870542</v>
      </c>
      <c r="G426">
        <v>-23.050499000000006</v>
      </c>
      <c r="I426">
        <v>-46.358755200469574</v>
      </c>
    </row>
    <row r="427" spans="1:9" x14ac:dyDescent="0.3">
      <c r="A427">
        <v>484.66015199999998</v>
      </c>
      <c r="C427">
        <v>2.035385706097161</v>
      </c>
      <c r="E427">
        <v>5.6065339863505974</v>
      </c>
      <c r="G427">
        <v>-22.723722000000002</v>
      </c>
      <c r="I427">
        <v>-47.646846236158197</v>
      </c>
    </row>
    <row r="428" spans="1:9" x14ac:dyDescent="0.3">
      <c r="A428">
        <v>387.368966</v>
      </c>
      <c r="C428">
        <v>2.6791306939054929</v>
      </c>
      <c r="E428">
        <v>4.4743036971165608</v>
      </c>
      <c r="G428">
        <v>-23.192991495000008</v>
      </c>
      <c r="I428">
        <v>-49.383974489660609</v>
      </c>
    </row>
    <row r="429" spans="1:9" x14ac:dyDescent="0.3">
      <c r="A429">
        <v>537.51995999999997</v>
      </c>
      <c r="C429">
        <v>2.861604895852659</v>
      </c>
      <c r="E429">
        <v>4.4064039098078283</v>
      </c>
      <c r="G429">
        <v>-21.993447000000003</v>
      </c>
      <c r="I429">
        <v>-49.456642433369588</v>
      </c>
    </row>
    <row r="430" spans="1:9" x14ac:dyDescent="0.3">
      <c r="A430">
        <v>706.57203400000003</v>
      </c>
      <c r="C430">
        <v>2.6046676852850172</v>
      </c>
      <c r="E430">
        <v>4.0575520010545327</v>
      </c>
      <c r="G430">
        <v>-21.099631662599752</v>
      </c>
      <c r="I430">
        <v>-48.669841932561816</v>
      </c>
    </row>
    <row r="431" spans="1:9" x14ac:dyDescent="0.3">
      <c r="A431">
        <v>550.77447199999995</v>
      </c>
      <c r="C431">
        <v>2.6341123498306187</v>
      </c>
      <c r="E431">
        <v>4.2763468962530329</v>
      </c>
      <c r="G431">
        <v>-23.397523307901903</v>
      </c>
      <c r="I431">
        <v>-47.000967568744898</v>
      </c>
    </row>
    <row r="432" spans="1:9" x14ac:dyDescent="0.3">
      <c r="A432">
        <v>446.222148</v>
      </c>
      <c r="C432">
        <v>2.4621358445366801</v>
      </c>
      <c r="E432">
        <v>4.439758882863007</v>
      </c>
      <c r="G432">
        <v>-22.276675485000002</v>
      </c>
      <c r="I432">
        <v>-51.499584290089487</v>
      </c>
    </row>
    <row r="433" spans="1:9" x14ac:dyDescent="0.3">
      <c r="A433">
        <v>306.17832099999998</v>
      </c>
      <c r="C433">
        <v>2.5151847817175215</v>
      </c>
      <c r="E433">
        <v>4.8831445159072819</v>
      </c>
      <c r="G433">
        <v>-21.994049295000003</v>
      </c>
      <c r="I433">
        <v>-47.425172881653872</v>
      </c>
    </row>
    <row r="434" spans="1:9" x14ac:dyDescent="0.3">
      <c r="A434">
        <v>478.61516499999999</v>
      </c>
      <c r="C434">
        <v>2.1307196365629522</v>
      </c>
      <c r="E434">
        <v>4.1346869925568539</v>
      </c>
      <c r="G434">
        <v>-22.412065944821105</v>
      </c>
      <c r="I434">
        <v>-49.137252216790841</v>
      </c>
    </row>
    <row r="435" spans="1:9" x14ac:dyDescent="0.3">
      <c r="A435">
        <v>419.896501</v>
      </c>
      <c r="C435">
        <v>2.8946892625957208</v>
      </c>
      <c r="E435">
        <v>4.5989983057863615</v>
      </c>
      <c r="G435">
        <v>-21.010999499367802</v>
      </c>
      <c r="I435">
        <v>-48.222265751502015</v>
      </c>
    </row>
    <row r="436" spans="1:9" x14ac:dyDescent="0.3">
      <c r="A436">
        <v>431.25679100000002</v>
      </c>
      <c r="C436">
        <v>2.2633969633096518</v>
      </c>
      <c r="E436">
        <v>3.7190825739014861</v>
      </c>
      <c r="G436">
        <v>-21.032328202496551</v>
      </c>
      <c r="I436">
        <v>-49.925719799208963</v>
      </c>
    </row>
    <row r="437" spans="1:9" x14ac:dyDescent="0.3">
      <c r="A437">
        <v>619.44831199999999</v>
      </c>
      <c r="C437">
        <v>2.5519023557116185</v>
      </c>
      <c r="E437">
        <v>3.5502283530550942</v>
      </c>
      <c r="G437">
        <v>-22.633457258333753</v>
      </c>
      <c r="I437">
        <v>-50.208934535832</v>
      </c>
    </row>
    <row r="438" spans="1:9" x14ac:dyDescent="0.3">
      <c r="A438">
        <v>548.62896000000001</v>
      </c>
      <c r="C438">
        <v>2.3212358493275413</v>
      </c>
      <c r="E438">
        <v>5.0698604164441354</v>
      </c>
      <c r="G438">
        <v>-23.528626567661505</v>
      </c>
      <c r="I438">
        <v>-46.346220388658651</v>
      </c>
    </row>
    <row r="439" spans="1:9" x14ac:dyDescent="0.3">
      <c r="A439">
        <v>481.52960999999999</v>
      </c>
      <c r="C439">
        <v>2.3374692449570951</v>
      </c>
      <c r="E439">
        <v>3.7824009524965296</v>
      </c>
      <c r="G439">
        <v>-20.785857750580252</v>
      </c>
      <c r="I439">
        <v>-49.813894906677447</v>
      </c>
    </row>
    <row r="440" spans="1:9" x14ac:dyDescent="0.3">
      <c r="A440">
        <v>592.44499800000006</v>
      </c>
      <c r="C440">
        <v>2.4996018645813041</v>
      </c>
      <c r="E440">
        <v>4.3426989621395915</v>
      </c>
      <c r="G440">
        <v>-22.106145654078301</v>
      </c>
      <c r="I440">
        <v>-50.176028054852985</v>
      </c>
    </row>
    <row r="441" spans="1:9" x14ac:dyDescent="0.3">
      <c r="A441">
        <v>537.59462499999995</v>
      </c>
      <c r="C441">
        <v>2.4243735742138428</v>
      </c>
      <c r="E441">
        <v>3.5335178620169674</v>
      </c>
      <c r="G441">
        <v>-21.7361764725485</v>
      </c>
      <c r="I441">
        <v>-49.360870074892581</v>
      </c>
    </row>
    <row r="442" spans="1:9" x14ac:dyDescent="0.3">
      <c r="A442">
        <v>507.51757700000002</v>
      </c>
      <c r="C442">
        <v>2.7456259020197988</v>
      </c>
      <c r="E442">
        <v>4.6986311224590143</v>
      </c>
      <c r="G442">
        <v>-21.02571</v>
      </c>
      <c r="I442">
        <v>-48.037837302541938</v>
      </c>
    </row>
    <row r="443" spans="1:9" x14ac:dyDescent="0.3">
      <c r="A443">
        <v>719.26927799999999</v>
      </c>
      <c r="C443">
        <v>2.3889994251205149</v>
      </c>
      <c r="E443">
        <v>3.6653933502797118</v>
      </c>
      <c r="G443">
        <v>-20.440833842943853</v>
      </c>
      <c r="I443">
        <v>-50.524602015676024</v>
      </c>
    </row>
    <row r="444" spans="1:9" x14ac:dyDescent="0.3">
      <c r="A444">
        <v>504.90724899999998</v>
      </c>
      <c r="C444">
        <v>1.6480475969889299</v>
      </c>
      <c r="E444">
        <v>3.4111144185509046</v>
      </c>
      <c r="G444">
        <v>-20.182363106209657</v>
      </c>
      <c r="I444">
        <v>-49.703552355833949</v>
      </c>
    </row>
    <row r="445" spans="1:9" x14ac:dyDescent="0.3">
      <c r="A445">
        <v>401.62601999999998</v>
      </c>
      <c r="C445">
        <v>2.5346504316052845</v>
      </c>
      <c r="E445">
        <v>3.6200318951262975</v>
      </c>
      <c r="G445">
        <v>-19.944333130697753</v>
      </c>
      <c r="I445">
        <v>-50.536853115436664</v>
      </c>
    </row>
    <row r="446" spans="1:9" x14ac:dyDescent="0.3">
      <c r="A446">
        <v>910.98194799999999</v>
      </c>
      <c r="C446">
        <v>1.7997126424209984</v>
      </c>
      <c r="E446">
        <v>3.9967305154351527</v>
      </c>
      <c r="G446">
        <v>-23.175387499316702</v>
      </c>
      <c r="I446">
        <v>-48.126767435800161</v>
      </c>
    </row>
    <row r="447" spans="1:9" x14ac:dyDescent="0.3">
      <c r="A447">
        <v>563.33300499999996</v>
      </c>
      <c r="C447">
        <v>2.2236983741680536</v>
      </c>
      <c r="E447">
        <v>4.7250781631658034</v>
      </c>
      <c r="G447">
        <v>-23.214412267999901</v>
      </c>
      <c r="I447">
        <v>-47.524596573065608</v>
      </c>
    </row>
    <row r="448" spans="1:9" x14ac:dyDescent="0.3">
      <c r="A448">
        <v>865.95305199999996</v>
      </c>
      <c r="C448">
        <v>2.1739230692509985</v>
      </c>
      <c r="E448">
        <v>4.7493497605974762</v>
      </c>
      <c r="G448">
        <v>-21.858362505000006</v>
      </c>
      <c r="I448">
        <v>-47.48140964335802</v>
      </c>
    </row>
    <row r="449" spans="1:9" x14ac:dyDescent="0.3">
      <c r="A449">
        <v>866.30719699999997</v>
      </c>
      <c r="C449">
        <v>2.2432861460834461</v>
      </c>
      <c r="E449">
        <v>4.391693577036909</v>
      </c>
      <c r="G449">
        <v>-22.840620206318604</v>
      </c>
      <c r="I449">
        <v>-45.255974312882017</v>
      </c>
    </row>
    <row r="450" spans="1:9" x14ac:dyDescent="0.3">
      <c r="A450">
        <v>481.35211299999997</v>
      </c>
      <c r="C450">
        <v>2.4573398253908674</v>
      </c>
      <c r="E450">
        <v>4.2395747370832098</v>
      </c>
      <c r="G450">
        <v>-21.045094721092756</v>
      </c>
      <c r="I450">
        <v>-49.378183199902708</v>
      </c>
    </row>
    <row r="451" spans="1:9" x14ac:dyDescent="0.3">
      <c r="A451">
        <v>387.12235700000002</v>
      </c>
      <c r="C451">
        <v>2.8746168976437732</v>
      </c>
      <c r="E451">
        <v>3.6120417446452695</v>
      </c>
      <c r="G451">
        <v>-21.851927620730056</v>
      </c>
      <c r="I451">
        <v>-51.087077210506941</v>
      </c>
    </row>
    <row r="452" spans="1:9" x14ac:dyDescent="0.3">
      <c r="A452">
        <v>680.982846</v>
      </c>
      <c r="C452">
        <v>3.1004673888821435</v>
      </c>
      <c r="E452">
        <v>4.3323576534251123</v>
      </c>
      <c r="G452">
        <v>-21.358049011278002</v>
      </c>
      <c r="I452">
        <v>-48.065583022045409</v>
      </c>
    </row>
    <row r="453" spans="1:9" x14ac:dyDescent="0.3">
      <c r="A453">
        <v>757.07632599999999</v>
      </c>
      <c r="C453">
        <v>2.7486817562240788</v>
      </c>
      <c r="E453">
        <v>5.5119808992470753</v>
      </c>
      <c r="G453">
        <v>-24.003021500000003</v>
      </c>
      <c r="I453">
        <v>-46.412049583612436</v>
      </c>
    </row>
    <row r="454" spans="1:9" x14ac:dyDescent="0.3">
      <c r="A454">
        <v>569.83060799999998</v>
      </c>
      <c r="C454">
        <v>2.878063706503013</v>
      </c>
      <c r="E454">
        <v>3.7210683017971591</v>
      </c>
      <c r="G454">
        <v>-22.811467984467601</v>
      </c>
      <c r="I454">
        <v>-48.66468557751746</v>
      </c>
    </row>
    <row r="455" spans="1:9" x14ac:dyDescent="0.3">
      <c r="A455">
        <v>611.52208199999995</v>
      </c>
      <c r="C455">
        <v>2.891648943870559</v>
      </c>
      <c r="E455">
        <v>3.6121478383264867</v>
      </c>
      <c r="G455">
        <v>-22.103674319237403</v>
      </c>
      <c r="I455">
        <v>-49.439149287236681</v>
      </c>
    </row>
    <row r="456" spans="1:9" x14ac:dyDescent="0.3">
      <c r="A456">
        <v>537.58763799999997</v>
      </c>
      <c r="C456">
        <v>2.3131751712610917</v>
      </c>
      <c r="E456">
        <v>4.1174701636201201</v>
      </c>
      <c r="G456">
        <v>-22.008990778755852</v>
      </c>
      <c r="I456">
        <v>-51.557570191824034</v>
      </c>
    </row>
    <row r="457" spans="1:9" x14ac:dyDescent="0.3">
      <c r="A457">
        <v>441.08302800000001</v>
      </c>
      <c r="C457">
        <v>2.8138084165946662</v>
      </c>
      <c r="E457">
        <v>4.6454222693490923</v>
      </c>
      <c r="G457">
        <v>-21.768781995000001</v>
      </c>
      <c r="I457">
        <v>-52.115275826996601</v>
      </c>
    </row>
    <row r="458" spans="1:9" x14ac:dyDescent="0.3">
      <c r="A458">
        <v>618.99365499999999</v>
      </c>
      <c r="C458">
        <v>2.3968947077818479</v>
      </c>
      <c r="E458">
        <v>5.3593478126493546</v>
      </c>
      <c r="G458">
        <v>-22.122743500000002</v>
      </c>
      <c r="I458">
        <v>-51.386765581912492</v>
      </c>
    </row>
    <row r="459" spans="1:9" x14ac:dyDescent="0.3">
      <c r="A459">
        <v>627.719112</v>
      </c>
      <c r="C459">
        <v>2.5037049048300242</v>
      </c>
      <c r="E459">
        <v>4.5967729767595324</v>
      </c>
      <c r="G459">
        <v>-21.875939505000005</v>
      </c>
      <c r="I459">
        <v>-51.840258805056799</v>
      </c>
    </row>
    <row r="460" spans="1:9" x14ac:dyDescent="0.3">
      <c r="A460">
        <v>762.981314</v>
      </c>
      <c r="C460">
        <v>2.0850942627363307</v>
      </c>
      <c r="E460">
        <v>4.6067252245758397</v>
      </c>
      <c r="G460">
        <v>-21.538867499355003</v>
      </c>
      <c r="I460">
        <v>-49.857735234791051</v>
      </c>
    </row>
    <row r="461" spans="1:9" x14ac:dyDescent="0.3">
      <c r="A461">
        <v>439.56064500000002</v>
      </c>
      <c r="C461">
        <v>3.2007131868210141</v>
      </c>
      <c r="E461">
        <v>3.5802405082653763</v>
      </c>
      <c r="G461">
        <v>-23.301574999313853</v>
      </c>
      <c r="I461">
        <v>-48.052685336085517</v>
      </c>
    </row>
    <row r="462" spans="1:9" x14ac:dyDescent="0.3">
      <c r="A462">
        <v>564.76986799999997</v>
      </c>
      <c r="C462">
        <v>2.4905778558859097</v>
      </c>
      <c r="E462">
        <v>4.1494962334657419</v>
      </c>
      <c r="G462">
        <v>-22.249404798371657</v>
      </c>
      <c r="I462">
        <v>-50.697947389350155</v>
      </c>
    </row>
    <row r="463" spans="1:9" x14ac:dyDescent="0.3">
      <c r="A463">
        <v>280.69404700000001</v>
      </c>
      <c r="C463">
        <v>2.4204178692863172</v>
      </c>
      <c r="E463">
        <v>4.1277525158329729</v>
      </c>
      <c r="G463">
        <v>-22.541844499331255</v>
      </c>
      <c r="I463">
        <v>-44.778477310059543</v>
      </c>
    </row>
    <row r="464" spans="1:9" x14ac:dyDescent="0.3">
      <c r="A464">
        <v>547.20737899999995</v>
      </c>
      <c r="C464">
        <v>2.6132137013918779</v>
      </c>
      <c r="E464">
        <v>3.822037248072585</v>
      </c>
      <c r="G464">
        <v>-22.071919826416956</v>
      </c>
      <c r="I464">
        <v>-50.311595242929911</v>
      </c>
    </row>
    <row r="465" spans="1:9" x14ac:dyDescent="0.3">
      <c r="A465">
        <v>427.03193800000003</v>
      </c>
      <c r="C465">
        <v>2.8586580854397154</v>
      </c>
      <c r="E465">
        <v>3.9578944872128985</v>
      </c>
      <c r="G465">
        <v>-23.011556353887332</v>
      </c>
      <c r="I465">
        <v>-47.531160680903128</v>
      </c>
    </row>
    <row r="466" spans="1:9" x14ac:dyDescent="0.3">
      <c r="A466">
        <v>343.14790499999998</v>
      </c>
      <c r="C466">
        <v>2.3904864575639269</v>
      </c>
      <c r="E466">
        <v>4.4728587962254016</v>
      </c>
      <c r="G466">
        <v>-22.228451010000004</v>
      </c>
      <c r="I466">
        <v>-50.890211685938034</v>
      </c>
    </row>
    <row r="467" spans="1:9" x14ac:dyDescent="0.3">
      <c r="A467">
        <v>400.85286000000002</v>
      </c>
      <c r="C467">
        <v>2.5260276627345015</v>
      </c>
      <c r="E467">
        <v>3.5855735186227311</v>
      </c>
      <c r="G467">
        <v>-23.272655499310559</v>
      </c>
      <c r="I467">
        <v>-45.536495610738875</v>
      </c>
    </row>
    <row r="468" spans="1:9" x14ac:dyDescent="0.3">
      <c r="A468">
        <v>422.375293</v>
      </c>
      <c r="C468">
        <v>2.6735305121612907</v>
      </c>
      <c r="E468">
        <v>4.3066608765506302</v>
      </c>
      <c r="G468">
        <v>-22.220234092901951</v>
      </c>
      <c r="I468">
        <v>-51.303148976682117</v>
      </c>
    </row>
    <row r="469" spans="1:9" x14ac:dyDescent="0.3">
      <c r="A469">
        <v>444.49292700000001</v>
      </c>
      <c r="C469">
        <v>2.8435442119456353</v>
      </c>
      <c r="E469">
        <v>3.9832202146481031</v>
      </c>
      <c r="G469">
        <v>-21.886760938559505</v>
      </c>
      <c r="I469">
        <v>-49.229797671051791</v>
      </c>
    </row>
    <row r="470" spans="1:9" x14ac:dyDescent="0.3">
      <c r="A470">
        <v>716.54131199999995</v>
      </c>
      <c r="C470">
        <v>2.1712348524731002</v>
      </c>
      <c r="E470">
        <v>4.7506780682494991</v>
      </c>
      <c r="G470">
        <v>-24.494251427999906</v>
      </c>
      <c r="I470">
        <v>-47.841054751674982</v>
      </c>
    </row>
    <row r="471" spans="1:9" x14ac:dyDescent="0.3">
      <c r="A471">
        <v>806.35944600000005</v>
      </c>
      <c r="C471">
        <v>2.3079408014832605</v>
      </c>
      <c r="E471">
        <v>3.8804133998779169</v>
      </c>
      <c r="G471">
        <v>-20.603802826270904</v>
      </c>
      <c r="I471">
        <v>-47.483090237451677</v>
      </c>
    </row>
    <row r="472" spans="1:9" x14ac:dyDescent="0.3">
      <c r="A472">
        <v>599.00793699999997</v>
      </c>
      <c r="C472">
        <v>2.2932431902075674</v>
      </c>
      <c r="E472">
        <v>3.5237464668115646</v>
      </c>
      <c r="G472">
        <v>-24.657489499283951</v>
      </c>
      <c r="I472">
        <v>-49.008301994760842</v>
      </c>
    </row>
    <row r="473" spans="1:9" x14ac:dyDescent="0.3">
      <c r="A473">
        <v>554.42366700000002</v>
      </c>
      <c r="C473">
        <v>2.5229173957693058</v>
      </c>
      <c r="E473">
        <v>4.1211986025846903</v>
      </c>
      <c r="G473">
        <v>-22.064934664020004</v>
      </c>
      <c r="I473">
        <v>-48.177705754140838</v>
      </c>
    </row>
    <row r="474" spans="1:9" x14ac:dyDescent="0.3">
      <c r="A474">
        <v>632.38720499999999</v>
      </c>
      <c r="C474">
        <v>1.9959640810062274</v>
      </c>
      <c r="E474">
        <v>4.2160074681083124</v>
      </c>
      <c r="G474">
        <v>-24.220268457556852</v>
      </c>
      <c r="I474">
        <v>-48.765477481482321</v>
      </c>
    </row>
    <row r="475" spans="1:9" x14ac:dyDescent="0.3">
      <c r="A475">
        <v>405.760739</v>
      </c>
      <c r="C475">
        <v>2.8135249469548613</v>
      </c>
      <c r="E475">
        <v>3.6737579365495767</v>
      </c>
      <c r="G475">
        <v>-20.460660174376002</v>
      </c>
      <c r="I475">
        <v>-47.590705092533476</v>
      </c>
    </row>
    <row r="476" spans="1:9" x14ac:dyDescent="0.3">
      <c r="A476">
        <v>374.04254700000001</v>
      </c>
      <c r="C476">
        <v>2.2108747454400342</v>
      </c>
      <c r="E476">
        <v>3.6571515019009668</v>
      </c>
      <c r="G476">
        <v>-22.785734799678352</v>
      </c>
      <c r="I476">
        <v>-49.934167814712218</v>
      </c>
    </row>
    <row r="477" spans="1:9" x14ac:dyDescent="0.3">
      <c r="A477">
        <v>611.64257399999997</v>
      </c>
      <c r="C477">
        <v>2.500564405288396</v>
      </c>
      <c r="E477">
        <v>3.3473300153169503</v>
      </c>
      <c r="G477">
        <v>-21.838500039749253</v>
      </c>
      <c r="I477">
        <v>-51.600634517170683</v>
      </c>
    </row>
    <row r="478" spans="1:9" x14ac:dyDescent="0.3">
      <c r="A478">
        <v>418.52105299999999</v>
      </c>
      <c r="C478">
        <v>2.5544661423920325</v>
      </c>
      <c r="E478">
        <v>3.8849651982007325</v>
      </c>
      <c r="G478">
        <v>-24.101200310693006</v>
      </c>
      <c r="I478">
        <v>-48.367071155950498</v>
      </c>
    </row>
    <row r="479" spans="1:9" x14ac:dyDescent="0.3">
      <c r="A479">
        <v>567.88567699999999</v>
      </c>
      <c r="C479">
        <v>2.6975972035301958</v>
      </c>
      <c r="E479">
        <v>5.0912905231688441</v>
      </c>
      <c r="G479">
        <v>-23.707423000000006</v>
      </c>
      <c r="I479">
        <v>-46.415344374918476</v>
      </c>
    </row>
    <row r="480" spans="1:9" x14ac:dyDescent="0.3">
      <c r="A480">
        <v>630.32430199999999</v>
      </c>
      <c r="C480">
        <v>2.3553691362093048</v>
      </c>
      <c r="E480">
        <v>5.8471362948248915</v>
      </c>
      <c r="G480">
        <v>-21.184834500000004</v>
      </c>
      <c r="I480">
        <v>-47.805475915541528</v>
      </c>
    </row>
    <row r="481" spans="1:9" x14ac:dyDescent="0.3">
      <c r="A481">
        <v>387.21857399999999</v>
      </c>
      <c r="C481">
        <v>1.5603968736739027</v>
      </c>
      <c r="E481">
        <v>3.5597869682005565</v>
      </c>
      <c r="G481">
        <v>-20.082932499390804</v>
      </c>
      <c r="I481">
        <v>-47.429198899108492</v>
      </c>
    </row>
    <row r="482" spans="1:9" x14ac:dyDescent="0.3">
      <c r="A482">
        <v>636.16404199999999</v>
      </c>
      <c r="C482">
        <v>2.8006462935084122</v>
      </c>
      <c r="E482">
        <v>4.0333835411731194</v>
      </c>
      <c r="G482">
        <v>-21.589189499357602</v>
      </c>
      <c r="I482">
        <v>-48.072330066710776</v>
      </c>
    </row>
    <row r="483" spans="1:9" x14ac:dyDescent="0.3">
      <c r="A483">
        <v>608.92385300000001</v>
      </c>
      <c r="C483">
        <v>2.5864500189161475</v>
      </c>
      <c r="E483">
        <v>3.9991740555884849</v>
      </c>
      <c r="G483">
        <v>-21.727890999350453</v>
      </c>
      <c r="I483">
        <v>-50.724838321651255</v>
      </c>
    </row>
    <row r="484" spans="1:9" x14ac:dyDescent="0.3">
      <c r="A484">
        <v>657.94260199999997</v>
      </c>
      <c r="C484">
        <v>2.8715793565189776</v>
      </c>
      <c r="E484">
        <v>5.3147601893777532</v>
      </c>
      <c r="G484">
        <v>-22.412511500000004</v>
      </c>
      <c r="I484">
        <v>-47.563533238434395</v>
      </c>
    </row>
    <row r="485" spans="1:9" x14ac:dyDescent="0.3">
      <c r="A485">
        <v>456.771523</v>
      </c>
      <c r="C485">
        <v>2.1161227102848161</v>
      </c>
      <c r="E485">
        <v>4.5468879876711785</v>
      </c>
      <c r="G485">
        <v>-22.842860722499907</v>
      </c>
      <c r="I485">
        <v>-47.60448488616057</v>
      </c>
    </row>
    <row r="486" spans="1:9" x14ac:dyDescent="0.3">
      <c r="A486">
        <v>588.85806700000001</v>
      </c>
      <c r="C486">
        <v>2.3738017626350456</v>
      </c>
      <c r="E486">
        <v>4.7062567931239201</v>
      </c>
      <c r="G486">
        <v>-23.744515000000003</v>
      </c>
      <c r="I486">
        <v>-46.393692673973653</v>
      </c>
    </row>
    <row r="487" spans="1:9" x14ac:dyDescent="0.3">
      <c r="A487">
        <v>398.81276100000002</v>
      </c>
      <c r="C487">
        <v>2.3853863898729446</v>
      </c>
      <c r="E487">
        <v>4.0975349472172775</v>
      </c>
      <c r="G487">
        <v>-19.977734337965408</v>
      </c>
      <c r="I487">
        <v>-49.681159102896977</v>
      </c>
    </row>
    <row r="488" spans="1:9" x14ac:dyDescent="0.3">
      <c r="A488">
        <v>584.71581600000002</v>
      </c>
      <c r="C488">
        <v>2.4847054660174073</v>
      </c>
      <c r="E488">
        <v>3.7422536699065936</v>
      </c>
      <c r="G488">
        <v>-23.831335006579906</v>
      </c>
      <c r="I488">
        <v>-49.436696718913453</v>
      </c>
    </row>
    <row r="489" spans="1:9" x14ac:dyDescent="0.3">
      <c r="A489">
        <v>646.60742200000004</v>
      </c>
      <c r="C489">
        <v>2.1700709360564021</v>
      </c>
      <c r="E489">
        <v>4.2212316131814118</v>
      </c>
      <c r="G489">
        <v>-22.5811754993051</v>
      </c>
      <c r="I489">
        <v>-53.058654479408091</v>
      </c>
    </row>
    <row r="490" spans="1:9" x14ac:dyDescent="0.3">
      <c r="A490">
        <v>714.804936</v>
      </c>
      <c r="C490">
        <v>2.4893325883612154</v>
      </c>
      <c r="E490">
        <v>4.0298705640039527</v>
      </c>
      <c r="G490">
        <v>-22.896818547492405</v>
      </c>
      <c r="I490">
        <v>-45.3093777870655</v>
      </c>
    </row>
    <row r="491" spans="1:9" x14ac:dyDescent="0.3">
      <c r="A491">
        <v>512.43853300000001</v>
      </c>
      <c r="C491">
        <v>2.4854033951488907</v>
      </c>
      <c r="E491">
        <v>3.4952667443878105</v>
      </c>
      <c r="G491">
        <v>-21.300523989459602</v>
      </c>
      <c r="I491">
        <v>-50.726907999479359</v>
      </c>
    </row>
    <row r="492" spans="1:9" x14ac:dyDescent="0.3">
      <c r="A492">
        <v>357.49049100000002</v>
      </c>
      <c r="C492">
        <v>2.628385864431384</v>
      </c>
      <c r="E492">
        <v>3.4980347236870268</v>
      </c>
      <c r="G492">
        <v>-20.171774500000001</v>
      </c>
      <c r="I492">
        <v>-50.997484555034724</v>
      </c>
    </row>
    <row r="493" spans="1:9" x14ac:dyDescent="0.3">
      <c r="A493">
        <v>763.07680100000005</v>
      </c>
      <c r="C493">
        <v>1.99886065526321</v>
      </c>
      <c r="E493">
        <v>3.7474118078864231</v>
      </c>
      <c r="G493">
        <v>-21.460213833726002</v>
      </c>
      <c r="I493">
        <v>-49.580818560208577</v>
      </c>
    </row>
    <row r="494" spans="1:9" x14ac:dyDescent="0.3">
      <c r="A494">
        <v>428.951819</v>
      </c>
      <c r="C494">
        <v>2.1240377273008204</v>
      </c>
      <c r="E494">
        <v>3.3859635706006972</v>
      </c>
      <c r="G494">
        <v>-21.881138670638304</v>
      </c>
      <c r="I494">
        <v>-50.957154711178084</v>
      </c>
    </row>
    <row r="495" spans="1:9" x14ac:dyDescent="0.3">
      <c r="A495">
        <v>739.90868899999998</v>
      </c>
      <c r="C495">
        <v>2.4479467999509428</v>
      </c>
      <c r="E495">
        <v>3.801472313521471</v>
      </c>
      <c r="G495">
        <v>-21.344453376843301</v>
      </c>
      <c r="I495">
        <v>-49.498768668620059</v>
      </c>
    </row>
    <row r="496" spans="1:9" x14ac:dyDescent="0.3">
      <c r="A496">
        <v>426.15583400000003</v>
      </c>
      <c r="C496">
        <v>2.2751754002431732</v>
      </c>
      <c r="E496">
        <v>4.075181854618692</v>
      </c>
      <c r="G496">
        <v>-20.777882151973504</v>
      </c>
      <c r="I496">
        <v>-47.842349339924858</v>
      </c>
    </row>
    <row r="497" spans="1:9" x14ac:dyDescent="0.3">
      <c r="A497">
        <v>769.83483799999999</v>
      </c>
      <c r="C497">
        <v>2.6588276753794382</v>
      </c>
      <c r="E497">
        <v>4.2339854787802116</v>
      </c>
      <c r="G497">
        <v>-23.5317929883978</v>
      </c>
      <c r="I497">
        <v>-45.84717692961798</v>
      </c>
    </row>
    <row r="498" spans="1:9" x14ac:dyDescent="0.3">
      <c r="A498">
        <v>428.49614000000003</v>
      </c>
      <c r="C498">
        <v>2.5188678114729361</v>
      </c>
      <c r="E498">
        <v>3.9183449289622749</v>
      </c>
      <c r="G498">
        <v>-22.843367497823351</v>
      </c>
      <c r="I498">
        <v>-47.678288388797604</v>
      </c>
    </row>
    <row r="499" spans="1:9" x14ac:dyDescent="0.3">
      <c r="A499">
        <v>764.09666800000002</v>
      </c>
      <c r="C499">
        <v>2.4356723971758854</v>
      </c>
      <c r="E499">
        <v>5.0743153238343695</v>
      </c>
      <c r="G499">
        <v>-23.204073805797098</v>
      </c>
      <c r="I499">
        <v>-47.292415629078661</v>
      </c>
    </row>
    <row r="500" spans="1:9" x14ac:dyDescent="0.3">
      <c r="A500">
        <v>793.88254500000005</v>
      </c>
      <c r="C500">
        <v>2.4330173650934355</v>
      </c>
      <c r="E500">
        <v>4.6572662529537485</v>
      </c>
      <c r="G500">
        <v>-23.649132224999903</v>
      </c>
      <c r="I500">
        <v>-47.574680120208107</v>
      </c>
    </row>
    <row r="501" spans="1:9" x14ac:dyDescent="0.3">
      <c r="A501">
        <v>659.86581000000001</v>
      </c>
      <c r="C501">
        <v>2.4349487455494252</v>
      </c>
      <c r="E501">
        <v>3.9699281894281162</v>
      </c>
      <c r="G501">
        <v>-22.890507254193899</v>
      </c>
      <c r="I501">
        <v>-49.981077758995298</v>
      </c>
    </row>
    <row r="502" spans="1:9" x14ac:dyDescent="0.3">
      <c r="A502">
        <v>382.57087799999999</v>
      </c>
      <c r="C502">
        <v>2.2635366546588869</v>
      </c>
      <c r="E502">
        <v>3.6336704060514435</v>
      </c>
      <c r="G502">
        <v>-22.458541739996353</v>
      </c>
      <c r="I502">
        <v>-51.759951736099495</v>
      </c>
    </row>
    <row r="503" spans="1:9" x14ac:dyDescent="0.3">
      <c r="A503">
        <v>834.39146300000004</v>
      </c>
      <c r="C503">
        <v>2.1764674845991339</v>
      </c>
      <c r="E503">
        <v>4.1897709563468739</v>
      </c>
      <c r="G503">
        <v>-21.243270000000003</v>
      </c>
      <c r="I503">
        <v>-48.805948418612523</v>
      </c>
    </row>
    <row r="504" spans="1:9" x14ac:dyDescent="0.3">
      <c r="A504">
        <v>1196.6080139999999</v>
      </c>
      <c r="C504">
        <v>2.1704436114726144</v>
      </c>
      <c r="E504">
        <v>3.7787299239961119</v>
      </c>
      <c r="G504">
        <v>-20.030702621951704</v>
      </c>
      <c r="I504">
        <v>-50.730564370839311</v>
      </c>
    </row>
    <row r="505" spans="1:9" x14ac:dyDescent="0.3">
      <c r="A505">
        <v>405.035707</v>
      </c>
      <c r="C505">
        <v>2.4703178590518644</v>
      </c>
      <c r="E505">
        <v>5.2866248553317368</v>
      </c>
      <c r="G505">
        <v>-22.755393500000004</v>
      </c>
      <c r="I505">
        <v>-47.413954766230283</v>
      </c>
    </row>
    <row r="506" spans="1:9" x14ac:dyDescent="0.3">
      <c r="A506">
        <v>421.97500400000001</v>
      </c>
      <c r="C506">
        <v>3.0471763122526845</v>
      </c>
      <c r="E506">
        <v>4.1699094419010692</v>
      </c>
      <c r="G506">
        <v>-23.395758034871651</v>
      </c>
      <c r="I506">
        <v>-45.887648287112221</v>
      </c>
    </row>
    <row r="507" spans="1:9" x14ac:dyDescent="0.3">
      <c r="A507">
        <v>901.06317000000001</v>
      </c>
      <c r="C507">
        <v>2.1284671219297095</v>
      </c>
      <c r="E507">
        <v>3.325310371711061</v>
      </c>
      <c r="G507">
        <v>-20.091391935902251</v>
      </c>
      <c r="I507">
        <v>-50.930221154463588</v>
      </c>
    </row>
    <row r="508" spans="1:9" x14ac:dyDescent="0.3">
      <c r="A508">
        <v>772.83696899999995</v>
      </c>
      <c r="C508">
        <v>2.3149978644980664</v>
      </c>
      <c r="E508">
        <v>3.6535019469629328</v>
      </c>
      <c r="G508">
        <v>-22.127681965070703</v>
      </c>
      <c r="I508">
        <v>-47.457163694997277</v>
      </c>
    </row>
    <row r="509" spans="1:9" x14ac:dyDescent="0.3">
      <c r="A509">
        <v>754.99158699999998</v>
      </c>
      <c r="C509">
        <v>1.9925137535464881</v>
      </c>
      <c r="E509">
        <v>3.3302107845715279</v>
      </c>
      <c r="G509">
        <v>-21.2911683770477</v>
      </c>
      <c r="I509">
        <v>-47.43378056152681</v>
      </c>
    </row>
    <row r="510" spans="1:9" x14ac:dyDescent="0.3">
      <c r="A510">
        <v>849.65603699999997</v>
      </c>
      <c r="C510">
        <v>2.5603036494768188</v>
      </c>
      <c r="E510">
        <v>4.5360657945120062</v>
      </c>
      <c r="G510">
        <v>-21.827568000000007</v>
      </c>
      <c r="I510">
        <v>-47.249414421875009</v>
      </c>
    </row>
    <row r="511" spans="1:9" x14ac:dyDescent="0.3">
      <c r="A511">
        <v>401.30137999999999</v>
      </c>
      <c r="C511">
        <v>2.1876137739701056</v>
      </c>
      <c r="E511">
        <v>4.6782724823749229</v>
      </c>
      <c r="G511">
        <v>-22.9057225</v>
      </c>
      <c r="I511">
        <v>-49.624608869300936</v>
      </c>
    </row>
    <row r="512" spans="1:9" x14ac:dyDescent="0.3">
      <c r="A512">
        <v>766.78897300000006</v>
      </c>
      <c r="C512">
        <v>2.402469449960547</v>
      </c>
      <c r="E512">
        <v>3.7481104674949837</v>
      </c>
      <c r="G512">
        <v>-21.462921503002956</v>
      </c>
      <c r="I512">
        <v>-48.393649928861812</v>
      </c>
    </row>
    <row r="513" spans="1:9" x14ac:dyDescent="0.3">
      <c r="A513">
        <v>438.17087299999997</v>
      </c>
      <c r="C513">
        <v>2.2220736559122791</v>
      </c>
      <c r="E513">
        <v>4.5094982259295984</v>
      </c>
      <c r="G513">
        <v>-20.211693165000003</v>
      </c>
      <c r="I513">
        <v>-50.92677742384334</v>
      </c>
    </row>
    <row r="514" spans="1:9" x14ac:dyDescent="0.3">
      <c r="A514">
        <v>409.68960700000002</v>
      </c>
      <c r="C514">
        <v>2.8774525524971741</v>
      </c>
      <c r="E514">
        <v>4.4297199892494357</v>
      </c>
      <c r="G514">
        <v>-22.455326956296258</v>
      </c>
      <c r="I514">
        <v>-47.530708716203748</v>
      </c>
    </row>
    <row r="515" spans="1:9" x14ac:dyDescent="0.3">
      <c r="A515">
        <v>367.88439199999999</v>
      </c>
      <c r="C515">
        <v>2.3218054838575393</v>
      </c>
      <c r="E515">
        <v>4.7588059539947398</v>
      </c>
      <c r="G515">
        <v>-23.31808850000002</v>
      </c>
      <c r="I515">
        <v>-46.227012841821789</v>
      </c>
    </row>
    <row r="516" spans="1:9" x14ac:dyDescent="0.3">
      <c r="A516">
        <v>630.79878199999996</v>
      </c>
      <c r="C516">
        <v>2.4602602092904577</v>
      </c>
      <c r="E516">
        <v>3.9453208407922751</v>
      </c>
      <c r="G516">
        <v>-21.686567851077204</v>
      </c>
      <c r="I516">
        <v>-48.085336013100189</v>
      </c>
    </row>
    <row r="517" spans="1:9" x14ac:dyDescent="0.3">
      <c r="A517">
        <v>719.07448299999999</v>
      </c>
      <c r="C517">
        <v>2.1135690296371914</v>
      </c>
      <c r="E517">
        <v>3.7904962769671093</v>
      </c>
      <c r="G517">
        <v>-22.569410257822707</v>
      </c>
      <c r="I517">
        <v>-48.159014141546734</v>
      </c>
    </row>
    <row r="518" spans="1:9" x14ac:dyDescent="0.3">
      <c r="A518">
        <v>517.39019800000005</v>
      </c>
      <c r="C518">
        <v>2.2551494375647088</v>
      </c>
      <c r="E518">
        <v>3.4681995860726125</v>
      </c>
      <c r="G518">
        <v>-21.346910745592201</v>
      </c>
      <c r="I518">
        <v>-51.758974242144937</v>
      </c>
    </row>
    <row r="519" spans="1:9" x14ac:dyDescent="0.3">
      <c r="A519">
        <v>718.57108200000005</v>
      </c>
      <c r="C519">
        <v>2.742627737897152</v>
      </c>
      <c r="E519">
        <v>4.4402319362267892</v>
      </c>
      <c r="G519">
        <v>-21.707144010000004</v>
      </c>
      <c r="I519">
        <v>-47.478980851786389</v>
      </c>
    </row>
    <row r="520" spans="1:9" x14ac:dyDescent="0.3">
      <c r="A520">
        <v>504.243066</v>
      </c>
      <c r="C520">
        <v>2.2449744014493307</v>
      </c>
      <c r="E520">
        <v>3.3975924340381165</v>
      </c>
      <c r="G520">
        <v>-20.141801473440854</v>
      </c>
      <c r="I520">
        <v>-50.830947388177513</v>
      </c>
    </row>
    <row r="521" spans="1:9" x14ac:dyDescent="0.3">
      <c r="A521">
        <v>604.88468899999998</v>
      </c>
      <c r="C521">
        <v>2.4917971708617275</v>
      </c>
      <c r="E521">
        <v>4.4239009185284166</v>
      </c>
      <c r="G521">
        <v>-21.485272500000004</v>
      </c>
      <c r="I521">
        <v>-47.36726892829423</v>
      </c>
    </row>
    <row r="522" spans="1:9" x14ac:dyDescent="0.3">
      <c r="A522">
        <v>717.411337</v>
      </c>
      <c r="C522">
        <v>2.1878956314736246</v>
      </c>
      <c r="E522">
        <v>3.1723109685219542</v>
      </c>
      <c r="G522">
        <v>-20.252602255670553</v>
      </c>
      <c r="I522">
        <v>-50.798403844625568</v>
      </c>
    </row>
    <row r="523" spans="1:9" x14ac:dyDescent="0.3">
      <c r="A523">
        <v>761.15639399999998</v>
      </c>
      <c r="C523">
        <v>3.116751157016286</v>
      </c>
      <c r="E523">
        <v>5.1444091754865404</v>
      </c>
      <c r="G523">
        <v>-23.449453000000005</v>
      </c>
      <c r="I523">
        <v>-46.922092505649722</v>
      </c>
    </row>
    <row r="524" spans="1:9" x14ac:dyDescent="0.3">
      <c r="A524">
        <v>733.95771000000002</v>
      </c>
      <c r="C524">
        <v>2.0412189326126375</v>
      </c>
      <c r="E524">
        <v>4.3196888932494986</v>
      </c>
      <c r="G524">
        <v>-21.973021020000004</v>
      </c>
      <c r="I524">
        <v>-51.649892211767877</v>
      </c>
    </row>
    <row r="525" spans="1:9" x14ac:dyDescent="0.3">
      <c r="A525">
        <v>665.75800000000004</v>
      </c>
      <c r="C525">
        <v>2.123877763157819</v>
      </c>
      <c r="E525">
        <v>5.8565917548987541</v>
      </c>
      <c r="G525">
        <v>-23.657510000000002</v>
      </c>
      <c r="I525">
        <v>-46.530874257629542</v>
      </c>
    </row>
    <row r="526" spans="1:9" x14ac:dyDescent="0.3">
      <c r="A526">
        <v>783.61512700000003</v>
      </c>
      <c r="C526">
        <v>1.9752709289067922</v>
      </c>
      <c r="E526">
        <v>3.8406705613334089</v>
      </c>
      <c r="G526">
        <v>-21.089964029079102</v>
      </c>
      <c r="I526">
        <v>-47.155930969991516</v>
      </c>
    </row>
    <row r="527" spans="1:9" x14ac:dyDescent="0.3">
      <c r="A527">
        <v>565.011977</v>
      </c>
      <c r="C527">
        <v>2.1072981767562737</v>
      </c>
      <c r="E527">
        <v>4.3675422735205771</v>
      </c>
      <c r="G527">
        <v>-22.604796852294054</v>
      </c>
      <c r="I527">
        <v>-46.915909900122074</v>
      </c>
    </row>
    <row r="528" spans="1:9" x14ac:dyDescent="0.3">
      <c r="A528">
        <v>463.13224700000001</v>
      </c>
      <c r="C528">
        <v>2.4487573194653165</v>
      </c>
      <c r="E528">
        <v>3.9253120914996495</v>
      </c>
      <c r="G528">
        <v>-20.932496842544253</v>
      </c>
      <c r="I528">
        <v>-50.496735052327885</v>
      </c>
    </row>
    <row r="529" spans="1:9" x14ac:dyDescent="0.3">
      <c r="A529">
        <v>778.64078300000006</v>
      </c>
      <c r="C529">
        <v>2.4023972394764534</v>
      </c>
      <c r="E529">
        <v>3.7748088303107061</v>
      </c>
      <c r="G529">
        <v>-22.118523499931857</v>
      </c>
      <c r="I529">
        <v>-46.682306631830471</v>
      </c>
    </row>
    <row r="530" spans="1:9" x14ac:dyDescent="0.3">
      <c r="A530">
        <v>929.72258999999997</v>
      </c>
      <c r="C530">
        <v>2.6122878423124289</v>
      </c>
      <c r="E530">
        <v>3.8332108802826088</v>
      </c>
      <c r="G530">
        <v>-22.831193402258851</v>
      </c>
      <c r="I530">
        <v>-45.679278863261565</v>
      </c>
    </row>
    <row r="531" spans="1:9" x14ac:dyDescent="0.3">
      <c r="A531">
        <v>629.97666100000004</v>
      </c>
      <c r="C531">
        <v>3.0557249404672282</v>
      </c>
      <c r="E531">
        <v>3.4929000111087034</v>
      </c>
      <c r="G531">
        <v>-21.846805051206054</v>
      </c>
      <c r="I531">
        <v>-51.390920981413316</v>
      </c>
    </row>
    <row r="532" spans="1:9" x14ac:dyDescent="0.3">
      <c r="A532">
        <v>599.76188000000002</v>
      </c>
      <c r="C532">
        <v>1.8784011413868305</v>
      </c>
      <c r="E532">
        <v>3.6791552412833539</v>
      </c>
      <c r="G532">
        <v>-21.639311663835056</v>
      </c>
      <c r="I532">
        <v>-50.504692473553753</v>
      </c>
    </row>
    <row r="533" spans="1:9" x14ac:dyDescent="0.3">
      <c r="A533">
        <v>735.03280500000005</v>
      </c>
      <c r="C533">
        <v>2.7129853925895366</v>
      </c>
      <c r="E533">
        <v>5.6367997141409134</v>
      </c>
      <c r="G533">
        <v>-23.933737500000003</v>
      </c>
      <c r="I533">
        <v>-46.331370849190684</v>
      </c>
    </row>
    <row r="534" spans="1:9" x14ac:dyDescent="0.3">
      <c r="A534">
        <v>455.91503699999998</v>
      </c>
      <c r="C534">
        <v>2.1121423119531504</v>
      </c>
      <c r="E534">
        <v>4.0365490544791527</v>
      </c>
      <c r="G534">
        <v>-22.685286953319157</v>
      </c>
      <c r="I534">
        <v>-45.737138986892376</v>
      </c>
    </row>
    <row r="535" spans="1:9" x14ac:dyDescent="0.3">
      <c r="A535">
        <v>596.70206499999995</v>
      </c>
      <c r="C535">
        <v>2.2513851123865001</v>
      </c>
      <c r="E535">
        <v>5.9237288310229683</v>
      </c>
      <c r="G535">
        <v>-23.710304500000007</v>
      </c>
      <c r="I535">
        <v>-46.550257247678331</v>
      </c>
    </row>
    <row r="536" spans="1:9" x14ac:dyDescent="0.3">
      <c r="A536">
        <v>941.40979900000002</v>
      </c>
      <c r="C536">
        <v>2.0706472991446803</v>
      </c>
      <c r="E536">
        <v>5.207168321105125</v>
      </c>
      <c r="G536">
        <v>-23.614705000000004</v>
      </c>
      <c r="I536">
        <v>-46.571514608630615</v>
      </c>
    </row>
    <row r="537" spans="1:9" x14ac:dyDescent="0.3">
      <c r="A537">
        <v>560.75766899999996</v>
      </c>
      <c r="C537">
        <v>2.6136970329159337</v>
      </c>
      <c r="E537">
        <v>5.4013712421496649</v>
      </c>
      <c r="G537">
        <v>-22.015998500000002</v>
      </c>
      <c r="I537">
        <v>-47.889237684691636</v>
      </c>
    </row>
    <row r="538" spans="1:9" x14ac:dyDescent="0.3">
      <c r="A538">
        <v>545.97698800000001</v>
      </c>
      <c r="C538">
        <v>2.4424045057377217</v>
      </c>
      <c r="E538">
        <v>3.4504030861553661</v>
      </c>
      <c r="G538">
        <v>-20.358413817609105</v>
      </c>
      <c r="I538">
        <v>-50.700097157287885</v>
      </c>
    </row>
    <row r="539" spans="1:9" x14ac:dyDescent="0.3">
      <c r="A539">
        <v>591.39318300000002</v>
      </c>
      <c r="C539">
        <v>2.7563964576149456</v>
      </c>
      <c r="E539">
        <v>4.9600472171795458</v>
      </c>
      <c r="G539">
        <v>-21.972011000000006</v>
      </c>
      <c r="I539">
        <v>-46.79635078179556</v>
      </c>
    </row>
    <row r="540" spans="1:9" x14ac:dyDescent="0.3">
      <c r="A540">
        <v>641.52023899999995</v>
      </c>
      <c r="C540">
        <v>2.6229224125182213</v>
      </c>
      <c r="E540">
        <v>3.4095950193968156</v>
      </c>
      <c r="G540">
        <v>-20.3887717266302</v>
      </c>
      <c r="I540">
        <v>-50.380721907748104</v>
      </c>
    </row>
    <row r="541" spans="1:9" x14ac:dyDescent="0.3">
      <c r="A541">
        <v>764.529222</v>
      </c>
      <c r="C541">
        <v>2.6354274457328497</v>
      </c>
      <c r="E541">
        <v>3.2837533833325265</v>
      </c>
      <c r="G541">
        <v>-20.512615492076005</v>
      </c>
      <c r="I541">
        <v>-50.351597516901712</v>
      </c>
    </row>
    <row r="542" spans="1:9" x14ac:dyDescent="0.3">
      <c r="A542">
        <v>591.22937400000001</v>
      </c>
      <c r="C542">
        <v>3.0411592878728797</v>
      </c>
      <c r="E542">
        <v>3.323252100171687</v>
      </c>
      <c r="G542">
        <v>-21.268363999361551</v>
      </c>
      <c r="I542">
        <v>-51.666665161173604</v>
      </c>
    </row>
    <row r="543" spans="1:9" x14ac:dyDescent="0.3">
      <c r="A543">
        <v>376.22165699999999</v>
      </c>
      <c r="C543">
        <v>2.27057636315973</v>
      </c>
      <c r="E543">
        <v>4.7150669313288978</v>
      </c>
      <c r="G543">
        <v>-20.583165555000004</v>
      </c>
      <c r="I543">
        <v>-47.863268070713261</v>
      </c>
    </row>
    <row r="544" spans="1:9" x14ac:dyDescent="0.3">
      <c r="A544">
        <v>570.00790900000004</v>
      </c>
      <c r="C544">
        <v>2.790506829920425</v>
      </c>
      <c r="E544">
        <v>3.9507541815935037</v>
      </c>
      <c r="G544">
        <v>-20.594419531098705</v>
      </c>
      <c r="I544">
        <v>-47.640989501499746</v>
      </c>
    </row>
    <row r="545" spans="1:9" x14ac:dyDescent="0.3">
      <c r="A545">
        <v>353.76624299999997</v>
      </c>
      <c r="C545">
        <v>2.8134034986450676</v>
      </c>
      <c r="E545">
        <v>3.6177340353640179</v>
      </c>
      <c r="G545">
        <v>-22.646489896629703</v>
      </c>
      <c r="I545">
        <v>-44.578340961319348</v>
      </c>
    </row>
    <row r="546" spans="1:9" x14ac:dyDescent="0.3">
      <c r="A546">
        <v>745.79481199999998</v>
      </c>
      <c r="C546">
        <v>2.9686412270515583</v>
      </c>
      <c r="E546">
        <v>4.7399360818157739</v>
      </c>
      <c r="G546">
        <v>-21.596102500000004</v>
      </c>
      <c r="I546">
        <v>-46.888265889528491</v>
      </c>
    </row>
    <row r="547" spans="1:9" x14ac:dyDescent="0.3">
      <c r="A547">
        <v>518.24198000000001</v>
      </c>
      <c r="C547">
        <v>3.1821606214597193</v>
      </c>
      <c r="E547">
        <v>5.663390873558539</v>
      </c>
      <c r="G547">
        <v>-20.812636500000004</v>
      </c>
      <c r="I547">
        <v>-49.381347685025794</v>
      </c>
    </row>
    <row r="548" spans="1:9" x14ac:dyDescent="0.3">
      <c r="A548">
        <v>487.04240199999998</v>
      </c>
      <c r="C548">
        <v>2.786238765738196</v>
      </c>
      <c r="E548">
        <v>5.8585035113726693</v>
      </c>
      <c r="G548">
        <v>-23.184061500000002</v>
      </c>
      <c r="I548">
        <v>-45.884175401459665</v>
      </c>
    </row>
    <row r="549" spans="1:9" x14ac:dyDescent="0.3">
      <c r="A549">
        <v>803.23913100000004</v>
      </c>
      <c r="C549">
        <v>2.8640486554461759</v>
      </c>
      <c r="E549">
        <v>4.1993437186893923</v>
      </c>
      <c r="G549">
        <v>-23.849085716050105</v>
      </c>
      <c r="I549">
        <v>-46.941749717393989</v>
      </c>
    </row>
    <row r="550" spans="1:9" x14ac:dyDescent="0.3">
      <c r="A550">
        <v>403.682391</v>
      </c>
      <c r="C550">
        <v>2.4870082090918837</v>
      </c>
      <c r="E550">
        <v>4.0288558093904436</v>
      </c>
      <c r="G550">
        <v>-23.221871510221003</v>
      </c>
      <c r="I550">
        <v>-45.309544504809459</v>
      </c>
    </row>
    <row r="551" spans="1:9" x14ac:dyDescent="0.3">
      <c r="A551">
        <v>540.89401399999997</v>
      </c>
      <c r="C551">
        <v>2.6046525757111403</v>
      </c>
      <c r="E551">
        <v>4.612296325952097</v>
      </c>
      <c r="G551">
        <v>-22.736459985000007</v>
      </c>
      <c r="I551">
        <v>-48.568763281267941</v>
      </c>
    </row>
    <row r="552" spans="1:9" x14ac:dyDescent="0.3">
      <c r="A552">
        <v>579.33126000000004</v>
      </c>
      <c r="C552">
        <v>2.4021065568272011</v>
      </c>
      <c r="E552">
        <v>4.5176049189259322</v>
      </c>
      <c r="G552">
        <v>-23.879490000000004</v>
      </c>
      <c r="I552">
        <v>-47.99558914635093</v>
      </c>
    </row>
    <row r="553" spans="1:9" x14ac:dyDescent="0.3">
      <c r="A553">
        <v>625.14617499999997</v>
      </c>
      <c r="C553">
        <v>2.7904625057932071</v>
      </c>
      <c r="E553">
        <v>4.5520960791704654</v>
      </c>
      <c r="G553">
        <v>-23.567386500000001</v>
      </c>
      <c r="I553">
        <v>-46.570383182112749</v>
      </c>
    </row>
    <row r="554" spans="1:9" x14ac:dyDescent="0.3">
      <c r="A554">
        <v>693.87781199999995</v>
      </c>
      <c r="C554">
        <v>2.1705550585212086</v>
      </c>
      <c r="E554">
        <v>3.8845688149183335</v>
      </c>
      <c r="G554">
        <v>-22.548888000000002</v>
      </c>
      <c r="I554">
        <v>-47.914032997113132</v>
      </c>
    </row>
    <row r="555" spans="1:9" x14ac:dyDescent="0.3">
      <c r="A555">
        <v>514.70759799999996</v>
      </c>
      <c r="C555">
        <v>2.5472724543181813</v>
      </c>
      <c r="E555">
        <v>4.9591177450783057</v>
      </c>
      <c r="G555">
        <v>-22.751256429245135</v>
      </c>
      <c r="I555">
        <v>-49.741476162902714</v>
      </c>
    </row>
    <row r="556" spans="1:9" x14ac:dyDescent="0.3">
      <c r="A556">
        <v>889.77241100000003</v>
      </c>
      <c r="C556">
        <v>2.1510877890720645</v>
      </c>
      <c r="E556">
        <v>4.9492924014120261</v>
      </c>
      <c r="G556">
        <v>-23.530359000000004</v>
      </c>
      <c r="I556">
        <v>-47.135423012747943</v>
      </c>
    </row>
    <row r="557" spans="1:9" x14ac:dyDescent="0.3">
      <c r="A557">
        <v>806.79211399999997</v>
      </c>
      <c r="C557">
        <v>2.224916170760447</v>
      </c>
      <c r="E557">
        <v>4.0857185951654023</v>
      </c>
      <c r="G557">
        <v>-23.806687652148753</v>
      </c>
      <c r="I557">
        <v>-45.402680140543957</v>
      </c>
    </row>
    <row r="558" spans="1:9" x14ac:dyDescent="0.3">
      <c r="A558">
        <v>646.42840799999999</v>
      </c>
      <c r="C558">
        <v>2.4520073630859804</v>
      </c>
      <c r="E558">
        <v>4.1853154580036565</v>
      </c>
      <c r="G558">
        <v>-21.708420791919607</v>
      </c>
      <c r="I558">
        <v>-46.824127625791355</v>
      </c>
    </row>
    <row r="559" spans="1:9" x14ac:dyDescent="0.3">
      <c r="A559">
        <v>566.25329799999997</v>
      </c>
      <c r="C559">
        <v>2.309063511966333</v>
      </c>
      <c r="E559">
        <v>5.5632413266424807</v>
      </c>
      <c r="G559">
        <v>-21.479723372164006</v>
      </c>
      <c r="I559">
        <v>-47.553352539983386</v>
      </c>
    </row>
    <row r="560" spans="1:9" x14ac:dyDescent="0.3">
      <c r="A560">
        <v>623.50954400000001</v>
      </c>
      <c r="C560">
        <v>2.1005290681362925</v>
      </c>
      <c r="E560">
        <v>4.0122042960307427</v>
      </c>
      <c r="G560">
        <v>-23.967373000000006</v>
      </c>
      <c r="I560">
        <v>-46.384490817317726</v>
      </c>
    </row>
    <row r="561" spans="1:9" x14ac:dyDescent="0.3">
      <c r="A561">
        <v>684.66981699999997</v>
      </c>
      <c r="C561">
        <v>2.6054009467402901</v>
      </c>
      <c r="E561">
        <v>3.5608626947274646</v>
      </c>
      <c r="G561">
        <v>-23.641506570768303</v>
      </c>
      <c r="I561">
        <v>-47.827195985044703</v>
      </c>
    </row>
    <row r="562" spans="1:9" x14ac:dyDescent="0.3">
      <c r="A562">
        <v>444.57417400000003</v>
      </c>
      <c r="C562">
        <v>3.0264102719077606</v>
      </c>
      <c r="E562">
        <v>3.5456781497920256</v>
      </c>
      <c r="G562">
        <v>-23.274495925844203</v>
      </c>
      <c r="I562">
        <v>-49.483128634266443</v>
      </c>
    </row>
    <row r="563" spans="1:9" x14ac:dyDescent="0.3">
      <c r="A563">
        <v>450.76618300000001</v>
      </c>
      <c r="C563">
        <v>2.1475526640802678</v>
      </c>
      <c r="E563">
        <v>4.1661932151700674</v>
      </c>
      <c r="G563">
        <v>-20.656880499376502</v>
      </c>
      <c r="I563">
        <v>-49.920922497139259</v>
      </c>
    </row>
    <row r="564" spans="1:9" x14ac:dyDescent="0.3">
      <c r="A564">
        <v>622.41667199999995</v>
      </c>
      <c r="C564">
        <v>2.6178199013566061</v>
      </c>
      <c r="E564">
        <v>4.4658139572694795</v>
      </c>
      <c r="G564">
        <v>-21.310287665662354</v>
      </c>
      <c r="I564">
        <v>-47.563249920263999</v>
      </c>
    </row>
    <row r="565" spans="1:9" x14ac:dyDescent="0.3">
      <c r="A565">
        <v>586.07850599999995</v>
      </c>
      <c r="C565">
        <v>2.6522743902978996</v>
      </c>
      <c r="E565">
        <v>4.6542439437731442</v>
      </c>
      <c r="G565">
        <v>-22.612693521859551</v>
      </c>
      <c r="I565">
        <v>-46.701791380712173</v>
      </c>
    </row>
    <row r="566" spans="1:9" x14ac:dyDescent="0.3">
      <c r="A566">
        <v>709.35716600000001</v>
      </c>
      <c r="C566">
        <v>2.6535810251450536</v>
      </c>
      <c r="E566">
        <v>5.0997324219429547</v>
      </c>
      <c r="G566">
        <v>-21.209477985000007</v>
      </c>
      <c r="I566">
        <v>-47.597762096344553</v>
      </c>
    </row>
    <row r="567" spans="1:9" x14ac:dyDescent="0.3">
      <c r="A567">
        <v>352.74982899999998</v>
      </c>
      <c r="C567">
        <v>2.7743300694061759</v>
      </c>
      <c r="E567">
        <v>4.1082943509400884</v>
      </c>
      <c r="G567">
        <v>-21.137021505000003</v>
      </c>
      <c r="I567">
        <v>-47.991148431000028</v>
      </c>
    </row>
    <row r="568" spans="1:9" x14ac:dyDescent="0.3">
      <c r="A568">
        <v>515.71438499999999</v>
      </c>
      <c r="C568">
        <v>2.1860093437215826</v>
      </c>
      <c r="E568">
        <v>4.2429387700295811</v>
      </c>
      <c r="G568">
        <v>-24.388603782187904</v>
      </c>
      <c r="I568">
        <v>-47.927216963472212</v>
      </c>
    </row>
    <row r="569" spans="1:9" x14ac:dyDescent="0.3">
      <c r="A569">
        <v>483.84113400000001</v>
      </c>
      <c r="C569">
        <v>2.519285771379193</v>
      </c>
      <c r="E569">
        <v>3.799478398837981</v>
      </c>
      <c r="G569">
        <v>-20.809385787763201</v>
      </c>
      <c r="I569">
        <v>-48.801533979431397</v>
      </c>
    </row>
    <row r="570" spans="1:9" x14ac:dyDescent="0.3">
      <c r="A570">
        <v>810.95214899999996</v>
      </c>
      <c r="C570">
        <v>2.3143644768383909</v>
      </c>
      <c r="E570">
        <v>4.6128368162322584</v>
      </c>
      <c r="G570">
        <v>-22.66142434635125</v>
      </c>
      <c r="I570">
        <v>-44.848996103159266</v>
      </c>
    </row>
    <row r="571" spans="1:9" x14ac:dyDescent="0.3">
      <c r="A571">
        <v>582.709068</v>
      </c>
      <c r="C571">
        <v>2.538814941523083</v>
      </c>
      <c r="E571">
        <v>5.8321114791938573</v>
      </c>
      <c r="G571">
        <v>-22.592029951899505</v>
      </c>
      <c r="I571">
        <v>-46.529211591760863</v>
      </c>
    </row>
    <row r="572" spans="1:9" x14ac:dyDescent="0.3">
      <c r="A572">
        <v>794.43520799999999</v>
      </c>
      <c r="C572">
        <v>2.5665600437655884</v>
      </c>
      <c r="E572">
        <v>3.8875047742353779</v>
      </c>
      <c r="G572">
        <v>-23.499323</v>
      </c>
      <c r="I572">
        <v>-47.457853253204043</v>
      </c>
    </row>
    <row r="573" spans="1:9" x14ac:dyDescent="0.3">
      <c r="A573">
        <v>528.44563000000005</v>
      </c>
      <c r="C573">
        <v>2.783379681406934</v>
      </c>
      <c r="E573">
        <v>5.4509277404722001</v>
      </c>
      <c r="G573">
        <v>-20.692943499375605</v>
      </c>
      <c r="I573">
        <v>-50.920526559032098</v>
      </c>
    </row>
    <row r="574" spans="1:9" x14ac:dyDescent="0.3">
      <c r="A574">
        <v>561.411205</v>
      </c>
      <c r="C574">
        <v>2.1623612501776015</v>
      </c>
      <c r="E574">
        <v>3.5980240723341899</v>
      </c>
      <c r="G574">
        <v>-22.822145000000003</v>
      </c>
      <c r="I574">
        <v>-47.265802732090094</v>
      </c>
    </row>
    <row r="575" spans="1:9" x14ac:dyDescent="0.3">
      <c r="A575">
        <v>424.67347599999999</v>
      </c>
      <c r="C575">
        <v>2.0296231824762359</v>
      </c>
      <c r="E575">
        <v>5.4736869184632457</v>
      </c>
      <c r="G575">
        <v>-20.503344266962252</v>
      </c>
      <c r="I575">
        <v>-51.028222586512868</v>
      </c>
    </row>
    <row r="576" spans="1:9" x14ac:dyDescent="0.3">
      <c r="A576">
        <v>785.91438500000004</v>
      </c>
      <c r="C576">
        <v>2.1220814720144987</v>
      </c>
      <c r="E576">
        <v>4.0936667822279027</v>
      </c>
      <c r="G576">
        <v>-23.536827500000005</v>
      </c>
      <c r="I576">
        <v>-46.307810467288199</v>
      </c>
    </row>
    <row r="577" spans="1:9" x14ac:dyDescent="0.3">
      <c r="A577">
        <v>528.06524300000001</v>
      </c>
      <c r="C577">
        <v>2.749572458273458</v>
      </c>
      <c r="E577">
        <v>4.2173786479394417</v>
      </c>
      <c r="G577">
        <v>-20.957600676059251</v>
      </c>
      <c r="I577">
        <v>-49.032621409186611</v>
      </c>
    </row>
    <row r="578" spans="1:9" x14ac:dyDescent="0.3">
      <c r="A578">
        <v>400.12967300000003</v>
      </c>
      <c r="C578">
        <v>2.8734473252221928</v>
      </c>
      <c r="E578">
        <v>5.4618945236025969</v>
      </c>
      <c r="G578">
        <v>-21.732514500000008</v>
      </c>
      <c r="I578">
        <v>-48.68678761401565</v>
      </c>
    </row>
    <row r="579" spans="1:9" x14ac:dyDescent="0.3">
      <c r="A579">
        <v>446.72039100000001</v>
      </c>
      <c r="C579">
        <v>2.8780044702680252</v>
      </c>
      <c r="E579">
        <v>3.7983052820219765</v>
      </c>
      <c r="G579">
        <v>-23.623328500000003</v>
      </c>
      <c r="I579">
        <v>-46.785780034210205</v>
      </c>
    </row>
    <row r="580" spans="1:9" x14ac:dyDescent="0.3">
      <c r="A580">
        <v>464.959159</v>
      </c>
      <c r="C580">
        <v>2.3461396874072928</v>
      </c>
      <c r="E580">
        <v>4.1417318947671413</v>
      </c>
      <c r="G580">
        <v>-22.388266261606002</v>
      </c>
      <c r="I580">
        <v>-51.284773424105047</v>
      </c>
    </row>
    <row r="581" spans="1:9" x14ac:dyDescent="0.3">
      <c r="A581">
        <v>419.90224799999999</v>
      </c>
      <c r="C581">
        <v>1.7315243011103396</v>
      </c>
      <c r="E581">
        <v>3.7989957344438814</v>
      </c>
      <c r="G581">
        <v>-23.449814118588002</v>
      </c>
      <c r="I581">
        <v>-49.405771115567497</v>
      </c>
    </row>
    <row r="582" spans="1:9" x14ac:dyDescent="0.3">
      <c r="A582">
        <v>480.64356299999997</v>
      </c>
      <c r="C582">
        <v>2.7740313063297051</v>
      </c>
      <c r="E582">
        <v>3.7455432019980242</v>
      </c>
      <c r="G582">
        <v>-21.146736273607853</v>
      </c>
      <c r="I582">
        <v>-48.511955222080744</v>
      </c>
    </row>
    <row r="583" spans="1:9" x14ac:dyDescent="0.3">
      <c r="A583">
        <v>504.43618800000002</v>
      </c>
      <c r="C583">
        <v>2.6517769720362852</v>
      </c>
      <c r="E583">
        <v>4.3656190022545038</v>
      </c>
      <c r="G583">
        <v>-21.129556288279101</v>
      </c>
      <c r="I583">
        <v>-48.453935342282819</v>
      </c>
    </row>
    <row r="584" spans="1:9" x14ac:dyDescent="0.3">
      <c r="A584">
        <v>472.19981200000001</v>
      </c>
      <c r="C584">
        <v>2.3650984427759338</v>
      </c>
      <c r="E584">
        <v>4.414421777942561</v>
      </c>
      <c r="G584">
        <v>-21.703033000000005</v>
      </c>
      <c r="I584">
        <v>-47.271615513066408</v>
      </c>
    </row>
    <row r="585" spans="1:9" x14ac:dyDescent="0.3">
      <c r="A585">
        <v>448.394251</v>
      </c>
      <c r="C585">
        <v>2.3040271193465314</v>
      </c>
      <c r="E585">
        <v>3.8924841793646876</v>
      </c>
      <c r="G585">
        <v>-20.625112136135055</v>
      </c>
      <c r="I585">
        <v>-49.648820199371762</v>
      </c>
    </row>
    <row r="586" spans="1:9" x14ac:dyDescent="0.3">
      <c r="A586">
        <v>453.96709800000002</v>
      </c>
      <c r="C586">
        <v>2.4813179121810336</v>
      </c>
      <c r="E586">
        <v>4.1126050015345745</v>
      </c>
      <c r="G586">
        <v>-23.973148266790606</v>
      </c>
      <c r="I586">
        <v>-47.505288235203587</v>
      </c>
    </row>
    <row r="587" spans="1:9" x14ac:dyDescent="0.3">
      <c r="A587">
        <v>439.384184</v>
      </c>
      <c r="C587">
        <v>2.7191232067716853</v>
      </c>
      <c r="E587">
        <v>3.4488608456074408</v>
      </c>
      <c r="G587">
        <v>-21.47188540230535</v>
      </c>
      <c r="I587">
        <v>-46.745515210683564</v>
      </c>
    </row>
    <row r="588" spans="1:9" x14ac:dyDescent="0.3">
      <c r="A588">
        <v>508.17497100000003</v>
      </c>
      <c r="C588">
        <v>2.7958821019525852</v>
      </c>
      <c r="E588">
        <v>4.7572213647745869</v>
      </c>
      <c r="G588">
        <v>-21.072608500000001</v>
      </c>
      <c r="I588">
        <v>-48.408654918410541</v>
      </c>
    </row>
    <row r="589" spans="1:9" x14ac:dyDescent="0.3">
      <c r="A589">
        <v>690.12080300000002</v>
      </c>
      <c r="C589">
        <v>2.4715689254613227</v>
      </c>
      <c r="E589">
        <v>4.3658248068593641</v>
      </c>
      <c r="G589">
        <v>-21.410008000000005</v>
      </c>
      <c r="I589">
        <v>-48.506742182853621</v>
      </c>
    </row>
    <row r="590" spans="1:9" x14ac:dyDescent="0.3">
      <c r="A590">
        <v>451.787756</v>
      </c>
      <c r="C590">
        <v>3.1919546045885201</v>
      </c>
      <c r="E590">
        <v>3.7673043174532732</v>
      </c>
      <c r="G590">
        <v>-23.5320605077168</v>
      </c>
      <c r="I590">
        <v>-49.244088538389882</v>
      </c>
    </row>
    <row r="591" spans="1:9" x14ac:dyDescent="0.3">
      <c r="A591">
        <v>832.89650300000005</v>
      </c>
      <c r="C591">
        <v>2.3454541117148229</v>
      </c>
      <c r="E591">
        <v>3.8732043092770407</v>
      </c>
      <c r="G591">
        <v>-23.919257149652857</v>
      </c>
      <c r="I591">
        <v>-48.697328636961991</v>
      </c>
    </row>
    <row r="592" spans="1:9" x14ac:dyDescent="0.3">
      <c r="A592">
        <v>702.02575000000002</v>
      </c>
      <c r="C592">
        <v>2.6068068512055138</v>
      </c>
      <c r="E592">
        <v>4.1760912590556813</v>
      </c>
      <c r="G592">
        <v>-22.301668295471856</v>
      </c>
      <c r="I592">
        <v>-51.559572575554753</v>
      </c>
    </row>
    <row r="593" spans="1:9" x14ac:dyDescent="0.3">
      <c r="A593">
        <v>926.92935699999998</v>
      </c>
      <c r="C593">
        <v>2.2940030257255981</v>
      </c>
      <c r="E593">
        <v>5.0855260397442619</v>
      </c>
      <c r="G593">
        <v>-22.744771194284205</v>
      </c>
      <c r="I593">
        <v>-50.576565135086703</v>
      </c>
    </row>
    <row r="594" spans="1:9" x14ac:dyDescent="0.3">
      <c r="A594">
        <v>729.73711900000001</v>
      </c>
      <c r="C594">
        <v>1.8533818036435505</v>
      </c>
      <c r="E594">
        <v>5.4982057589864661</v>
      </c>
      <c r="G594">
        <v>-23.348576500000004</v>
      </c>
      <c r="I594">
        <v>-47.849464033660901</v>
      </c>
    </row>
    <row r="595" spans="1:9" x14ac:dyDescent="0.3">
      <c r="A595">
        <v>650.27430400000003</v>
      </c>
      <c r="C595">
        <v>2.4986771365944649</v>
      </c>
      <c r="E595">
        <v>3.6562899011913594</v>
      </c>
      <c r="G595">
        <v>-23.026555500000004</v>
      </c>
      <c r="I595">
        <v>-45.556608696687441</v>
      </c>
    </row>
    <row r="596" spans="1:9" x14ac:dyDescent="0.3">
      <c r="A596">
        <v>719.20842600000003</v>
      </c>
      <c r="C596">
        <v>1.8022330855475504</v>
      </c>
      <c r="E596">
        <v>4.3645134736915097</v>
      </c>
      <c r="G596">
        <v>-23.340591746250151</v>
      </c>
      <c r="I596">
        <v>-49.377441961138608</v>
      </c>
    </row>
    <row r="597" spans="1:9" x14ac:dyDescent="0.3">
      <c r="A597">
        <v>538.54532500000005</v>
      </c>
      <c r="C597">
        <v>2.2812470512214222</v>
      </c>
      <c r="E597">
        <v>3.9717395908877782</v>
      </c>
      <c r="G597">
        <v>-22.531007000000002</v>
      </c>
      <c r="I597">
        <v>-52.171194822163727</v>
      </c>
    </row>
    <row r="598" spans="1:9" x14ac:dyDescent="0.3">
      <c r="A598">
        <v>608.47872199999995</v>
      </c>
      <c r="C598">
        <v>2.180682012519926</v>
      </c>
      <c r="E598">
        <v>4.6240344464380225</v>
      </c>
      <c r="G598">
        <v>-20.787841656654852</v>
      </c>
      <c r="I598">
        <v>-48.341536137232502</v>
      </c>
    </row>
    <row r="599" spans="1:9" x14ac:dyDescent="0.3">
      <c r="A599">
        <v>571.63123099999996</v>
      </c>
      <c r="C599">
        <v>2.1028828617830406</v>
      </c>
      <c r="E599">
        <v>3.4245549766067134</v>
      </c>
      <c r="G599">
        <v>-23.097889485000003</v>
      </c>
      <c r="I599">
        <v>-47.711472527996328</v>
      </c>
    </row>
    <row r="600" spans="1:9" x14ac:dyDescent="0.3">
      <c r="A600">
        <v>518.33459100000005</v>
      </c>
      <c r="C600">
        <v>2.7979499619051582</v>
      </c>
      <c r="E600">
        <v>3.3823773034681137</v>
      </c>
      <c r="G600">
        <v>-23.202363382960307</v>
      </c>
      <c r="I600">
        <v>-49.603542894931422</v>
      </c>
    </row>
    <row r="601" spans="1:9" x14ac:dyDescent="0.3">
      <c r="A601">
        <v>415.85244899999998</v>
      </c>
      <c r="C601">
        <v>2.3887581878491044</v>
      </c>
      <c r="E601">
        <v>4.0004340774793183</v>
      </c>
      <c r="G601">
        <v>-23.243769527262103</v>
      </c>
      <c r="I601">
        <v>-48.198238839887324</v>
      </c>
    </row>
    <row r="602" spans="1:9" x14ac:dyDescent="0.3">
      <c r="C602">
        <v>2.1853579726778092</v>
      </c>
      <c r="E602">
        <v>3.236537261488694</v>
      </c>
      <c r="G602">
        <v>-22.427493614698104</v>
      </c>
      <c r="I602">
        <v>-48.172157585145634</v>
      </c>
    </row>
    <row r="603" spans="1:9" x14ac:dyDescent="0.3">
      <c r="C603">
        <v>2.1696656187904129</v>
      </c>
      <c r="E603">
        <v>4.6738039593845588</v>
      </c>
      <c r="G603">
        <v>-22.038073647059949</v>
      </c>
      <c r="I603">
        <v>-48.340183393753499</v>
      </c>
    </row>
    <row r="604" spans="1:9" x14ac:dyDescent="0.3">
      <c r="C604">
        <v>2.3219317379701807</v>
      </c>
      <c r="E604">
        <v>3.763951826033324</v>
      </c>
      <c r="G604">
        <v>-22.960415205393254</v>
      </c>
      <c r="I604">
        <v>-45.550746882346836</v>
      </c>
    </row>
    <row r="605" spans="1:9" x14ac:dyDescent="0.3">
      <c r="C605">
        <v>2.8500976609941615</v>
      </c>
      <c r="E605">
        <v>3.8384712790719289</v>
      </c>
      <c r="G605">
        <v>-20.228012803363956</v>
      </c>
      <c r="I605">
        <v>-50.884882785455289</v>
      </c>
    </row>
    <row r="606" spans="1:9" x14ac:dyDescent="0.3">
      <c r="C606">
        <v>2.450524690058026</v>
      </c>
      <c r="E606">
        <v>4.8164004016476971</v>
      </c>
      <c r="G606">
        <v>-22.814756155163252</v>
      </c>
      <c r="I606">
        <v>-46.697023859532528</v>
      </c>
    </row>
    <row r="607" spans="1:9" x14ac:dyDescent="0.3">
      <c r="C607">
        <v>2.4021478490583599</v>
      </c>
      <c r="E607">
        <v>4.1901915805753021</v>
      </c>
      <c r="G607">
        <v>-21.934821510000003</v>
      </c>
      <c r="I607">
        <v>-50.514006421722954</v>
      </c>
    </row>
    <row r="608" spans="1:9" x14ac:dyDescent="0.3">
      <c r="C608">
        <v>1.8979348365453415</v>
      </c>
      <c r="E608">
        <v>3.3044905277734875</v>
      </c>
      <c r="G608">
        <v>-21.386395317688653</v>
      </c>
      <c r="I608">
        <v>-51.576720575971144</v>
      </c>
    </row>
    <row r="609" spans="3:9" x14ac:dyDescent="0.3">
      <c r="C609">
        <v>2.3206903717279208</v>
      </c>
      <c r="E609">
        <v>3.2372923375674589</v>
      </c>
      <c r="G609">
        <v>-20.950235089182453</v>
      </c>
      <c r="I609">
        <v>-50.10944175051926</v>
      </c>
    </row>
    <row r="610" spans="3:9" x14ac:dyDescent="0.3">
      <c r="C610">
        <v>2.1670247521755779</v>
      </c>
      <c r="E610">
        <v>3.7999605274059833</v>
      </c>
      <c r="G610">
        <v>-20.051268617318417</v>
      </c>
      <c r="I610">
        <v>-50.477729431479297</v>
      </c>
    </row>
    <row r="611" spans="3:9" x14ac:dyDescent="0.3">
      <c r="C611">
        <v>2.5104324007427796</v>
      </c>
      <c r="E611">
        <v>4.9580810655158709</v>
      </c>
      <c r="G611">
        <v>-21.162470999800203</v>
      </c>
      <c r="I611">
        <v>-49.719672394223984</v>
      </c>
    </row>
    <row r="612" spans="3:9" x14ac:dyDescent="0.3">
      <c r="C612">
        <v>2.1753407291061095</v>
      </c>
      <c r="E612">
        <v>3.6794278966121188</v>
      </c>
      <c r="G612">
        <v>-23.435964980516907</v>
      </c>
      <c r="I612">
        <v>-45.072091475479915</v>
      </c>
    </row>
    <row r="613" spans="3:9" x14ac:dyDescent="0.3">
      <c r="C613">
        <v>2.1718375720313672</v>
      </c>
      <c r="E613">
        <v>4.0047511555910011</v>
      </c>
      <c r="G613">
        <v>-22.523835450207056</v>
      </c>
      <c r="I613">
        <v>-49.663271665553467</v>
      </c>
    </row>
    <row r="614" spans="3:9" x14ac:dyDescent="0.3">
      <c r="C614">
        <v>2.9333156620656617</v>
      </c>
      <c r="E614">
        <v>3.2657609167176105</v>
      </c>
      <c r="G614">
        <v>-20.953346399265751</v>
      </c>
      <c r="I614">
        <v>-49.177669534978428</v>
      </c>
    </row>
    <row r="615" spans="3:9" x14ac:dyDescent="0.3">
      <c r="C615">
        <v>2.1541042975321183</v>
      </c>
      <c r="E615">
        <v>3.9597090242464299</v>
      </c>
      <c r="G615">
        <v>-20.887768999370802</v>
      </c>
      <c r="I615">
        <v>-49.897393579108623</v>
      </c>
    </row>
    <row r="616" spans="3:9" x14ac:dyDescent="0.3">
      <c r="C616">
        <v>2.4268006945521643</v>
      </c>
      <c r="E616">
        <v>3.0663259253620376</v>
      </c>
      <c r="G616">
        <v>-20.246264096670103</v>
      </c>
      <c r="I616">
        <v>-50.641800154077856</v>
      </c>
    </row>
    <row r="617" spans="3:9" x14ac:dyDescent="0.3">
      <c r="C617">
        <v>1.6282765098705798</v>
      </c>
      <c r="E617">
        <v>4.1401622296136367</v>
      </c>
      <c r="G617">
        <v>-21.786313652437702</v>
      </c>
      <c r="I617">
        <v>-49.283201601357113</v>
      </c>
    </row>
    <row r="618" spans="3:9" x14ac:dyDescent="0.3">
      <c r="C618">
        <v>1.5455545072340648</v>
      </c>
      <c r="E618">
        <v>4.1246998089321174</v>
      </c>
      <c r="G618">
        <v>-21.200418812734753</v>
      </c>
      <c r="I618">
        <v>-49.290729849446706</v>
      </c>
    </row>
    <row r="619" spans="3:9" x14ac:dyDescent="0.3">
      <c r="C619">
        <v>2.3939540586136796</v>
      </c>
      <c r="E619">
        <v>5.1112389831348324</v>
      </c>
      <c r="G619">
        <v>-20.423370291877653</v>
      </c>
      <c r="I619">
        <v>-50.085868281705338</v>
      </c>
    </row>
    <row r="620" spans="3:9" x14ac:dyDescent="0.3">
      <c r="C620">
        <v>1.9117114471772816</v>
      </c>
      <c r="E620">
        <v>4.4229179807676626</v>
      </c>
      <c r="G620">
        <v>-22.971244000000002</v>
      </c>
      <c r="I620">
        <v>-46.996630027555213</v>
      </c>
    </row>
    <row r="621" spans="3:9" x14ac:dyDescent="0.3">
      <c r="C621">
        <v>2.3379102939115564</v>
      </c>
      <c r="E621">
        <v>4.0227169800510296</v>
      </c>
      <c r="G621">
        <v>-21.225575282859502</v>
      </c>
      <c r="I621">
        <v>-50.869308119039758</v>
      </c>
    </row>
    <row r="622" spans="3:9" x14ac:dyDescent="0.3">
      <c r="C622">
        <v>1.9796803728812291</v>
      </c>
      <c r="E622">
        <v>4.6319001471668084</v>
      </c>
      <c r="G622">
        <v>-22.884880423820402</v>
      </c>
      <c r="I622">
        <v>-46.411600233135466</v>
      </c>
    </row>
    <row r="623" spans="3:9" x14ac:dyDescent="0.3">
      <c r="C623">
        <v>2.2636763010906771</v>
      </c>
      <c r="E623">
        <v>4.7209609738000964</v>
      </c>
      <c r="G623">
        <v>-21.835866000000003</v>
      </c>
      <c r="I623">
        <v>-46.895608914752174</v>
      </c>
    </row>
    <row r="624" spans="3:9" x14ac:dyDescent="0.3">
      <c r="C624">
        <v>2.6239756089478266</v>
      </c>
      <c r="E624">
        <v>5.0857827613383861</v>
      </c>
      <c r="G624">
        <v>-23.615302500000002</v>
      </c>
      <c r="I624">
        <v>-47.019647784074024</v>
      </c>
    </row>
    <row r="625" spans="3:9" x14ac:dyDescent="0.3">
      <c r="C625">
        <v>2.503866916149728</v>
      </c>
      <c r="E625">
        <v>4.0351494577734632</v>
      </c>
      <c r="G625">
        <v>-23.214466500000004</v>
      </c>
      <c r="I625">
        <v>-46.829890223917758</v>
      </c>
    </row>
    <row r="626" spans="3:9" x14ac:dyDescent="0.3">
      <c r="C626">
        <v>1.4875908245160545</v>
      </c>
      <c r="E626">
        <v>4.896129218798853</v>
      </c>
      <c r="G626">
        <v>-22.224748314841602</v>
      </c>
      <c r="I626">
        <v>-49.821781654576142</v>
      </c>
    </row>
    <row r="627" spans="3:9" x14ac:dyDescent="0.3">
      <c r="C627">
        <v>1.4707631936064991</v>
      </c>
      <c r="E627">
        <v>4.2764158446534486</v>
      </c>
      <c r="G627">
        <v>-23.030538324140796</v>
      </c>
      <c r="I627">
        <v>-46.976476309079708</v>
      </c>
    </row>
    <row r="628" spans="3:9" x14ac:dyDescent="0.3">
      <c r="E628">
        <v>3.9449759084120477</v>
      </c>
      <c r="G628">
        <v>-20.872314000000003</v>
      </c>
      <c r="I628">
        <v>-48.296662879599765</v>
      </c>
    </row>
    <row r="629" spans="3:9" x14ac:dyDescent="0.3">
      <c r="E629">
        <v>5.0880651776902051</v>
      </c>
      <c r="G629">
        <v>-21.167154084720458</v>
      </c>
      <c r="I629">
        <v>-48.630171357210997</v>
      </c>
    </row>
    <row r="630" spans="3:9" x14ac:dyDescent="0.3">
      <c r="E630">
        <v>4.9756477531269505</v>
      </c>
      <c r="G630">
        <v>-23.5418712059999</v>
      </c>
      <c r="I630">
        <v>-47.449738057982707</v>
      </c>
    </row>
    <row r="631" spans="3:9" x14ac:dyDescent="0.3">
      <c r="E631">
        <v>3.4342494523964757</v>
      </c>
      <c r="G631">
        <v>-20.419470000000004</v>
      </c>
      <c r="I631">
        <v>-49.974672015206657</v>
      </c>
    </row>
    <row r="632" spans="3:9" x14ac:dyDescent="0.3">
      <c r="G632">
        <v>-21.050110434971803</v>
      </c>
      <c r="I632">
        <v>-50.055739518479413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B641B-CF80-44BD-A6D3-64A5BD3286A4}">
  <dimension ref="A1:X24"/>
  <sheetViews>
    <sheetView workbookViewId="0">
      <selection activeCell="O12" sqref="O12"/>
    </sheetView>
  </sheetViews>
  <sheetFormatPr defaultRowHeight="14.4" x14ac:dyDescent="0.3"/>
  <cols>
    <col min="1" max="1" width="8.88671875" style="29"/>
    <col min="2" max="2" width="13.21875" style="29" customWidth="1"/>
    <col min="3" max="11" width="8.88671875" style="29"/>
    <col min="12" max="12" width="13.21875" style="29" customWidth="1"/>
    <col min="13" max="13" width="11.5546875" style="29" customWidth="1"/>
    <col min="14" max="14" width="14.33203125" style="29" customWidth="1"/>
    <col min="15" max="15" width="10.6640625" style="29" customWidth="1"/>
    <col min="16" max="16" width="12.6640625" style="29" customWidth="1"/>
    <col min="17" max="17" width="13.21875" style="29" customWidth="1"/>
    <col min="18" max="18" width="11.33203125" style="29" customWidth="1"/>
    <col min="19" max="19" width="11.6640625" style="29" customWidth="1"/>
    <col min="20" max="20" width="10.77734375" style="29" customWidth="1"/>
    <col min="21" max="22" width="12" style="29" customWidth="1"/>
    <col min="23" max="23" width="9.44140625" style="29" bestFit="1" customWidth="1"/>
    <col min="24" max="24" width="10.44140625" style="29" customWidth="1"/>
    <col min="25" max="25" width="9.88671875" style="29" customWidth="1"/>
    <col min="26" max="16384" width="8.88671875" style="29"/>
  </cols>
  <sheetData>
    <row r="1" spans="1:24" x14ac:dyDescent="0.3">
      <c r="A1" s="29" t="s">
        <v>147</v>
      </c>
    </row>
    <row r="3" spans="1:24" x14ac:dyDescent="0.3">
      <c r="A3" s="29" t="s">
        <v>155</v>
      </c>
      <c r="K3" s="29" t="s">
        <v>160</v>
      </c>
    </row>
    <row r="5" spans="1:24" x14ac:dyDescent="0.3">
      <c r="B5" s="38"/>
      <c r="C5" s="38"/>
      <c r="D5" s="38"/>
      <c r="E5" s="38"/>
      <c r="F5" s="38"/>
      <c r="G5" s="38"/>
      <c r="H5" s="38"/>
      <c r="K5" s="29" t="s">
        <v>161</v>
      </c>
    </row>
    <row r="6" spans="1:24" x14ac:dyDescent="0.3">
      <c r="B6" s="32"/>
      <c r="C6" s="60" t="s">
        <v>83</v>
      </c>
      <c r="D6" s="60"/>
      <c r="E6" s="60"/>
      <c r="F6" s="60" t="s">
        <v>84</v>
      </c>
      <c r="G6" s="60"/>
      <c r="H6" s="60"/>
    </row>
    <row r="7" spans="1:24" x14ac:dyDescent="0.3">
      <c r="A7" s="30"/>
      <c r="B7" s="36"/>
      <c r="C7" s="36" t="s">
        <v>152</v>
      </c>
      <c r="D7" s="36" t="s">
        <v>151</v>
      </c>
      <c r="E7" s="36" t="s">
        <v>150</v>
      </c>
      <c r="F7" s="36" t="s">
        <v>152</v>
      </c>
      <c r="G7" s="36" t="s">
        <v>151</v>
      </c>
      <c r="H7" s="36" t="s">
        <v>150</v>
      </c>
    </row>
    <row r="8" spans="1:24" x14ac:dyDescent="0.3">
      <c r="B8" s="30" t="s">
        <v>153</v>
      </c>
      <c r="C8" s="35">
        <v>3.0106380813000544E-2</v>
      </c>
      <c r="D8" s="33" t="s">
        <v>159</v>
      </c>
      <c r="E8" s="35">
        <v>7.0246734004590028E-2</v>
      </c>
      <c r="F8" s="33" t="s">
        <v>159</v>
      </c>
      <c r="G8" s="33" t="s">
        <v>159</v>
      </c>
      <c r="H8" s="33" t="s">
        <v>159</v>
      </c>
    </row>
    <row r="9" spans="1:24" ht="15" thickBot="1" x14ac:dyDescent="0.35">
      <c r="B9" s="31" t="s">
        <v>154</v>
      </c>
      <c r="C9" s="34" t="s">
        <v>148</v>
      </c>
      <c r="D9" s="34" t="s">
        <v>148</v>
      </c>
      <c r="E9" s="34" t="s">
        <v>149</v>
      </c>
      <c r="F9" s="34" t="s">
        <v>148</v>
      </c>
      <c r="G9" s="34" t="s">
        <v>148</v>
      </c>
      <c r="H9" s="34" t="s">
        <v>148</v>
      </c>
    </row>
    <row r="11" spans="1:24" x14ac:dyDescent="0.3">
      <c r="L11" s="32"/>
      <c r="M11" s="60" t="s">
        <v>168</v>
      </c>
      <c r="N11" s="60"/>
      <c r="O11" s="60"/>
      <c r="P11" s="60"/>
      <c r="Q11" s="60"/>
      <c r="R11" s="60" t="s">
        <v>169</v>
      </c>
      <c r="S11" s="60"/>
      <c r="T11" s="60"/>
      <c r="U11" s="60"/>
      <c r="V11" s="60"/>
    </row>
    <row r="12" spans="1:24" ht="33.6" customHeight="1" x14ac:dyDescent="0.3">
      <c r="A12" s="29" t="s">
        <v>156</v>
      </c>
      <c r="K12" s="40"/>
      <c r="L12" s="41"/>
      <c r="M12" s="41" t="s">
        <v>163</v>
      </c>
      <c r="N12" s="41" t="s">
        <v>164</v>
      </c>
      <c r="O12" s="41" t="s">
        <v>165</v>
      </c>
      <c r="P12" s="41" t="s">
        <v>166</v>
      </c>
      <c r="Q12" s="41" t="s">
        <v>167</v>
      </c>
      <c r="R12" s="41" t="s">
        <v>163</v>
      </c>
      <c r="S12" s="41" t="s">
        <v>164</v>
      </c>
      <c r="T12" s="41" t="s">
        <v>165</v>
      </c>
      <c r="U12" s="41" t="s">
        <v>166</v>
      </c>
      <c r="V12" s="41" t="s">
        <v>167</v>
      </c>
      <c r="W12" s="40"/>
      <c r="X12" s="40"/>
    </row>
    <row r="13" spans="1:24" x14ac:dyDescent="0.3">
      <c r="L13" s="30" t="s">
        <v>153</v>
      </c>
      <c r="M13" s="33" t="s">
        <v>159</v>
      </c>
      <c r="N13" s="33" t="s">
        <v>159</v>
      </c>
      <c r="O13" s="33" t="s">
        <v>159</v>
      </c>
      <c r="P13" s="33" t="s">
        <v>159</v>
      </c>
      <c r="Q13" s="33" t="s">
        <v>159</v>
      </c>
      <c r="R13" s="33" t="s">
        <v>159</v>
      </c>
      <c r="S13" s="33" t="s">
        <v>159</v>
      </c>
      <c r="T13" s="35">
        <v>6.2920627456956035E-3</v>
      </c>
      <c r="U13" s="35">
        <v>3.6685806763014361E-2</v>
      </c>
      <c r="V13" s="35">
        <v>2.810310972291008E-4</v>
      </c>
    </row>
    <row r="14" spans="1:24" ht="15" thickBot="1" x14ac:dyDescent="0.35">
      <c r="L14" s="31" t="s">
        <v>154</v>
      </c>
      <c r="M14" s="34" t="s">
        <v>148</v>
      </c>
      <c r="N14" s="34" t="s">
        <v>148</v>
      </c>
      <c r="O14" s="34" t="s">
        <v>148</v>
      </c>
      <c r="P14" s="34" t="s">
        <v>148</v>
      </c>
      <c r="Q14" s="34" t="s">
        <v>148</v>
      </c>
      <c r="R14" s="34" t="s">
        <v>148</v>
      </c>
      <c r="S14" s="34" t="s">
        <v>148</v>
      </c>
      <c r="T14" s="34" t="s">
        <v>148</v>
      </c>
      <c r="U14" s="34" t="s">
        <v>148</v>
      </c>
      <c r="V14" s="34" t="s">
        <v>148</v>
      </c>
    </row>
    <row r="15" spans="1:24" x14ac:dyDescent="0.3">
      <c r="B15" s="32"/>
      <c r="C15" s="32" t="s">
        <v>83</v>
      </c>
      <c r="D15" s="32" t="s">
        <v>84</v>
      </c>
    </row>
    <row r="16" spans="1:24" x14ac:dyDescent="0.3">
      <c r="B16" s="30" t="s">
        <v>157</v>
      </c>
      <c r="C16" s="37">
        <v>1.5274792499025969E-3</v>
      </c>
      <c r="D16" s="33" t="s">
        <v>159</v>
      </c>
    </row>
    <row r="17" spans="2:23" ht="15" thickBot="1" x14ac:dyDescent="0.35">
      <c r="B17" s="31" t="s">
        <v>158</v>
      </c>
      <c r="C17" s="39">
        <v>1.9053196479305257E-2</v>
      </c>
      <c r="D17" s="34" t="s">
        <v>159</v>
      </c>
      <c r="K17" s="29" t="s">
        <v>162</v>
      </c>
    </row>
    <row r="19" spans="2:23" x14ac:dyDescent="0.3">
      <c r="L19" s="32"/>
      <c r="M19" s="60" t="s">
        <v>152</v>
      </c>
      <c r="N19" s="60"/>
      <c r="O19" s="60"/>
      <c r="P19" s="60"/>
      <c r="Q19" s="60"/>
      <c r="R19" s="60" t="s">
        <v>151</v>
      </c>
      <c r="S19" s="60"/>
      <c r="T19" s="60"/>
      <c r="U19" s="60"/>
      <c r="V19" s="60"/>
    </row>
    <row r="20" spans="2:23" ht="28.8" x14ac:dyDescent="0.3">
      <c r="L20" s="41"/>
      <c r="M20" s="41" t="s">
        <v>163</v>
      </c>
      <c r="N20" s="41" t="s">
        <v>164</v>
      </c>
      <c r="O20" s="41" t="s">
        <v>165</v>
      </c>
      <c r="P20" s="41" t="s">
        <v>166</v>
      </c>
      <c r="Q20" s="41" t="s">
        <v>167</v>
      </c>
      <c r="R20" s="41" t="s">
        <v>163</v>
      </c>
      <c r="S20" s="41" t="s">
        <v>164</v>
      </c>
      <c r="T20" s="41" t="s">
        <v>165</v>
      </c>
      <c r="U20" s="41" t="s">
        <v>166</v>
      </c>
      <c r="V20" s="41" t="s">
        <v>167</v>
      </c>
    </row>
    <row r="21" spans="2:23" x14ac:dyDescent="0.3">
      <c r="K21" s="40"/>
      <c r="L21" s="30" t="s">
        <v>170</v>
      </c>
      <c r="M21" s="33">
        <v>600</v>
      </c>
      <c r="N21" s="33">
        <v>626</v>
      </c>
      <c r="O21" s="33">
        <v>630</v>
      </c>
      <c r="P21" s="33">
        <v>631</v>
      </c>
      <c r="Q21" s="33">
        <v>631</v>
      </c>
      <c r="R21" s="33">
        <v>147</v>
      </c>
      <c r="S21" s="33">
        <v>171</v>
      </c>
      <c r="T21" s="33">
        <v>173</v>
      </c>
      <c r="U21" s="33">
        <v>174</v>
      </c>
      <c r="V21" s="33">
        <v>174</v>
      </c>
      <c r="W21" s="40"/>
    </row>
    <row r="22" spans="2:23" x14ac:dyDescent="0.3">
      <c r="L22" s="30" t="s">
        <v>153</v>
      </c>
      <c r="M22" s="33" t="s">
        <v>159</v>
      </c>
      <c r="N22" s="33" t="s">
        <v>159</v>
      </c>
      <c r="O22" s="33" t="s">
        <v>159</v>
      </c>
      <c r="P22" s="33" t="s">
        <v>159</v>
      </c>
      <c r="Q22" s="33" t="s">
        <v>159</v>
      </c>
      <c r="R22" s="33" t="s">
        <v>159</v>
      </c>
      <c r="S22" s="33" t="s">
        <v>159</v>
      </c>
      <c r="T22" s="35">
        <v>6.2920627456956035E-3</v>
      </c>
      <c r="U22" s="35">
        <v>3.6685806763014361E-2</v>
      </c>
      <c r="V22" s="35">
        <v>2.810310972291008E-4</v>
      </c>
    </row>
    <row r="23" spans="2:23" ht="15" thickBot="1" x14ac:dyDescent="0.35">
      <c r="L23" s="31" t="s">
        <v>154</v>
      </c>
      <c r="M23" s="34" t="s">
        <v>148</v>
      </c>
      <c r="N23" s="34" t="s">
        <v>148</v>
      </c>
      <c r="O23" s="34" t="s">
        <v>148</v>
      </c>
      <c r="P23" s="34" t="s">
        <v>148</v>
      </c>
      <c r="Q23" s="34" t="s">
        <v>148</v>
      </c>
      <c r="R23" s="34" t="s">
        <v>148</v>
      </c>
      <c r="S23" s="34" t="s">
        <v>148</v>
      </c>
      <c r="T23" s="34" t="s">
        <v>148</v>
      </c>
      <c r="U23" s="34" t="s">
        <v>148</v>
      </c>
      <c r="V23" s="34" t="s">
        <v>148</v>
      </c>
    </row>
    <row r="24" spans="2:23" s="40" customFormat="1" ht="28.8" customHeight="1" x14ac:dyDescent="0.3"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</row>
  </sheetData>
  <mergeCells count="6">
    <mergeCell ref="M19:Q19"/>
    <mergeCell ref="R19:V19"/>
    <mergeCell ref="C6:E6"/>
    <mergeCell ref="F6:H6"/>
    <mergeCell ref="M11:Q11"/>
    <mergeCell ref="R11:V1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04187-5B27-4059-90F6-C9830D4A7BBB}">
  <dimension ref="A1:R16"/>
  <sheetViews>
    <sheetView workbookViewId="0">
      <selection activeCell="L14" sqref="L14"/>
    </sheetView>
  </sheetViews>
  <sheetFormatPr defaultRowHeight="14.4" x14ac:dyDescent="0.3"/>
  <cols>
    <col min="1" max="1" width="22.77734375" style="46" customWidth="1"/>
    <col min="2" max="2" width="11.21875" style="43" customWidth="1"/>
    <col min="3" max="3" width="11.33203125" style="43" customWidth="1"/>
    <col min="4" max="4" width="10.109375" style="43" customWidth="1"/>
    <col min="5" max="5" width="9.5546875" style="43" customWidth="1"/>
    <col min="6" max="6" width="10.109375" style="43" customWidth="1"/>
    <col min="7" max="7" width="8.88671875" style="43"/>
    <col min="8" max="8" width="10.44140625" style="43" customWidth="1"/>
    <col min="9" max="10" width="9.44140625" style="43" bestFit="1" customWidth="1"/>
    <col min="11" max="16384" width="8.88671875" style="43"/>
  </cols>
  <sheetData>
    <row r="1" spans="1:18" x14ac:dyDescent="0.3">
      <c r="A1" s="46" t="s">
        <v>171</v>
      </c>
    </row>
    <row r="2" spans="1:18" x14ac:dyDescent="0.3">
      <c r="K2" s="50"/>
    </row>
    <row r="3" spans="1:18" s="42" customFormat="1" x14ac:dyDescent="0.3">
      <c r="A3" s="54" t="s">
        <v>172</v>
      </c>
      <c r="B3" s="44" t="s">
        <v>173</v>
      </c>
      <c r="C3" s="44" t="s">
        <v>84</v>
      </c>
      <c r="D3" s="55"/>
      <c r="H3" s="54" t="s">
        <v>172</v>
      </c>
      <c r="I3" s="44" t="s">
        <v>173</v>
      </c>
      <c r="J3" s="44" t="s">
        <v>84</v>
      </c>
      <c r="K3" s="55"/>
      <c r="L3" s="54" t="s">
        <v>172</v>
      </c>
      <c r="M3" s="44" t="s">
        <v>173</v>
      </c>
      <c r="N3" s="44" t="s">
        <v>84</v>
      </c>
      <c r="P3" s="54" t="s">
        <v>172</v>
      </c>
      <c r="Q3" s="44" t="s">
        <v>173</v>
      </c>
      <c r="R3" s="44" t="s">
        <v>84</v>
      </c>
    </row>
    <row r="4" spans="1:18" ht="15" thickBot="1" x14ac:dyDescent="0.35">
      <c r="A4" s="46" t="s">
        <v>174</v>
      </c>
      <c r="B4" s="53">
        <v>252.8693537391751</v>
      </c>
      <c r="C4" s="53">
        <v>233.92592531066529</v>
      </c>
      <c r="D4" s="50"/>
      <c r="H4" s="46" t="s">
        <v>39</v>
      </c>
      <c r="I4" s="53">
        <v>1.9738521694945097</v>
      </c>
      <c r="J4" s="53">
        <v>1.9738521694945097</v>
      </c>
      <c r="K4" s="50"/>
      <c r="L4" s="46" t="s">
        <v>80</v>
      </c>
      <c r="M4" s="43">
        <v>23538.5</v>
      </c>
      <c r="N4" s="43">
        <v>17652</v>
      </c>
      <c r="P4" s="47" t="s">
        <v>153</v>
      </c>
      <c r="Q4" s="34" t="s">
        <v>159</v>
      </c>
      <c r="R4" s="34" t="s">
        <v>159</v>
      </c>
    </row>
    <row r="5" spans="1:18" ht="15" thickBot="1" x14ac:dyDescent="0.35">
      <c r="A5" s="46" t="s">
        <v>39</v>
      </c>
      <c r="B5" s="53">
        <v>12.946737234009325</v>
      </c>
      <c r="C5" s="53">
        <v>15.853176600914946</v>
      </c>
      <c r="D5" s="50"/>
      <c r="H5" s="47" t="s">
        <v>153</v>
      </c>
      <c r="I5" s="34" t="s">
        <v>159</v>
      </c>
      <c r="J5" s="34" t="s">
        <v>159</v>
      </c>
      <c r="K5" s="50"/>
      <c r="L5" s="47" t="s">
        <v>153</v>
      </c>
      <c r="M5" s="34" t="s">
        <v>159</v>
      </c>
      <c r="N5" s="34" t="s">
        <v>159</v>
      </c>
    </row>
    <row r="6" spans="1:18" ht="15" thickBot="1" x14ac:dyDescent="0.35">
      <c r="A6" s="47" t="s">
        <v>153</v>
      </c>
      <c r="B6" s="45" t="s">
        <v>159</v>
      </c>
      <c r="C6" s="45" t="s">
        <v>159</v>
      </c>
      <c r="D6" s="50"/>
      <c r="H6" s="46"/>
      <c r="K6" s="50"/>
    </row>
    <row r="7" spans="1:18" x14ac:dyDescent="0.3">
      <c r="H7" s="48"/>
      <c r="I7" s="48"/>
      <c r="J7" s="48"/>
      <c r="K7" s="56"/>
      <c r="P7" s="48"/>
      <c r="Q7" s="48"/>
      <c r="R7" s="48"/>
    </row>
    <row r="8" spans="1:18" s="48" customFormat="1" ht="39.6" customHeight="1" x14ac:dyDescent="0.3">
      <c r="A8" s="54" t="s">
        <v>172</v>
      </c>
      <c r="B8" s="41" t="s">
        <v>163</v>
      </c>
      <c r="C8" s="41" t="s">
        <v>164</v>
      </c>
      <c r="D8" s="41" t="s">
        <v>165</v>
      </c>
      <c r="E8" s="41" t="s">
        <v>166</v>
      </c>
      <c r="F8" s="41" t="s">
        <v>167</v>
      </c>
      <c r="J8" s="43"/>
      <c r="K8" s="50"/>
      <c r="P8" s="43"/>
      <c r="Q8" s="43"/>
      <c r="R8" s="43"/>
    </row>
    <row r="9" spans="1:18" x14ac:dyDescent="0.3">
      <c r="A9" s="46" t="s">
        <v>174</v>
      </c>
      <c r="B9" s="43">
        <v>803</v>
      </c>
      <c r="C9" s="43">
        <v>803</v>
      </c>
      <c r="D9" s="43">
        <v>803</v>
      </c>
      <c r="E9" s="43">
        <v>803</v>
      </c>
      <c r="F9" s="43">
        <v>803</v>
      </c>
    </row>
    <row r="10" spans="1:18" x14ac:dyDescent="0.3">
      <c r="A10" s="49" t="s">
        <v>39</v>
      </c>
      <c r="B10" s="51">
        <v>4.6226615027139921E-2</v>
      </c>
      <c r="C10" s="51">
        <v>4.9447204106208051</v>
      </c>
      <c r="D10" s="51">
        <v>7.5126438487538785</v>
      </c>
      <c r="E10" s="51">
        <v>7.1418199988991509</v>
      </c>
      <c r="F10" s="51">
        <v>5.2791507361599601</v>
      </c>
    </row>
    <row r="11" spans="1:18" ht="15" thickBot="1" x14ac:dyDescent="0.35">
      <c r="A11" s="47" t="s">
        <v>153</v>
      </c>
      <c r="B11" s="52">
        <v>0.96314112290893261</v>
      </c>
      <c r="C11" s="45" t="s">
        <v>159</v>
      </c>
      <c r="D11" s="45" t="s">
        <v>159</v>
      </c>
      <c r="E11" s="45" t="s">
        <v>159</v>
      </c>
      <c r="F11" s="45" t="s">
        <v>159</v>
      </c>
    </row>
    <row r="13" spans="1:18" ht="43.2" x14ac:dyDescent="0.3">
      <c r="A13" s="54" t="s">
        <v>172</v>
      </c>
      <c r="B13" s="41" t="s">
        <v>163</v>
      </c>
      <c r="C13" s="41" t="s">
        <v>164</v>
      </c>
      <c r="D13" s="41" t="s">
        <v>165</v>
      </c>
      <c r="E13" s="41" t="s">
        <v>166</v>
      </c>
      <c r="F13" s="41" t="s">
        <v>167</v>
      </c>
    </row>
    <row r="14" spans="1:18" x14ac:dyDescent="0.3">
      <c r="A14" s="46" t="s">
        <v>174</v>
      </c>
      <c r="B14" s="43">
        <v>745</v>
      </c>
      <c r="C14" s="43">
        <v>795</v>
      </c>
      <c r="D14" s="43">
        <v>801</v>
      </c>
      <c r="E14" s="43">
        <v>803</v>
      </c>
      <c r="F14" s="43">
        <v>803</v>
      </c>
    </row>
    <row r="15" spans="1:18" x14ac:dyDescent="0.3">
      <c r="A15" s="49" t="s">
        <v>39</v>
      </c>
      <c r="B15" s="53">
        <v>4.6168721401767066</v>
      </c>
      <c r="C15" s="53">
        <v>5.8468898866520034</v>
      </c>
      <c r="D15" s="53">
        <v>7.4784822654547485</v>
      </c>
      <c r="E15" s="53">
        <v>7.1418199988991509</v>
      </c>
      <c r="F15" s="53">
        <v>5.2791507361599601</v>
      </c>
    </row>
    <row r="16" spans="1:18" ht="15" thickBot="1" x14ac:dyDescent="0.35">
      <c r="A16" s="47" t="s">
        <v>153</v>
      </c>
      <c r="B16" s="45" t="s">
        <v>159</v>
      </c>
      <c r="C16" s="45" t="s">
        <v>159</v>
      </c>
      <c r="D16" s="45" t="s">
        <v>159</v>
      </c>
      <c r="E16" s="45" t="s">
        <v>159</v>
      </c>
      <c r="F16" s="45" t="s">
        <v>159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10CF6-58B9-4CCB-BD36-FD83501A558D}">
  <dimension ref="A1:S19"/>
  <sheetViews>
    <sheetView tabSelected="1" workbookViewId="0">
      <selection activeCell="C16" sqref="C16"/>
    </sheetView>
  </sheetViews>
  <sheetFormatPr defaultRowHeight="14.4" x14ac:dyDescent="0.3"/>
  <cols>
    <col min="1" max="13" width="8.88671875" style="29"/>
    <col min="14" max="14" width="10.77734375" style="29" customWidth="1"/>
    <col min="15" max="15" width="11.88671875" style="29" customWidth="1"/>
    <col min="16" max="16" width="8.88671875" style="29"/>
    <col min="17" max="17" width="9.5546875" style="29" customWidth="1"/>
    <col min="18" max="16384" width="8.88671875" style="29"/>
  </cols>
  <sheetData>
    <row r="1" spans="1:19" x14ac:dyDescent="0.3">
      <c r="A1" s="30" t="s">
        <v>175</v>
      </c>
      <c r="B1" s="30"/>
    </row>
    <row r="3" spans="1:19" x14ac:dyDescent="0.3">
      <c r="B3" s="57"/>
      <c r="C3" s="57" t="s">
        <v>176</v>
      </c>
      <c r="D3" s="57" t="s">
        <v>84</v>
      </c>
      <c r="E3" s="33"/>
      <c r="F3" s="57"/>
      <c r="G3" s="57" t="s">
        <v>176</v>
      </c>
      <c r="H3" s="57" t="s">
        <v>84</v>
      </c>
    </row>
    <row r="4" spans="1:19" x14ac:dyDescent="0.3">
      <c r="B4" s="30" t="s">
        <v>80</v>
      </c>
      <c r="C4" s="58">
        <v>23538.5</v>
      </c>
      <c r="D4" s="58">
        <v>17652</v>
      </c>
      <c r="F4" s="30" t="s">
        <v>58</v>
      </c>
      <c r="G4" s="58">
        <v>14985</v>
      </c>
      <c r="H4" s="58">
        <v>15051</v>
      </c>
    </row>
    <row r="5" spans="1:19" ht="15" thickBot="1" x14ac:dyDescent="0.35">
      <c r="B5" s="31" t="s">
        <v>153</v>
      </c>
      <c r="C5" s="59">
        <v>1E-4</v>
      </c>
      <c r="D5" s="59">
        <v>1E-4</v>
      </c>
      <c r="F5" s="31" t="s">
        <v>153</v>
      </c>
      <c r="G5" s="59">
        <v>1E-4</v>
      </c>
      <c r="H5" s="59">
        <v>1E-4</v>
      </c>
    </row>
    <row r="7" spans="1:19" x14ac:dyDescent="0.3">
      <c r="B7" s="29" t="s">
        <v>177</v>
      </c>
      <c r="F7" s="29" t="s">
        <v>178</v>
      </c>
    </row>
    <row r="9" spans="1:19" x14ac:dyDescent="0.3">
      <c r="A9" s="30" t="s">
        <v>179</v>
      </c>
    </row>
    <row r="10" spans="1:19" x14ac:dyDescent="0.3">
      <c r="L10" s="30"/>
    </row>
    <row r="11" spans="1:19" ht="31.2" customHeight="1" x14ac:dyDescent="0.3">
      <c r="L11" s="32"/>
      <c r="M11" s="41" t="s">
        <v>163</v>
      </c>
      <c r="N11" s="41" t="s">
        <v>164</v>
      </c>
      <c r="O11" s="41" t="s">
        <v>165</v>
      </c>
      <c r="P11" s="41" t="s">
        <v>166</v>
      </c>
      <c r="Q11" s="41" t="s">
        <v>167</v>
      </c>
      <c r="S11" s="61" t="s">
        <v>180</v>
      </c>
    </row>
    <row r="12" spans="1:19" x14ac:dyDescent="0.3">
      <c r="L12" s="30" t="s">
        <v>94</v>
      </c>
      <c r="M12" s="29">
        <v>12.48</v>
      </c>
      <c r="N12" s="29">
        <v>2.2629999999999999</v>
      </c>
      <c r="O12" s="29">
        <v>43.5</v>
      </c>
      <c r="P12" s="29">
        <v>4.7670000000000003</v>
      </c>
      <c r="Q12" s="29">
        <v>6.44</v>
      </c>
    </row>
    <row r="13" spans="1:19" ht="15" thickBot="1" x14ac:dyDescent="0.35">
      <c r="L13" s="31" t="s">
        <v>153</v>
      </c>
      <c r="M13" s="62">
        <v>1E-4</v>
      </c>
      <c r="N13" s="64">
        <v>0.13289999999999999</v>
      </c>
      <c r="O13" s="62">
        <v>1E-4</v>
      </c>
      <c r="P13" s="64">
        <v>2.93E-2</v>
      </c>
      <c r="Q13" s="64">
        <v>1.1350000000000001E-2</v>
      </c>
    </row>
    <row r="14" spans="1:19" x14ac:dyDescent="0.3">
      <c r="L14" s="30"/>
    </row>
    <row r="15" spans="1:19" x14ac:dyDescent="0.3">
      <c r="L15" s="30"/>
    </row>
    <row r="16" spans="1:19" ht="40.799999999999997" customHeight="1" x14ac:dyDescent="0.3">
      <c r="L16" s="32"/>
      <c r="M16" s="41" t="s">
        <v>163</v>
      </c>
      <c r="N16" s="41" t="s">
        <v>164</v>
      </c>
      <c r="O16" s="41" t="s">
        <v>165</v>
      </c>
      <c r="P16" s="41" t="s">
        <v>166</v>
      </c>
      <c r="Q16" s="41" t="s">
        <v>167</v>
      </c>
      <c r="S16" s="61" t="s">
        <v>181</v>
      </c>
    </row>
    <row r="17" spans="12:17" x14ac:dyDescent="0.3">
      <c r="L17" s="30" t="s">
        <v>94</v>
      </c>
      <c r="M17" s="29">
        <v>4.9939999999999998</v>
      </c>
      <c r="N17" s="29">
        <v>2.0139999999999998</v>
      </c>
      <c r="O17" s="29">
        <v>18.739999999999998</v>
      </c>
      <c r="P17" s="29">
        <v>8.17</v>
      </c>
      <c r="Q17" s="29">
        <v>0.39169999999999999</v>
      </c>
    </row>
    <row r="18" spans="12:17" ht="15" thickBot="1" x14ac:dyDescent="0.35">
      <c r="L18" s="31" t="s">
        <v>153</v>
      </c>
      <c r="M18" s="63">
        <v>1E-4</v>
      </c>
      <c r="N18" s="64">
        <v>0.15620000000000001</v>
      </c>
      <c r="O18" s="63">
        <v>1E-4</v>
      </c>
      <c r="P18" s="64">
        <v>4.3730000000000002E-3</v>
      </c>
      <c r="Q18" s="64">
        <v>0.53159999999999996</v>
      </c>
    </row>
    <row r="19" spans="12:17" x14ac:dyDescent="0.3">
      <c r="L19" s="30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E699A-66C5-4EEC-84CF-2FA8C8B3EAA8}">
  <dimension ref="A1:M66"/>
  <sheetViews>
    <sheetView workbookViewId="0">
      <selection activeCell="K10" sqref="K10"/>
    </sheetView>
  </sheetViews>
  <sheetFormatPr defaultRowHeight="14.4" x14ac:dyDescent="0.3"/>
  <cols>
    <col min="2" max="2" width="11.5546875" customWidth="1"/>
    <col min="4" max="4" width="13.44140625" customWidth="1"/>
  </cols>
  <sheetData>
    <row r="1" spans="1:13" x14ac:dyDescent="0.3">
      <c r="A1" s="22" t="s">
        <v>83</v>
      </c>
      <c r="H1" s="22" t="s">
        <v>84</v>
      </c>
    </row>
    <row r="3" spans="1:13" x14ac:dyDescent="0.3">
      <c r="A3" s="22" t="s">
        <v>86</v>
      </c>
    </row>
    <row r="5" spans="1:13" x14ac:dyDescent="0.3">
      <c r="A5" t="s">
        <v>91</v>
      </c>
      <c r="H5" t="s">
        <v>91</v>
      </c>
    </row>
    <row r="7" spans="1:13" x14ac:dyDescent="0.3">
      <c r="B7" t="s">
        <v>92</v>
      </c>
      <c r="C7" t="s">
        <v>40</v>
      </c>
      <c r="D7" t="s">
        <v>93</v>
      </c>
      <c r="E7" t="s">
        <v>94</v>
      </c>
      <c r="F7" t="s">
        <v>95</v>
      </c>
      <c r="I7" t="s">
        <v>92</v>
      </c>
      <c r="J7" t="s">
        <v>40</v>
      </c>
      <c r="K7" t="s">
        <v>93</v>
      </c>
      <c r="L7" t="s">
        <v>94</v>
      </c>
      <c r="M7" t="s">
        <v>95</v>
      </c>
    </row>
    <row r="8" spans="1:13" x14ac:dyDescent="0.3">
      <c r="A8" t="s">
        <v>96</v>
      </c>
      <c r="B8">
        <v>164.779</v>
      </c>
      <c r="C8">
        <v>1</v>
      </c>
      <c r="D8">
        <v>164.779</v>
      </c>
      <c r="E8">
        <v>192.5</v>
      </c>
      <c r="F8" s="24">
        <v>2.218E-39</v>
      </c>
      <c r="H8" t="s">
        <v>96</v>
      </c>
      <c r="I8">
        <v>128.42699999999999</v>
      </c>
      <c r="J8">
        <v>1</v>
      </c>
      <c r="K8">
        <v>128.42699999999999</v>
      </c>
      <c r="L8">
        <v>335.2</v>
      </c>
      <c r="M8" s="24">
        <v>8.0290000000000001E-63</v>
      </c>
    </row>
    <row r="9" spans="1:13" x14ac:dyDescent="0.3">
      <c r="A9" t="s">
        <v>97</v>
      </c>
      <c r="B9">
        <v>686.66</v>
      </c>
      <c r="C9">
        <v>802</v>
      </c>
      <c r="D9">
        <v>0.85618499999999997</v>
      </c>
      <c r="H9" t="s">
        <v>97</v>
      </c>
      <c r="I9">
        <v>307.32100000000003</v>
      </c>
      <c r="J9">
        <v>802</v>
      </c>
      <c r="K9">
        <v>0.38319300000000001</v>
      </c>
    </row>
    <row r="10" spans="1:13" x14ac:dyDescent="0.3">
      <c r="A10" t="s">
        <v>98</v>
      </c>
      <c r="B10">
        <v>851.44</v>
      </c>
      <c r="C10">
        <v>803</v>
      </c>
      <c r="H10" t="s">
        <v>98</v>
      </c>
      <c r="I10">
        <v>435.74799999999999</v>
      </c>
      <c r="J10">
        <v>803</v>
      </c>
    </row>
    <row r="12" spans="1:13" x14ac:dyDescent="0.3">
      <c r="A12" t="s">
        <v>99</v>
      </c>
      <c r="H12" t="s">
        <v>99</v>
      </c>
    </row>
    <row r="13" spans="1:13" x14ac:dyDescent="0.3">
      <c r="A13" t="s">
        <v>100</v>
      </c>
      <c r="B13">
        <v>40.840000000000003</v>
      </c>
      <c r="H13" t="s">
        <v>100</v>
      </c>
      <c r="I13">
        <v>24.09</v>
      </c>
    </row>
    <row r="14" spans="1:13" x14ac:dyDescent="0.3">
      <c r="A14" t="s">
        <v>95</v>
      </c>
      <c r="B14" s="24">
        <v>2.8020000000000003E-10</v>
      </c>
      <c r="H14" t="s">
        <v>95</v>
      </c>
      <c r="I14" s="24">
        <v>1.1149999999999999E-6</v>
      </c>
    </row>
    <row r="16" spans="1:13" x14ac:dyDescent="0.3">
      <c r="A16" s="22" t="s">
        <v>87</v>
      </c>
    </row>
    <row r="18" spans="1:13" x14ac:dyDescent="0.3">
      <c r="A18" t="s">
        <v>91</v>
      </c>
      <c r="H18" t="s">
        <v>91</v>
      </c>
    </row>
    <row r="20" spans="1:13" x14ac:dyDescent="0.3">
      <c r="B20" t="s">
        <v>92</v>
      </c>
      <c r="C20" t="s">
        <v>40</v>
      </c>
      <c r="D20" t="s">
        <v>93</v>
      </c>
      <c r="E20" t="s">
        <v>94</v>
      </c>
      <c r="F20" t="s">
        <v>95</v>
      </c>
      <c r="I20" t="s">
        <v>92</v>
      </c>
      <c r="J20" t="s">
        <v>40</v>
      </c>
      <c r="K20" t="s">
        <v>93</v>
      </c>
      <c r="L20" t="s">
        <v>94</v>
      </c>
      <c r="M20" t="s">
        <v>95</v>
      </c>
    </row>
    <row r="21" spans="1:13" x14ac:dyDescent="0.3">
      <c r="A21" t="s">
        <v>96</v>
      </c>
      <c r="B21">
        <v>190.82400000000001</v>
      </c>
      <c r="C21">
        <v>1</v>
      </c>
      <c r="D21">
        <v>190.82400000000001</v>
      </c>
      <c r="E21">
        <v>238.3</v>
      </c>
      <c r="F21" s="24">
        <v>2.8709999999999999E-47</v>
      </c>
      <c r="H21" t="s">
        <v>96</v>
      </c>
      <c r="I21">
        <v>142.214</v>
      </c>
      <c r="J21">
        <v>1</v>
      </c>
      <c r="K21">
        <v>142.214</v>
      </c>
      <c r="L21">
        <v>393.1</v>
      </c>
      <c r="M21" s="24">
        <v>1.7E-71</v>
      </c>
    </row>
    <row r="22" spans="1:13" x14ac:dyDescent="0.3">
      <c r="A22" t="s">
        <v>97</v>
      </c>
      <c r="B22">
        <v>642.16899999999998</v>
      </c>
      <c r="C22">
        <v>802</v>
      </c>
      <c r="D22">
        <v>0.800709</v>
      </c>
      <c r="H22" t="s">
        <v>97</v>
      </c>
      <c r="I22">
        <v>290.17200000000003</v>
      </c>
      <c r="J22">
        <v>802</v>
      </c>
      <c r="K22">
        <v>0.36181000000000002</v>
      </c>
    </row>
    <row r="23" spans="1:13" x14ac:dyDescent="0.3">
      <c r="A23" t="s">
        <v>98</v>
      </c>
      <c r="B23">
        <v>832.99300000000005</v>
      </c>
      <c r="C23">
        <v>803</v>
      </c>
      <c r="H23" t="s">
        <v>98</v>
      </c>
      <c r="I23">
        <v>432.38600000000002</v>
      </c>
      <c r="J23">
        <v>803</v>
      </c>
    </row>
    <row r="25" spans="1:13" x14ac:dyDescent="0.3">
      <c r="A25" t="s">
        <v>99</v>
      </c>
      <c r="H25" t="s">
        <v>99</v>
      </c>
    </row>
    <row r="26" spans="1:13" x14ac:dyDescent="0.3">
      <c r="A26" t="s">
        <v>100</v>
      </c>
      <c r="B26">
        <v>0.83720000000000006</v>
      </c>
      <c r="H26" t="s">
        <v>100</v>
      </c>
      <c r="I26">
        <v>6.7199999999999996E-2</v>
      </c>
    </row>
    <row r="27" spans="1:13" x14ac:dyDescent="0.3">
      <c r="A27" t="s">
        <v>95</v>
      </c>
      <c r="B27">
        <v>0.36049999999999999</v>
      </c>
      <c r="H27" t="s">
        <v>95</v>
      </c>
      <c r="I27">
        <v>0.79549999999999998</v>
      </c>
    </row>
    <row r="29" spans="1:13" ht="16.2" customHeight="1" x14ac:dyDescent="0.3">
      <c r="A29" s="22" t="s">
        <v>88</v>
      </c>
    </row>
    <row r="31" spans="1:13" x14ac:dyDescent="0.3">
      <c r="A31" t="s">
        <v>91</v>
      </c>
      <c r="H31" t="s">
        <v>91</v>
      </c>
    </row>
    <row r="33" spans="1:13" x14ac:dyDescent="0.3">
      <c r="B33" t="s">
        <v>92</v>
      </c>
      <c r="C33" t="s">
        <v>40</v>
      </c>
      <c r="D33" t="s">
        <v>93</v>
      </c>
      <c r="E33" t="s">
        <v>94</v>
      </c>
      <c r="F33" t="s">
        <v>95</v>
      </c>
      <c r="I33" t="s">
        <v>92</v>
      </c>
      <c r="J33" t="s">
        <v>40</v>
      </c>
      <c r="K33" t="s">
        <v>93</v>
      </c>
      <c r="L33" t="s">
        <v>94</v>
      </c>
      <c r="M33" t="s">
        <v>95</v>
      </c>
    </row>
    <row r="34" spans="1:13" x14ac:dyDescent="0.3">
      <c r="A34" t="s">
        <v>96</v>
      </c>
      <c r="B34">
        <v>252.37700000000001</v>
      </c>
      <c r="C34">
        <v>1</v>
      </c>
      <c r="D34">
        <v>252.37700000000001</v>
      </c>
      <c r="E34">
        <v>401.5</v>
      </c>
      <c r="F34" s="24">
        <v>9.8969999999999995E-73</v>
      </c>
      <c r="H34" t="s">
        <v>96</v>
      </c>
      <c r="I34">
        <v>168.53399999999999</v>
      </c>
      <c r="J34">
        <v>1</v>
      </c>
      <c r="K34">
        <v>168.53399999999999</v>
      </c>
      <c r="L34">
        <v>546.9</v>
      </c>
      <c r="M34" s="24">
        <v>1.252E-92</v>
      </c>
    </row>
    <row r="35" spans="1:13" x14ac:dyDescent="0.3">
      <c r="A35" t="s">
        <v>97</v>
      </c>
      <c r="B35">
        <v>504.06900000000002</v>
      </c>
      <c r="C35">
        <v>802</v>
      </c>
      <c r="D35">
        <v>0.62851500000000005</v>
      </c>
      <c r="H35" t="s">
        <v>97</v>
      </c>
      <c r="I35">
        <v>247.149</v>
      </c>
      <c r="J35">
        <v>802</v>
      </c>
      <c r="K35">
        <v>0.30816500000000002</v>
      </c>
    </row>
    <row r="36" spans="1:13" x14ac:dyDescent="0.3">
      <c r="A36" t="s">
        <v>98</v>
      </c>
      <c r="B36">
        <v>756.44600000000003</v>
      </c>
      <c r="C36">
        <v>803</v>
      </c>
      <c r="H36" t="s">
        <v>98</v>
      </c>
      <c r="I36">
        <v>415.68299999999999</v>
      </c>
      <c r="J36">
        <v>803</v>
      </c>
    </row>
    <row r="38" spans="1:13" x14ac:dyDescent="0.3">
      <c r="A38" t="s">
        <v>99</v>
      </c>
      <c r="H38" t="s">
        <v>99</v>
      </c>
    </row>
    <row r="39" spans="1:13" x14ac:dyDescent="0.3">
      <c r="A39" t="s">
        <v>100</v>
      </c>
      <c r="B39">
        <v>32.159999999999997</v>
      </c>
      <c r="H39" t="s">
        <v>100</v>
      </c>
      <c r="I39">
        <v>17.829999999999998</v>
      </c>
    </row>
    <row r="40" spans="1:13" x14ac:dyDescent="0.3">
      <c r="A40" t="s">
        <v>95</v>
      </c>
      <c r="B40" s="24">
        <v>1.9869999999999999E-8</v>
      </c>
      <c r="H40" t="s">
        <v>95</v>
      </c>
      <c r="I40" s="24">
        <v>2.6889999999999998E-5</v>
      </c>
    </row>
    <row r="42" spans="1:13" x14ac:dyDescent="0.3">
      <c r="A42" s="22" t="s">
        <v>89</v>
      </c>
    </row>
    <row r="44" spans="1:13" x14ac:dyDescent="0.3">
      <c r="A44" t="s">
        <v>91</v>
      </c>
      <c r="H44" t="s">
        <v>91</v>
      </c>
    </row>
    <row r="46" spans="1:13" x14ac:dyDescent="0.3">
      <c r="B46" t="s">
        <v>92</v>
      </c>
      <c r="C46" t="s">
        <v>40</v>
      </c>
      <c r="D46" t="s">
        <v>93</v>
      </c>
      <c r="E46" t="s">
        <v>94</v>
      </c>
      <c r="F46" t="s">
        <v>95</v>
      </c>
      <c r="I46" t="s">
        <v>92</v>
      </c>
      <c r="J46" t="s">
        <v>40</v>
      </c>
      <c r="K46" t="s">
        <v>93</v>
      </c>
      <c r="L46" t="s">
        <v>94</v>
      </c>
      <c r="M46" t="s">
        <v>95</v>
      </c>
    </row>
    <row r="47" spans="1:13" x14ac:dyDescent="0.3">
      <c r="A47" t="s">
        <v>96</v>
      </c>
      <c r="B47">
        <v>225.923</v>
      </c>
      <c r="C47">
        <v>1</v>
      </c>
      <c r="D47">
        <v>225.923</v>
      </c>
      <c r="E47">
        <v>314.2</v>
      </c>
      <c r="F47" s="24">
        <v>1.4059999999999999E-59</v>
      </c>
      <c r="H47" t="s">
        <v>96</v>
      </c>
      <c r="I47">
        <v>155.93</v>
      </c>
      <c r="J47">
        <v>1</v>
      </c>
      <c r="K47">
        <v>155.93</v>
      </c>
      <c r="L47">
        <v>459.4</v>
      </c>
      <c r="M47" s="24">
        <v>6.3099999999999997E-81</v>
      </c>
    </row>
    <row r="48" spans="1:13" x14ac:dyDescent="0.3">
      <c r="A48" t="s">
        <v>97</v>
      </c>
      <c r="B48">
        <v>576.61300000000006</v>
      </c>
      <c r="C48">
        <v>802</v>
      </c>
      <c r="D48">
        <v>0.71896899999999997</v>
      </c>
      <c r="H48" t="s">
        <v>97</v>
      </c>
      <c r="I48">
        <v>272.21600000000001</v>
      </c>
      <c r="J48">
        <v>802</v>
      </c>
      <c r="K48">
        <v>0.33942099999999997</v>
      </c>
    </row>
    <row r="49" spans="1:13" x14ac:dyDescent="0.3">
      <c r="A49" t="s">
        <v>98</v>
      </c>
      <c r="B49">
        <v>802.53599999999994</v>
      </c>
      <c r="C49">
        <v>803</v>
      </c>
      <c r="H49" t="s">
        <v>98</v>
      </c>
      <c r="I49">
        <v>428.14600000000002</v>
      </c>
      <c r="J49">
        <v>803</v>
      </c>
    </row>
    <row r="51" spans="1:13" x14ac:dyDescent="0.3">
      <c r="A51" t="s">
        <v>99</v>
      </c>
      <c r="H51" t="s">
        <v>99</v>
      </c>
    </row>
    <row r="52" spans="1:13" x14ac:dyDescent="0.3">
      <c r="A52" t="s">
        <v>100</v>
      </c>
      <c r="B52">
        <v>4.93</v>
      </c>
      <c r="H52" t="s">
        <v>100</v>
      </c>
      <c r="I52">
        <v>5.2439999999999998</v>
      </c>
    </row>
    <row r="53" spans="1:13" x14ac:dyDescent="0.3">
      <c r="A53" t="s">
        <v>95</v>
      </c>
      <c r="B53">
        <v>2.6669999999999999E-2</v>
      </c>
      <c r="H53" t="s">
        <v>95</v>
      </c>
      <c r="I53">
        <v>2.2280000000000001E-2</v>
      </c>
    </row>
    <row r="55" spans="1:13" x14ac:dyDescent="0.3">
      <c r="A55" s="22" t="s">
        <v>90</v>
      </c>
    </row>
    <row r="57" spans="1:13" x14ac:dyDescent="0.3">
      <c r="A57" t="s">
        <v>91</v>
      </c>
      <c r="H57" t="s">
        <v>91</v>
      </c>
    </row>
    <row r="59" spans="1:13" x14ac:dyDescent="0.3">
      <c r="B59" t="s">
        <v>92</v>
      </c>
      <c r="C59" t="s">
        <v>40</v>
      </c>
      <c r="D59" t="s">
        <v>93</v>
      </c>
      <c r="E59" t="s">
        <v>94</v>
      </c>
      <c r="F59" t="s">
        <v>95</v>
      </c>
      <c r="I59" t="s">
        <v>92</v>
      </c>
      <c r="J59" t="s">
        <v>40</v>
      </c>
      <c r="K59" t="s">
        <v>93</v>
      </c>
      <c r="L59" t="s">
        <v>94</v>
      </c>
      <c r="M59" t="s">
        <v>95</v>
      </c>
    </row>
    <row r="60" spans="1:13" x14ac:dyDescent="0.3">
      <c r="A60" t="s">
        <v>96</v>
      </c>
      <c r="B60">
        <v>228.721</v>
      </c>
      <c r="C60">
        <v>1</v>
      </c>
      <c r="D60">
        <v>228.721</v>
      </c>
      <c r="E60">
        <v>365.9</v>
      </c>
      <c r="F60" s="24">
        <v>1.74E-67</v>
      </c>
      <c r="H60" t="s">
        <v>96</v>
      </c>
      <c r="I60">
        <v>161.75800000000001</v>
      </c>
      <c r="J60">
        <v>1</v>
      </c>
      <c r="K60">
        <v>161.75800000000001</v>
      </c>
      <c r="L60">
        <v>550.9</v>
      </c>
      <c r="M60" s="24">
        <v>3.8239999999999999E-93</v>
      </c>
    </row>
    <row r="61" spans="1:13" x14ac:dyDescent="0.3">
      <c r="A61" t="s">
        <v>97</v>
      </c>
      <c r="B61">
        <v>501.28399999999999</v>
      </c>
      <c r="C61">
        <v>802</v>
      </c>
      <c r="D61">
        <v>0.62504199999999999</v>
      </c>
      <c r="H61" t="s">
        <v>97</v>
      </c>
      <c r="I61">
        <v>235.494</v>
      </c>
      <c r="J61">
        <v>802</v>
      </c>
      <c r="K61">
        <v>0.29363400000000001</v>
      </c>
    </row>
    <row r="62" spans="1:13" x14ac:dyDescent="0.3">
      <c r="A62" t="s">
        <v>98</v>
      </c>
      <c r="B62">
        <v>730.005</v>
      </c>
      <c r="C62">
        <v>803</v>
      </c>
      <c r="H62" t="s">
        <v>98</v>
      </c>
      <c r="I62">
        <v>397.25200000000001</v>
      </c>
      <c r="J62">
        <v>803</v>
      </c>
    </row>
    <row r="64" spans="1:13" x14ac:dyDescent="0.3">
      <c r="A64" t="s">
        <v>99</v>
      </c>
      <c r="H64" t="s">
        <v>99</v>
      </c>
    </row>
    <row r="65" spans="1:9" x14ac:dyDescent="0.3">
      <c r="A65" t="s">
        <v>100</v>
      </c>
      <c r="B65">
        <v>5.3630000000000004</v>
      </c>
      <c r="H65" t="s">
        <v>100</v>
      </c>
      <c r="I65">
        <v>1.925</v>
      </c>
    </row>
    <row r="66" spans="1:9" x14ac:dyDescent="0.3">
      <c r="A66" t="s">
        <v>95</v>
      </c>
      <c r="B66">
        <v>2.0820000000000002E-2</v>
      </c>
      <c r="H66" t="s">
        <v>95</v>
      </c>
      <c r="I66">
        <v>0.16569999999999999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8AB6A-7A2D-495D-80F8-714616FE22E5}">
  <dimension ref="A1:M66"/>
  <sheetViews>
    <sheetView topLeftCell="A46" workbookViewId="0">
      <selection activeCell="A65" sqref="A65:I65"/>
    </sheetView>
  </sheetViews>
  <sheetFormatPr defaultRowHeight="14.4" x14ac:dyDescent="0.3"/>
  <sheetData>
    <row r="1" spans="1:13" x14ac:dyDescent="0.3">
      <c r="A1" s="22" t="s">
        <v>83</v>
      </c>
      <c r="H1" s="22" t="s">
        <v>84</v>
      </c>
    </row>
    <row r="3" spans="1:13" x14ac:dyDescent="0.3">
      <c r="A3" s="22" t="s">
        <v>86</v>
      </c>
    </row>
    <row r="5" spans="1:13" x14ac:dyDescent="0.3">
      <c r="A5" t="s">
        <v>91</v>
      </c>
      <c r="H5" t="s">
        <v>91</v>
      </c>
    </row>
    <row r="7" spans="1:13" x14ac:dyDescent="0.3">
      <c r="B7" t="s">
        <v>92</v>
      </c>
      <c r="C7" t="s">
        <v>40</v>
      </c>
      <c r="D7" t="s">
        <v>93</v>
      </c>
      <c r="E7" t="s">
        <v>94</v>
      </c>
      <c r="F7" t="s">
        <v>95</v>
      </c>
      <c r="I7" t="s">
        <v>92</v>
      </c>
      <c r="J7" t="s">
        <v>40</v>
      </c>
      <c r="K7" t="s">
        <v>93</v>
      </c>
      <c r="L7" t="s">
        <v>94</v>
      </c>
      <c r="M7" t="s">
        <v>95</v>
      </c>
    </row>
    <row r="8" spans="1:13" x14ac:dyDescent="0.3">
      <c r="A8" t="s">
        <v>96</v>
      </c>
      <c r="B8">
        <v>235.209</v>
      </c>
      <c r="C8">
        <v>1</v>
      </c>
      <c r="D8">
        <v>235.209</v>
      </c>
      <c r="E8">
        <v>373.1</v>
      </c>
      <c r="F8" s="24">
        <v>1.2710000000000001E-67</v>
      </c>
      <c r="H8" t="s">
        <v>96</v>
      </c>
      <c r="I8">
        <v>161.23099999999999</v>
      </c>
      <c r="J8">
        <v>1</v>
      </c>
      <c r="K8">
        <v>161.23099999999999</v>
      </c>
      <c r="L8">
        <v>615.1</v>
      </c>
      <c r="M8" s="24">
        <v>1.144E-98</v>
      </c>
    </row>
    <row r="9" spans="1:13" x14ac:dyDescent="0.3">
      <c r="A9" t="s">
        <v>97</v>
      </c>
      <c r="B9">
        <v>466.53399999999999</v>
      </c>
      <c r="C9">
        <v>740</v>
      </c>
      <c r="D9">
        <v>0.63045099999999998</v>
      </c>
      <c r="H9" t="s">
        <v>97</v>
      </c>
      <c r="I9">
        <v>188.982</v>
      </c>
      <c r="J9">
        <v>721</v>
      </c>
      <c r="K9">
        <v>0.26211099999999998</v>
      </c>
    </row>
    <row r="10" spans="1:13" x14ac:dyDescent="0.3">
      <c r="A10" t="s">
        <v>98</v>
      </c>
      <c r="B10">
        <v>701.74300000000005</v>
      </c>
      <c r="C10">
        <v>741</v>
      </c>
      <c r="H10" t="s">
        <v>98</v>
      </c>
      <c r="I10">
        <v>350.214</v>
      </c>
      <c r="J10">
        <v>722</v>
      </c>
    </row>
    <row r="12" spans="1:13" x14ac:dyDescent="0.3">
      <c r="A12" t="s">
        <v>99</v>
      </c>
      <c r="H12" t="s">
        <v>99</v>
      </c>
    </row>
    <row r="13" spans="1:13" x14ac:dyDescent="0.3">
      <c r="A13" t="s">
        <v>100</v>
      </c>
      <c r="B13">
        <v>12.48</v>
      </c>
      <c r="H13" t="s">
        <v>100</v>
      </c>
      <c r="I13">
        <v>4.9939999999999998</v>
      </c>
    </row>
    <row r="14" spans="1:13" x14ac:dyDescent="0.3">
      <c r="A14" t="s">
        <v>95</v>
      </c>
      <c r="B14" s="24">
        <v>4.3600000000000003E-4</v>
      </c>
      <c r="H14" t="s">
        <v>95</v>
      </c>
      <c r="I14" s="24">
        <v>2.5739999999999999E-2</v>
      </c>
    </row>
    <row r="16" spans="1:13" x14ac:dyDescent="0.3">
      <c r="A16" s="22" t="s">
        <v>87</v>
      </c>
    </row>
    <row r="18" spans="1:13" x14ac:dyDescent="0.3">
      <c r="A18" t="s">
        <v>91</v>
      </c>
      <c r="H18" t="s">
        <v>91</v>
      </c>
    </row>
    <row r="20" spans="1:13" x14ac:dyDescent="0.3">
      <c r="B20" t="s">
        <v>92</v>
      </c>
      <c r="C20" t="s">
        <v>40</v>
      </c>
      <c r="D20" t="s">
        <v>93</v>
      </c>
      <c r="E20" t="s">
        <v>94</v>
      </c>
      <c r="F20" t="s">
        <v>95</v>
      </c>
      <c r="I20" t="s">
        <v>92</v>
      </c>
      <c r="J20" t="s">
        <v>40</v>
      </c>
      <c r="K20" t="s">
        <v>93</v>
      </c>
      <c r="L20" t="s">
        <v>94</v>
      </c>
      <c r="M20" t="s">
        <v>95</v>
      </c>
    </row>
    <row r="21" spans="1:13" x14ac:dyDescent="0.3">
      <c r="A21" t="s">
        <v>96</v>
      </c>
      <c r="B21">
        <v>289.50200000000001</v>
      </c>
      <c r="C21">
        <v>1</v>
      </c>
      <c r="D21">
        <v>289.50200000000001</v>
      </c>
      <c r="E21">
        <v>414.9</v>
      </c>
      <c r="F21" s="24">
        <v>1.752E-74</v>
      </c>
      <c r="H21" t="s">
        <v>96</v>
      </c>
      <c r="I21">
        <v>85.248199999999997</v>
      </c>
      <c r="J21">
        <v>1</v>
      </c>
      <c r="K21">
        <v>85.248199999999997</v>
      </c>
      <c r="L21">
        <v>212.1</v>
      </c>
      <c r="M21" s="24">
        <v>1.2079999999999999E-42</v>
      </c>
    </row>
    <row r="22" spans="1:13" x14ac:dyDescent="0.3">
      <c r="A22" t="s">
        <v>97</v>
      </c>
      <c r="B22">
        <v>552.69399999999996</v>
      </c>
      <c r="C22">
        <v>792</v>
      </c>
      <c r="D22">
        <v>0.69784500000000005</v>
      </c>
      <c r="H22" t="s">
        <v>97</v>
      </c>
      <c r="I22">
        <v>310.61700000000002</v>
      </c>
      <c r="J22">
        <v>773</v>
      </c>
      <c r="K22">
        <v>0.401833</v>
      </c>
    </row>
    <row r="23" spans="1:13" x14ac:dyDescent="0.3">
      <c r="A23" t="s">
        <v>98</v>
      </c>
      <c r="B23">
        <v>842.19600000000003</v>
      </c>
      <c r="C23">
        <v>793</v>
      </c>
      <c r="H23" t="s">
        <v>98</v>
      </c>
      <c r="I23">
        <v>395.86500000000001</v>
      </c>
      <c r="J23">
        <v>774</v>
      </c>
    </row>
    <row r="25" spans="1:13" x14ac:dyDescent="0.3">
      <c r="A25" t="s">
        <v>99</v>
      </c>
      <c r="H25" t="s">
        <v>99</v>
      </c>
    </row>
    <row r="26" spans="1:13" x14ac:dyDescent="0.3">
      <c r="A26" t="s">
        <v>100</v>
      </c>
      <c r="B26">
        <v>2.2629999999999999</v>
      </c>
      <c r="H26" t="s">
        <v>100</v>
      </c>
      <c r="I26">
        <v>2.0139999999999998</v>
      </c>
    </row>
    <row r="27" spans="1:13" x14ac:dyDescent="0.3">
      <c r="A27" t="s">
        <v>95</v>
      </c>
      <c r="B27">
        <v>0.13289999999999999</v>
      </c>
      <c r="H27" t="s">
        <v>95</v>
      </c>
      <c r="I27">
        <v>0.15620000000000001</v>
      </c>
    </row>
    <row r="29" spans="1:13" x14ac:dyDescent="0.3">
      <c r="A29" s="22" t="s">
        <v>88</v>
      </c>
    </row>
    <row r="31" spans="1:13" x14ac:dyDescent="0.3">
      <c r="A31" t="s">
        <v>91</v>
      </c>
      <c r="H31" t="s">
        <v>91</v>
      </c>
    </row>
    <row r="33" spans="1:13" x14ac:dyDescent="0.3">
      <c r="B33" t="s">
        <v>92</v>
      </c>
      <c r="C33" t="s">
        <v>40</v>
      </c>
      <c r="D33" t="s">
        <v>93</v>
      </c>
      <c r="E33" t="s">
        <v>94</v>
      </c>
      <c r="F33" t="s">
        <v>95</v>
      </c>
      <c r="I33" t="s">
        <v>92</v>
      </c>
      <c r="J33" t="s">
        <v>40</v>
      </c>
      <c r="K33" t="s">
        <v>93</v>
      </c>
      <c r="L33" t="s">
        <v>94</v>
      </c>
      <c r="M33" t="s">
        <v>95</v>
      </c>
    </row>
    <row r="34" spans="1:13" x14ac:dyDescent="0.3">
      <c r="A34" t="s">
        <v>96</v>
      </c>
      <c r="B34">
        <v>248.982</v>
      </c>
      <c r="C34">
        <v>1</v>
      </c>
      <c r="D34">
        <v>248.982</v>
      </c>
      <c r="E34">
        <v>430.7</v>
      </c>
      <c r="F34" s="24">
        <v>1.123E-76</v>
      </c>
      <c r="H34" t="s">
        <v>96</v>
      </c>
      <c r="I34">
        <v>176.77099999999999</v>
      </c>
      <c r="J34">
        <v>1</v>
      </c>
      <c r="K34">
        <v>176.77099999999999</v>
      </c>
      <c r="L34">
        <v>679.1</v>
      </c>
      <c r="M34" s="24">
        <v>3.2540000000000001E-108</v>
      </c>
    </row>
    <row r="35" spans="1:13" x14ac:dyDescent="0.3">
      <c r="A35" t="s">
        <v>97</v>
      </c>
      <c r="B35">
        <v>456.12700000000001</v>
      </c>
      <c r="C35">
        <v>789</v>
      </c>
      <c r="D35">
        <v>0.57810799999999996</v>
      </c>
      <c r="H35" t="s">
        <v>97</v>
      </c>
      <c r="I35">
        <v>203.30199999999999</v>
      </c>
      <c r="J35">
        <v>781</v>
      </c>
      <c r="K35">
        <v>0.26030999999999999</v>
      </c>
    </row>
    <row r="36" spans="1:13" x14ac:dyDescent="0.3">
      <c r="A36" t="s">
        <v>98</v>
      </c>
      <c r="B36">
        <v>705.10900000000004</v>
      </c>
      <c r="C36">
        <v>790</v>
      </c>
      <c r="H36" t="s">
        <v>98</v>
      </c>
      <c r="I36">
        <v>380.07299999999998</v>
      </c>
      <c r="J36">
        <v>782</v>
      </c>
    </row>
    <row r="38" spans="1:13" x14ac:dyDescent="0.3">
      <c r="A38" t="s">
        <v>99</v>
      </c>
      <c r="H38" t="s">
        <v>99</v>
      </c>
    </row>
    <row r="39" spans="1:13" x14ac:dyDescent="0.3">
      <c r="A39" t="s">
        <v>100</v>
      </c>
      <c r="B39">
        <v>43.5</v>
      </c>
      <c r="H39" t="s">
        <v>100</v>
      </c>
      <c r="I39">
        <v>18.739999999999998</v>
      </c>
    </row>
    <row r="40" spans="1:13" x14ac:dyDescent="0.3">
      <c r="A40" t="s">
        <v>95</v>
      </c>
      <c r="B40" s="24">
        <v>7.7750000000000003E-11</v>
      </c>
      <c r="H40" t="s">
        <v>95</v>
      </c>
      <c r="I40" s="24">
        <v>1.6920000000000001E-5</v>
      </c>
    </row>
    <row r="42" spans="1:13" x14ac:dyDescent="0.3">
      <c r="A42" s="22" t="s">
        <v>89</v>
      </c>
    </row>
    <row r="44" spans="1:13" x14ac:dyDescent="0.3">
      <c r="A44" t="s">
        <v>91</v>
      </c>
      <c r="H44" t="s">
        <v>91</v>
      </c>
    </row>
    <row r="46" spans="1:13" x14ac:dyDescent="0.3">
      <c r="B46" t="s">
        <v>92</v>
      </c>
      <c r="C46" t="s">
        <v>40</v>
      </c>
      <c r="D46" t="s">
        <v>93</v>
      </c>
      <c r="E46" t="s">
        <v>94</v>
      </c>
      <c r="F46" t="s">
        <v>95</v>
      </c>
      <c r="I46" t="s">
        <v>92</v>
      </c>
      <c r="J46" t="s">
        <v>40</v>
      </c>
      <c r="K46" t="s">
        <v>93</v>
      </c>
      <c r="L46" t="s">
        <v>94</v>
      </c>
      <c r="M46" t="s">
        <v>95</v>
      </c>
    </row>
    <row r="47" spans="1:13" x14ac:dyDescent="0.3">
      <c r="A47" t="s">
        <v>96</v>
      </c>
      <c r="B47">
        <v>228.93899999999999</v>
      </c>
      <c r="C47">
        <v>1</v>
      </c>
      <c r="D47">
        <v>228.93899999999999</v>
      </c>
      <c r="E47">
        <v>323.8</v>
      </c>
      <c r="F47" s="24">
        <v>4.8339999999999999E-61</v>
      </c>
      <c r="H47" t="s">
        <v>96</v>
      </c>
      <c r="I47">
        <v>171.97</v>
      </c>
      <c r="J47">
        <v>1</v>
      </c>
      <c r="K47">
        <v>171.97</v>
      </c>
      <c r="L47">
        <v>646.5</v>
      </c>
      <c r="M47" s="24">
        <v>3.193E-104</v>
      </c>
    </row>
    <row r="48" spans="1:13" x14ac:dyDescent="0.3">
      <c r="A48" t="s">
        <v>97</v>
      </c>
      <c r="B48">
        <v>565.68499999999995</v>
      </c>
      <c r="C48">
        <v>800</v>
      </c>
      <c r="D48">
        <v>0.70710700000000004</v>
      </c>
      <c r="H48" t="s">
        <v>97</v>
      </c>
      <c r="I48">
        <v>206.40299999999999</v>
      </c>
      <c r="J48">
        <v>776</v>
      </c>
      <c r="K48">
        <v>0.26598300000000002</v>
      </c>
    </row>
    <row r="49" spans="1:13" x14ac:dyDescent="0.3">
      <c r="A49" t="s">
        <v>98</v>
      </c>
      <c r="B49">
        <v>794.625</v>
      </c>
      <c r="C49">
        <v>801</v>
      </c>
      <c r="H49" t="s">
        <v>98</v>
      </c>
      <c r="I49">
        <v>378.37299999999999</v>
      </c>
      <c r="J49">
        <v>777</v>
      </c>
    </row>
    <row r="51" spans="1:13" x14ac:dyDescent="0.3">
      <c r="A51" t="s">
        <v>99</v>
      </c>
      <c r="H51" t="s">
        <v>99</v>
      </c>
    </row>
    <row r="52" spans="1:13" x14ac:dyDescent="0.3">
      <c r="A52" t="s">
        <v>100</v>
      </c>
      <c r="B52">
        <v>4.7670000000000003</v>
      </c>
      <c r="H52" t="s">
        <v>100</v>
      </c>
      <c r="I52">
        <v>8.17</v>
      </c>
    </row>
    <row r="53" spans="1:13" x14ac:dyDescent="0.3">
      <c r="A53" t="s">
        <v>95</v>
      </c>
      <c r="B53">
        <v>2.93E-2</v>
      </c>
      <c r="H53" t="s">
        <v>95</v>
      </c>
      <c r="I53">
        <v>4.3730000000000002E-3</v>
      </c>
    </row>
    <row r="55" spans="1:13" x14ac:dyDescent="0.3">
      <c r="A55" s="22" t="s">
        <v>90</v>
      </c>
    </row>
    <row r="57" spans="1:13" x14ac:dyDescent="0.3">
      <c r="A57" t="s">
        <v>91</v>
      </c>
      <c r="H57" t="s">
        <v>91</v>
      </c>
    </row>
    <row r="59" spans="1:13" x14ac:dyDescent="0.3">
      <c r="B59" t="s">
        <v>92</v>
      </c>
      <c r="C59" t="s">
        <v>40</v>
      </c>
      <c r="D59" t="s">
        <v>93</v>
      </c>
      <c r="E59" t="s">
        <v>94</v>
      </c>
      <c r="F59" t="s">
        <v>95</v>
      </c>
      <c r="I59" t="s">
        <v>92</v>
      </c>
      <c r="J59" t="s">
        <v>40</v>
      </c>
      <c r="K59" t="s">
        <v>93</v>
      </c>
      <c r="L59" t="s">
        <v>94</v>
      </c>
      <c r="M59" t="s">
        <v>95</v>
      </c>
    </row>
    <row r="60" spans="1:13" x14ac:dyDescent="0.3">
      <c r="A60" t="s">
        <v>96</v>
      </c>
      <c r="B60">
        <v>225.52099999999999</v>
      </c>
      <c r="C60">
        <v>1</v>
      </c>
      <c r="D60">
        <v>225.52099999999999</v>
      </c>
      <c r="E60">
        <v>372.7</v>
      </c>
      <c r="F60" s="24">
        <v>1.952E-68</v>
      </c>
      <c r="H60" t="s">
        <v>96</v>
      </c>
      <c r="I60">
        <v>172.91300000000001</v>
      </c>
      <c r="J60">
        <v>1</v>
      </c>
      <c r="K60">
        <v>172.91300000000001</v>
      </c>
      <c r="L60">
        <v>729.8</v>
      </c>
      <c r="M60" s="24">
        <v>1.042E-113</v>
      </c>
    </row>
    <row r="61" spans="1:13" x14ac:dyDescent="0.3">
      <c r="A61" t="s">
        <v>97</v>
      </c>
      <c r="B61">
        <v>482.89600000000002</v>
      </c>
      <c r="C61">
        <v>798</v>
      </c>
      <c r="D61">
        <v>0.605132</v>
      </c>
      <c r="H61" t="s">
        <v>97</v>
      </c>
      <c r="I61">
        <v>183.136</v>
      </c>
      <c r="J61">
        <v>773</v>
      </c>
      <c r="K61">
        <v>0.23691599999999999</v>
      </c>
    </row>
    <row r="62" spans="1:13" x14ac:dyDescent="0.3">
      <c r="A62" t="s">
        <v>98</v>
      </c>
      <c r="B62">
        <v>708.41700000000003</v>
      </c>
      <c r="C62">
        <v>799</v>
      </c>
      <c r="H62" t="s">
        <v>98</v>
      </c>
      <c r="I62">
        <v>356.04899999999998</v>
      </c>
      <c r="J62">
        <v>774</v>
      </c>
    </row>
    <row r="64" spans="1:13" x14ac:dyDescent="0.3">
      <c r="A64" t="s">
        <v>99</v>
      </c>
      <c r="H64" t="s">
        <v>99</v>
      </c>
    </row>
    <row r="65" spans="1:9" x14ac:dyDescent="0.3">
      <c r="A65" t="s">
        <v>100</v>
      </c>
      <c r="B65">
        <v>6.44</v>
      </c>
      <c r="H65" t="s">
        <v>100</v>
      </c>
      <c r="I65">
        <v>0.39169999999999999</v>
      </c>
    </row>
    <row r="66" spans="1:9" x14ac:dyDescent="0.3">
      <c r="A66" t="s">
        <v>95</v>
      </c>
      <c r="B66">
        <v>1.1350000000000001E-2</v>
      </c>
      <c r="H66" t="s">
        <v>95</v>
      </c>
      <c r="I66">
        <v>0.53159999999999996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C2F2E-5D9C-4256-8201-6823B8716D50}">
  <dimension ref="A1:K63"/>
  <sheetViews>
    <sheetView topLeftCell="A34" workbookViewId="0">
      <selection activeCell="B54" sqref="B54"/>
    </sheetView>
  </sheetViews>
  <sheetFormatPr defaultRowHeight="14.4" x14ac:dyDescent="0.3"/>
  <sheetData>
    <row r="1" spans="1:5" x14ac:dyDescent="0.3">
      <c r="A1" t="s">
        <v>18</v>
      </c>
    </row>
    <row r="3" spans="1:5" x14ac:dyDescent="0.3">
      <c r="A3" s="2"/>
      <c r="B3" s="2" t="str">
        <f>Dados!A1</f>
        <v>WAVE1</v>
      </c>
      <c r="C3" s="2" t="str">
        <f>Dados!B1</f>
        <v>SLIE1</v>
      </c>
      <c r="D3" s="2" t="str">
        <f>Dados!C1</f>
        <v>WAVR1</v>
      </c>
      <c r="E3" s="2" t="str">
        <f>Dados!D1</f>
        <v>SLIR1</v>
      </c>
    </row>
    <row r="4" spans="1:5" x14ac:dyDescent="0.3">
      <c r="A4" t="s">
        <v>19</v>
      </c>
      <c r="B4">
        <f>[1]!SHAPIRO(Dados!A2:A174)</f>
        <v>0.80115848119077926</v>
      </c>
      <c r="C4">
        <f>[1]!SHAPIRO(Dados!B2:B174)</f>
        <v>0.91075107430939484</v>
      </c>
      <c r="D4">
        <f>[1]!SHAPIRO(Dados!C2:C174)</f>
        <v>0.9855062782864521</v>
      </c>
      <c r="E4">
        <f>[1]!SHAPIRO(Dados!D2:D174)</f>
        <v>0.91033827950116231</v>
      </c>
    </row>
    <row r="5" spans="1:5" x14ac:dyDescent="0.3">
      <c r="A5" t="s">
        <v>20</v>
      </c>
      <c r="B5">
        <f>[1]!SWTEST(Dados!A2:A174)</f>
        <v>4.496403249731884E-14</v>
      </c>
      <c r="C5">
        <f>[1]!SWTEST(Dados!B2:B174)</f>
        <v>9.2526831751982286E-9</v>
      </c>
      <c r="D5" s="14">
        <f>[1]!SWTEST(Dados!C2:C174)</f>
        <v>7.0246734004590028E-2</v>
      </c>
      <c r="E5">
        <f>[1]!SWTEST(Dados!D2:D174)</f>
        <v>8.704168608097973E-9</v>
      </c>
    </row>
    <row r="6" spans="1:5" x14ac:dyDescent="0.3">
      <c r="A6" t="s">
        <v>21</v>
      </c>
      <c r="B6">
        <v>0.05</v>
      </c>
      <c r="C6">
        <v>0.05</v>
      </c>
      <c r="D6">
        <v>0.05</v>
      </c>
      <c r="E6">
        <v>0.05</v>
      </c>
    </row>
    <row r="7" spans="1:5" x14ac:dyDescent="0.3">
      <c r="A7" s="1" t="s">
        <v>22</v>
      </c>
      <c r="B7" s="4" t="str">
        <f>IF(B5&lt;B6,"no","yes")</f>
        <v>no</v>
      </c>
      <c r="C7" s="4" t="str">
        <f>IF(C5&lt;C6,"no","yes")</f>
        <v>no</v>
      </c>
      <c r="D7" s="13" t="str">
        <f>IF(D5&lt;D6,"no","yes")</f>
        <v>yes</v>
      </c>
      <c r="E7" s="4" t="str">
        <f>IF(E5&lt;E6,"no","yes")</f>
        <v>no</v>
      </c>
    </row>
    <row r="9" spans="1:5" x14ac:dyDescent="0.3">
      <c r="A9" t="s">
        <v>23</v>
      </c>
    </row>
    <row r="11" spans="1:5" x14ac:dyDescent="0.3">
      <c r="A11" s="5" t="s">
        <v>24</v>
      </c>
      <c r="B11" s="5">
        <f>[1]!DAGOSTINO(Dados!A2:A174)</f>
        <v>109.55819195047548</v>
      </c>
      <c r="C11" s="5">
        <f>[1]!DAGOSTINO(Dados!B2:B174)</f>
        <v>68.111456812572357</v>
      </c>
      <c r="D11" s="5">
        <f>[1]!DAGOSTINO(Dados!C2:C174)</f>
        <v>7.1475993323234217</v>
      </c>
      <c r="E11" s="5">
        <f>[1]!DAGOSTINO(Dados!D2:D174)</f>
        <v>18.44494768419888</v>
      </c>
    </row>
    <row r="12" spans="1:5" x14ac:dyDescent="0.3">
      <c r="A12" t="s">
        <v>20</v>
      </c>
      <c r="B12">
        <f>[1]!DPTEST(Dados!A2:A174)</f>
        <v>0</v>
      </c>
      <c r="C12">
        <f>[1]!DPTEST(Dados!B2:B174)</f>
        <v>1.6653345369377348E-15</v>
      </c>
      <c r="D12">
        <f>[1]!DPTEST(Dados!C2:C174)</f>
        <v>2.8049073828181559E-2</v>
      </c>
      <c r="E12">
        <f>[1]!DPTEST(Dados!D2:D174)</f>
        <v>9.8793984360967535E-5</v>
      </c>
    </row>
    <row r="13" spans="1:5" x14ac:dyDescent="0.3">
      <c r="A13" t="s">
        <v>21</v>
      </c>
      <c r="B13">
        <v>0.05</v>
      </c>
      <c r="C13">
        <v>0.05</v>
      </c>
      <c r="D13">
        <v>0.05</v>
      </c>
      <c r="E13">
        <v>0.05</v>
      </c>
    </row>
    <row r="14" spans="1:5" x14ac:dyDescent="0.3">
      <c r="A14" s="1" t="s">
        <v>22</v>
      </c>
      <c r="B14" s="4" t="str">
        <f>IF(B12&lt;B13,"no","yes")</f>
        <v>no</v>
      </c>
      <c r="C14" s="4" t="str">
        <f>IF(C12&lt;C13,"no","yes")</f>
        <v>no</v>
      </c>
      <c r="D14" s="4" t="str">
        <f>IF(D12&lt;D13,"no","yes")</f>
        <v>no</v>
      </c>
      <c r="E14" s="4" t="str">
        <f>IF(E12&lt;E13,"no","yes")</f>
        <v>no</v>
      </c>
    </row>
    <row r="16" spans="1:5" x14ac:dyDescent="0.3">
      <c r="A16" t="s">
        <v>18</v>
      </c>
    </row>
    <row r="18" spans="1:5" x14ac:dyDescent="0.3">
      <c r="A18" s="2"/>
      <c r="B18" s="2" t="str">
        <f>Dados!E1</f>
        <v>SPLE2</v>
      </c>
      <c r="C18" s="2" t="str">
        <f>Dados!F1</f>
        <v>WAVE2</v>
      </c>
      <c r="D18" s="2" t="str">
        <f>Dados!G1</f>
        <v>WAVR2</v>
      </c>
      <c r="E18" s="2" t="str">
        <f>Dados!H1</f>
        <v>SPLR2</v>
      </c>
    </row>
    <row r="19" spans="1:5" x14ac:dyDescent="0.3">
      <c r="A19" t="s">
        <v>19</v>
      </c>
      <c r="B19">
        <f>[1]!SHAPIRO(Dados!E2:E632)</f>
        <v>0.90918789145671364</v>
      </c>
      <c r="C19">
        <f>[1]!SHAPIRO(Dados!F2:F632)</f>
        <v>0.89584128023351739</v>
      </c>
      <c r="D19">
        <f>[1]!SHAPIRO(Dados!G2:G632)</f>
        <v>0.99477722998603646</v>
      </c>
      <c r="E19">
        <f>[1]!SHAPIRO(Dados!H2:H632)</f>
        <v>0.90917695465804693</v>
      </c>
    </row>
    <row r="20" spans="1:5" x14ac:dyDescent="0.3">
      <c r="A20" t="s">
        <v>20</v>
      </c>
      <c r="B20">
        <f>[1]!SWTEST(Dados!E2:E632)</f>
        <v>6.8084902160592264E-9</v>
      </c>
      <c r="C20">
        <f>[1]!SWTEST(Dados!F2:F632)</f>
        <v>0</v>
      </c>
      <c r="D20">
        <f>[1]!SWTEST(Dados!G2:G632)</f>
        <v>3.0106380813000544E-2</v>
      </c>
      <c r="E20">
        <f>[1]!SWTEST(Dados!H2:H632)</f>
        <v>6.7975506334860825E-9</v>
      </c>
    </row>
    <row r="21" spans="1:5" x14ac:dyDescent="0.3">
      <c r="A21" t="s">
        <v>21</v>
      </c>
      <c r="B21">
        <v>0.05</v>
      </c>
      <c r="C21">
        <v>0.05</v>
      </c>
      <c r="D21">
        <v>0.05</v>
      </c>
      <c r="E21">
        <v>0.05</v>
      </c>
    </row>
    <row r="22" spans="1:5" x14ac:dyDescent="0.3">
      <c r="A22" s="1" t="s">
        <v>22</v>
      </c>
      <c r="B22" s="4" t="str">
        <f>IF(B20&lt;B21,"no","yes")</f>
        <v>no</v>
      </c>
      <c r="C22" s="4" t="str">
        <f>IF(C20&lt;C21,"no","yes")</f>
        <v>no</v>
      </c>
      <c r="D22" s="4" t="str">
        <f>IF(D20&lt;D21,"no","yes")</f>
        <v>no</v>
      </c>
      <c r="E22" s="4" t="str">
        <f>IF(E20&lt;E21,"no","yes")</f>
        <v>no</v>
      </c>
    </row>
    <row r="24" spans="1:5" x14ac:dyDescent="0.3">
      <c r="A24" t="s">
        <v>23</v>
      </c>
    </row>
    <row r="26" spans="1:5" x14ac:dyDescent="0.3">
      <c r="A26" s="5" t="s">
        <v>24</v>
      </c>
      <c r="B26" s="5">
        <f>[1]!DAGOSTINO(Dados!E2:E632)</f>
        <v>68.294643969736057</v>
      </c>
      <c r="C26" s="5">
        <f>[1]!DAGOSTINO(Dados!F2:F632)</f>
        <v>107.93004783633144</v>
      </c>
      <c r="D26" s="5">
        <f>[1]!DAGOSTINO(Dados!G2:G632)</f>
        <v>4.34119996282132</v>
      </c>
      <c r="E26" s="5">
        <f>[1]!DAGOSTINO(Dados!H2:H632)</f>
        <v>18.482701794256801</v>
      </c>
    </row>
    <row r="27" spans="1:5" x14ac:dyDescent="0.3">
      <c r="A27" t="s">
        <v>20</v>
      </c>
      <c r="B27">
        <f>[1]!DPTEST(Dados!E2:E632)</f>
        <v>1.4432899320127035E-15</v>
      </c>
      <c r="C27">
        <f>[1]!DPTEST(Dados!F2:F632)</f>
        <v>0</v>
      </c>
      <c r="D27" s="14">
        <f>[1]!DPTEST(Dados!G2:G632)</f>
        <v>0.11410913300976466</v>
      </c>
      <c r="E27">
        <f>[1]!DPTEST(Dados!H2:H632)</f>
        <v>9.6946536925157645E-5</v>
      </c>
    </row>
    <row r="28" spans="1:5" x14ac:dyDescent="0.3">
      <c r="A28" t="s">
        <v>21</v>
      </c>
      <c r="B28">
        <v>0.05</v>
      </c>
      <c r="C28">
        <v>0.05</v>
      </c>
      <c r="D28">
        <v>0.05</v>
      </c>
      <c r="E28">
        <v>0.05</v>
      </c>
    </row>
    <row r="29" spans="1:5" x14ac:dyDescent="0.3">
      <c r="A29" s="1" t="s">
        <v>22</v>
      </c>
      <c r="B29" s="4" t="str">
        <f>IF(B27&lt;B28,"no","yes")</f>
        <v>no</v>
      </c>
      <c r="C29" s="4" t="str">
        <f>IF(C27&lt;C28,"no","yes")</f>
        <v>no</v>
      </c>
      <c r="D29" s="13" t="str">
        <f>IF(D27&lt;D28,"no","yes")</f>
        <v>yes</v>
      </c>
      <c r="E29" s="4" t="str">
        <f>IF(E27&lt;E28,"no","yes")</f>
        <v>no</v>
      </c>
    </row>
    <row r="30" spans="1:5" x14ac:dyDescent="0.3">
      <c r="A30" s="25"/>
      <c r="B30" s="26"/>
      <c r="C30" s="26"/>
      <c r="D30" s="27"/>
      <c r="E30" s="26"/>
    </row>
    <row r="31" spans="1:5" x14ac:dyDescent="0.3">
      <c r="A31" s="21" t="s">
        <v>144</v>
      </c>
      <c r="B31" s="26"/>
      <c r="C31" s="26"/>
      <c r="D31" s="28"/>
      <c r="E31" s="26"/>
    </row>
    <row r="33" spans="1:11" x14ac:dyDescent="0.3">
      <c r="A33" t="s">
        <v>18</v>
      </c>
    </row>
    <row r="35" spans="1:11" x14ac:dyDescent="0.3">
      <c r="A35" s="2"/>
      <c r="B35" s="2" t="str">
        <f>Dados!I1</f>
        <v>WAVAR</v>
      </c>
      <c r="C35" s="2" t="str">
        <f>Dados!J1</f>
        <v>WAVAL</v>
      </c>
      <c r="D35" s="2" t="str">
        <f>Dados!K1</f>
        <v>WAVPOP</v>
      </c>
      <c r="E35" s="2" t="str">
        <f>Dados!L1</f>
        <v>WAVLA</v>
      </c>
      <c r="F35" s="2" t="str">
        <f>Dados!M1</f>
        <v>WAVLO</v>
      </c>
      <c r="G35" s="2" t="str">
        <f>Dados!N1</f>
        <v>SPLAL</v>
      </c>
      <c r="H35" s="2" t="str">
        <f>Dados!O1</f>
        <v>SPLAR</v>
      </c>
      <c r="I35" s="2" t="str">
        <f>Dados!P1</f>
        <v>SPLPOP</v>
      </c>
      <c r="J35" s="2" t="str">
        <f>Dados!Q1</f>
        <v>SPLLA</v>
      </c>
      <c r="K35" s="2" t="str">
        <f>Dados!R1</f>
        <v>SPLLO</v>
      </c>
    </row>
    <row r="36" spans="1:11" x14ac:dyDescent="0.3">
      <c r="A36" t="s">
        <v>19</v>
      </c>
      <c r="B36">
        <f>[1]!SHAPIRO(Dados!I2:I632)</f>
        <v>0.98361598971704423</v>
      </c>
      <c r="C36">
        <f>[1]!SHAPIRO(Dados!J2:J632)</f>
        <v>0.94388025710353329</v>
      </c>
      <c r="D36">
        <f>[1]!SHAPIRO(Dados!K2:K632)</f>
        <v>0.96737114695403092</v>
      </c>
      <c r="E36">
        <f>[1]!SHAPIRO(Dados!L2:L632)</f>
        <v>0.97964699031475488</v>
      </c>
      <c r="F36">
        <f>[1]!SHAPIRO(Dados!M2:M632)</f>
        <v>0.98776191861219853</v>
      </c>
      <c r="G36">
        <f>[1]!SHAPIRO(Dados!N2:N632)</f>
        <v>0.89459825272708005</v>
      </c>
      <c r="H36">
        <f>[1]!SHAPIRO(Dados!O2:O632)</f>
        <v>0.93311569230547864</v>
      </c>
      <c r="I36">
        <f>[1]!SHAPIRO(Dados!P2:P632)</f>
        <v>0.9774526639216351</v>
      </c>
      <c r="J36">
        <f>[1]!SHAPIRO(Dados!Q2:Q632)</f>
        <v>0.9834380740070624</v>
      </c>
      <c r="K36">
        <f>[1]!SHAPIRO(Dados!R2:R632)</f>
        <v>0.96576718406084261</v>
      </c>
    </row>
    <row r="37" spans="1:11" x14ac:dyDescent="0.3">
      <c r="A37" t="s">
        <v>20</v>
      </c>
      <c r="B37">
        <f>[1]!SWTEST(Dados!I2:I632)</f>
        <v>1.6122575535737482E-6</v>
      </c>
      <c r="C37">
        <f>[1]!SWTEST(Dados!J2:J632)</f>
        <v>1.0325074129013956E-14</v>
      </c>
      <c r="D37">
        <f>[1]!SWTEST(Dados!K2:K632)</f>
        <v>1.2327960874358723E-10</v>
      </c>
      <c r="E37">
        <f>[1]!SWTEST(Dados!L2:L632)</f>
        <v>1.0927364491042368E-7</v>
      </c>
      <c r="F37">
        <f>[1]!SWTEST(Dados!M2:M632)</f>
        <v>3.9506006302758578E-5</v>
      </c>
      <c r="G37">
        <f>[1]!SWTEST(Dados!N2:N632)</f>
        <v>8.801634976407513E-10</v>
      </c>
      <c r="H37">
        <f>[1]!SWTEST(Dados!O2:O632)</f>
        <v>3.188259197761667E-7</v>
      </c>
      <c r="I37">
        <f>[1]!SWTEST(Dados!P2:P632)</f>
        <v>6.2920627456956035E-3</v>
      </c>
      <c r="J37">
        <f>[1]!SWTEST(Dados!Q2:Q632)</f>
        <v>3.6685806763014361E-2</v>
      </c>
      <c r="K37">
        <f>[1]!SWTEST(Dados!R2:R632)</f>
        <v>2.810310972291008E-4</v>
      </c>
    </row>
    <row r="38" spans="1:11" x14ac:dyDescent="0.3">
      <c r="A38" t="s">
        <v>21</v>
      </c>
      <c r="B38">
        <v>0.05</v>
      </c>
      <c r="C38">
        <v>0.05</v>
      </c>
      <c r="D38">
        <v>0.05</v>
      </c>
      <c r="E38">
        <v>0.05</v>
      </c>
      <c r="F38">
        <v>0.05</v>
      </c>
      <c r="G38">
        <v>0.05</v>
      </c>
      <c r="H38">
        <v>0.05</v>
      </c>
      <c r="I38">
        <v>0.05</v>
      </c>
      <c r="J38">
        <v>0.05</v>
      </c>
      <c r="K38">
        <v>0.05</v>
      </c>
    </row>
    <row r="39" spans="1:11" x14ac:dyDescent="0.3">
      <c r="A39" s="1" t="s">
        <v>22</v>
      </c>
      <c r="B39" s="4" t="str">
        <f t="shared" ref="B39:K39" si="0">IF(B37&lt;B38,"no","yes")</f>
        <v>no</v>
      </c>
      <c r="C39" s="4" t="str">
        <f t="shared" si="0"/>
        <v>no</v>
      </c>
      <c r="D39" s="4" t="str">
        <f t="shared" si="0"/>
        <v>no</v>
      </c>
      <c r="E39" s="4" t="str">
        <f t="shared" si="0"/>
        <v>no</v>
      </c>
      <c r="F39" s="4" t="str">
        <f t="shared" si="0"/>
        <v>no</v>
      </c>
      <c r="G39" s="4" t="str">
        <f t="shared" si="0"/>
        <v>no</v>
      </c>
      <c r="H39" s="4" t="str">
        <f t="shared" si="0"/>
        <v>no</v>
      </c>
      <c r="I39" s="4" t="str">
        <f t="shared" si="0"/>
        <v>no</v>
      </c>
      <c r="J39" s="4" t="str">
        <f t="shared" si="0"/>
        <v>no</v>
      </c>
      <c r="K39" s="4" t="str">
        <f t="shared" si="0"/>
        <v>no</v>
      </c>
    </row>
    <row r="41" spans="1:11" x14ac:dyDescent="0.3">
      <c r="A41" t="s">
        <v>23</v>
      </c>
    </row>
    <row r="43" spans="1:11" x14ac:dyDescent="0.3">
      <c r="A43" s="5" t="s">
        <v>24</v>
      </c>
      <c r="B43" s="5">
        <f>[1]!DAGOSTINO(Dados!I2:I632)</f>
        <v>38.407345665923629</v>
      </c>
      <c r="C43" s="5">
        <f>[1]!DAGOSTINO(Dados!J2:J632)</f>
        <v>46.787642811143257</v>
      </c>
      <c r="D43" s="5">
        <f>[1]!DAGOSTINO(Dados!K2:K632)</f>
        <v>44.223829666217796</v>
      </c>
      <c r="E43" s="5">
        <f>[1]!DAGOSTINO(Dados!L2:L632)</f>
        <v>67.402751293284126</v>
      </c>
      <c r="F43" s="5">
        <f>[1]!DAGOSTINO(Dados!M2:M632)</f>
        <v>32.513336793123308</v>
      </c>
      <c r="G43" s="5">
        <f>[1]!DAGOSTINO(Dados!N2:N632)</f>
        <v>12.406985584980831</v>
      </c>
      <c r="H43" s="5">
        <f>[1]!DAGOSTINO(Dados!O2:O632)</f>
        <v>49.259330225087247</v>
      </c>
      <c r="I43" s="5">
        <f>[1]!DAGOSTINO(Dados!P2:P632)</f>
        <v>10.077979807949475</v>
      </c>
      <c r="J43" s="5">
        <f>[1]!DAGOSTINO(Dados!Q2:Q632)</f>
        <v>6.463848033839092</v>
      </c>
      <c r="K43" s="5">
        <f>[1]!DAGOSTINO(Dados!R2:R632)</f>
        <v>14.362008586804965</v>
      </c>
    </row>
    <row r="44" spans="1:11" x14ac:dyDescent="0.3">
      <c r="A44" t="s">
        <v>20</v>
      </c>
      <c r="B44">
        <f>[1]!DPTEST(Dados!I2:I632)</f>
        <v>4.570364642297875E-9</v>
      </c>
      <c r="C44">
        <f>[1]!DPTEST(Dados!J2:J632)</f>
        <v>6.9213745845786434E-11</v>
      </c>
      <c r="D44">
        <f>[1]!DPTEST(Dados!K2:K632)</f>
        <v>2.4941204657125127E-10</v>
      </c>
      <c r="E44">
        <f>[1]!DPTEST(Dados!L2:L632)</f>
        <v>2.3314683517128287E-15</v>
      </c>
      <c r="F44">
        <f>[1]!DPTEST(Dados!M2:M632)</f>
        <v>8.7059991660254354E-8</v>
      </c>
      <c r="G44">
        <f>[1]!DPTEST(Dados!N2:N632)</f>
        <v>2.0223546209298116E-3</v>
      </c>
      <c r="H44">
        <f>[1]!DPTEST(Dados!O2:O632)</f>
        <v>2.0112800314109336E-11</v>
      </c>
      <c r="I44">
        <f>[1]!DPTEST(Dados!P2:P632)</f>
        <v>6.480290729409699E-3</v>
      </c>
      <c r="J44">
        <f>[1]!DPTEST(Dados!Q2:Q632)</f>
        <v>3.9481462662287581E-2</v>
      </c>
      <c r="K44">
        <f>[1]!DPTEST(Dados!R2:R632)</f>
        <v>7.6090328814459873E-4</v>
      </c>
    </row>
    <row r="45" spans="1:11" x14ac:dyDescent="0.3">
      <c r="A45" t="s">
        <v>21</v>
      </c>
      <c r="B45">
        <v>0.05</v>
      </c>
      <c r="C45">
        <v>0.05</v>
      </c>
      <c r="D45">
        <v>0.05</v>
      </c>
      <c r="E45">
        <v>0.05</v>
      </c>
      <c r="F45">
        <v>0.05</v>
      </c>
      <c r="G45">
        <v>0.05</v>
      </c>
      <c r="H45">
        <v>0.05</v>
      </c>
      <c r="I45">
        <v>0.05</v>
      </c>
      <c r="J45">
        <v>0.05</v>
      </c>
      <c r="K45">
        <v>0.05</v>
      </c>
    </row>
    <row r="46" spans="1:11" x14ac:dyDescent="0.3">
      <c r="A46" s="1" t="s">
        <v>22</v>
      </c>
      <c r="B46" s="4" t="str">
        <f t="shared" ref="B46:K46" si="1">IF(B44&lt;B45,"no","yes")</f>
        <v>no</v>
      </c>
      <c r="C46" s="4" t="str">
        <f t="shared" si="1"/>
        <v>no</v>
      </c>
      <c r="D46" s="4" t="str">
        <f t="shared" si="1"/>
        <v>no</v>
      </c>
      <c r="E46" s="4" t="str">
        <f t="shared" si="1"/>
        <v>no</v>
      </c>
      <c r="F46" s="4" t="str">
        <f t="shared" si="1"/>
        <v>no</v>
      </c>
      <c r="G46" s="4" t="str">
        <f t="shared" si="1"/>
        <v>no</v>
      </c>
      <c r="H46" s="4" t="str">
        <f t="shared" si="1"/>
        <v>no</v>
      </c>
      <c r="I46" s="4" t="str">
        <f t="shared" si="1"/>
        <v>no</v>
      </c>
      <c r="J46" s="4" t="str">
        <f t="shared" si="1"/>
        <v>no</v>
      </c>
      <c r="K46" s="4" t="str">
        <f t="shared" si="1"/>
        <v>no</v>
      </c>
    </row>
    <row r="48" spans="1:11" x14ac:dyDescent="0.3">
      <c r="A48" t="s">
        <v>145</v>
      </c>
    </row>
    <row r="50" spans="1:11" x14ac:dyDescent="0.3">
      <c r="A50" t="s">
        <v>18</v>
      </c>
    </row>
    <row r="52" spans="1:11" x14ac:dyDescent="0.3">
      <c r="A52" s="2"/>
      <c r="B52" s="2" t="str">
        <f>'Dados 3'!A1</f>
        <v>WAVAL</v>
      </c>
      <c r="C52" s="2" t="str">
        <f>'Dados 3'!B1</f>
        <v>SPLAL</v>
      </c>
      <c r="D52" s="2" t="str">
        <f>'Dados 3'!C1</f>
        <v>WAVAR</v>
      </c>
      <c r="E52" s="2" t="str">
        <f>'Dados 3'!D1</f>
        <v>SPLAR</v>
      </c>
      <c r="F52" s="2" t="str">
        <f>'Dados 3'!E1</f>
        <v>WAVP</v>
      </c>
      <c r="G52" s="2" t="str">
        <f>'Dados 3'!F1</f>
        <v>SPLP</v>
      </c>
      <c r="H52" s="2" t="str">
        <f>'Dados 3'!G1</f>
        <v>WALLA</v>
      </c>
      <c r="I52" s="2" t="str">
        <f>'Dados 3'!H1</f>
        <v>SPLLA</v>
      </c>
      <c r="J52" s="2" t="str">
        <f>'Dados 3'!I1</f>
        <v>WAVLO</v>
      </c>
      <c r="K52" s="2" t="str">
        <f>'Dados 3'!J1</f>
        <v>SPLLO</v>
      </c>
    </row>
    <row r="53" spans="1:11" x14ac:dyDescent="0.3">
      <c r="A53" t="s">
        <v>19</v>
      </c>
      <c r="B53">
        <f>[1]!SHAPIRO('Dados 3'!A2:A632)</f>
        <v>0.96130328487052552</v>
      </c>
      <c r="C53">
        <f>[1]!SHAPIRO('Dados 3'!B2:B632)</f>
        <v>0.99381630746129668</v>
      </c>
      <c r="D53">
        <f>[1]!SHAPIRO('Dados 3'!C2:C632)</f>
        <v>0.99553289472392192</v>
      </c>
      <c r="E53">
        <f>[1]!SHAPIRO('Dados 3'!D2:D632)</f>
        <v>0.97699874649196106</v>
      </c>
      <c r="F53">
        <f>[1]!SHAPIRO('Dados 3'!E2:E632)</f>
        <v>0.97072711687836488</v>
      </c>
      <c r="G53">
        <f>[1]!SHAPIRO('Dados 3'!F2:F632)</f>
        <v>0.98401335914346855</v>
      </c>
      <c r="H53">
        <f>[1]!SHAPIRO('Dados 3'!G2:G632)</f>
        <v>0.97964699031475488</v>
      </c>
      <c r="I53">
        <f>[1]!SHAPIRO('Dados 3'!H2:H632)</f>
        <v>0.9834380740070624</v>
      </c>
      <c r="J53">
        <f>[1]!SHAPIRO('Dados 3'!I2:I632)</f>
        <v>0.98776191861219853</v>
      </c>
      <c r="K53">
        <f>[1]!SHAPIRO('Dados 3'!J2:J632)</f>
        <v>0.96576718406084261</v>
      </c>
    </row>
    <row r="54" spans="1:11" x14ac:dyDescent="0.3">
      <c r="A54" t="s">
        <v>20</v>
      </c>
      <c r="B54">
        <f>[1]!SWTEST('Dados 3'!A2:A632)</f>
        <v>1.8200996265704816E-11</v>
      </c>
      <c r="C54">
        <f>[1]!SWTEST('Dados 3'!B2:B632)</f>
        <v>0.78368244621594163</v>
      </c>
      <c r="D54">
        <f>[1]!SWTEST('Dados 3'!C2:C632)</f>
        <v>6.9218013873360462E-2</v>
      </c>
      <c r="E54">
        <f>[1]!SWTEST('Dados 3'!D2:D632)</f>
        <v>6.1347448624313738E-3</v>
      </c>
      <c r="F54">
        <f>[1]!SWTEST('Dados 3'!E2:E632)</f>
        <v>6.7383054691561028E-10</v>
      </c>
      <c r="G54">
        <f>[1]!SWTEST('Dados 3'!F2:F632)</f>
        <v>4.4766711519299118E-2</v>
      </c>
      <c r="H54">
        <f>[1]!SWTEST('Dados 3'!G2:G632)</f>
        <v>1.0927364491042368E-7</v>
      </c>
      <c r="I54">
        <f>[1]!SWTEST('Dados 3'!H2:H632)</f>
        <v>3.6685806763014361E-2</v>
      </c>
      <c r="J54">
        <f>[1]!SWTEST('Dados 3'!I2:I632)</f>
        <v>3.9506006302758578E-5</v>
      </c>
      <c r="K54">
        <f>[1]!SWTEST('Dados 3'!J2:J632)</f>
        <v>2.810310972291008E-4</v>
      </c>
    </row>
    <row r="55" spans="1:11" x14ac:dyDescent="0.3">
      <c r="A55" t="s">
        <v>21</v>
      </c>
      <c r="B55">
        <v>0.05</v>
      </c>
      <c r="C55">
        <v>0.05</v>
      </c>
      <c r="D55">
        <v>0.05</v>
      </c>
      <c r="E55">
        <v>0.05</v>
      </c>
      <c r="F55">
        <v>0.05</v>
      </c>
      <c r="G55">
        <v>0.05</v>
      </c>
      <c r="H55">
        <v>0.05</v>
      </c>
      <c r="I55">
        <v>0.05</v>
      </c>
      <c r="J55">
        <v>0.05</v>
      </c>
      <c r="K55">
        <v>0.05</v>
      </c>
    </row>
    <row r="56" spans="1:11" x14ac:dyDescent="0.3">
      <c r="A56" s="1" t="s">
        <v>22</v>
      </c>
      <c r="B56" s="4" t="str">
        <f t="shared" ref="B56:K56" si="2">IF(B54&lt;B55,"no","yes")</f>
        <v>no</v>
      </c>
      <c r="C56" s="4" t="str">
        <f t="shared" si="2"/>
        <v>yes</v>
      </c>
      <c r="D56" s="4" t="str">
        <f t="shared" si="2"/>
        <v>yes</v>
      </c>
      <c r="E56" s="4" t="str">
        <f t="shared" si="2"/>
        <v>no</v>
      </c>
      <c r="F56" s="4" t="str">
        <f t="shared" si="2"/>
        <v>no</v>
      </c>
      <c r="G56" s="4" t="str">
        <f t="shared" si="2"/>
        <v>no</v>
      </c>
      <c r="H56" s="4" t="str">
        <f t="shared" si="2"/>
        <v>no</v>
      </c>
      <c r="I56" s="4" t="str">
        <f t="shared" si="2"/>
        <v>no</v>
      </c>
      <c r="J56" s="4" t="str">
        <f t="shared" si="2"/>
        <v>no</v>
      </c>
      <c r="K56" s="4" t="str">
        <f t="shared" si="2"/>
        <v>no</v>
      </c>
    </row>
    <row r="58" spans="1:11" x14ac:dyDescent="0.3">
      <c r="A58" t="s">
        <v>23</v>
      </c>
    </row>
    <row r="60" spans="1:11" x14ac:dyDescent="0.3">
      <c r="A60" s="5" t="s">
        <v>24</v>
      </c>
      <c r="B60" s="5">
        <f>[1]!DAGOSTINO('Dados 3'!A2:A632)</f>
        <v>44.940658383238741</v>
      </c>
      <c r="C60" s="5">
        <f>[1]!DAGOSTINO('Dados 3'!B2:B632)</f>
        <v>0.37821704617404739</v>
      </c>
      <c r="D60" s="5">
        <f>[1]!DAGOSTINO('Dados 3'!C2:C632)</f>
        <v>3.0961827377001594</v>
      </c>
      <c r="E60" s="5">
        <f>[1]!DAGOSTINO('Dados 3'!D2:D632)</f>
        <v>12.320913591693291</v>
      </c>
      <c r="F60" s="5">
        <f>[1]!DAGOSTINO('Dados 3'!E2:E632)</f>
        <v>31.57369913521557</v>
      </c>
      <c r="G60" s="5">
        <f>[1]!DAGOSTINO('Dados 3'!F2:F632)</f>
        <v>5.9378505146490905</v>
      </c>
      <c r="H60" s="5">
        <f>[1]!DAGOSTINO('Dados 3'!G2:G632)</f>
        <v>67.402751293284126</v>
      </c>
      <c r="I60" s="5">
        <f>[1]!DAGOSTINO('Dados 3'!H2:H632)</f>
        <v>6.463848033839092</v>
      </c>
      <c r="J60" s="5">
        <f>[1]!DAGOSTINO('Dados 3'!I2:I632)</f>
        <v>32.513336793123308</v>
      </c>
      <c r="K60" s="5">
        <f>[1]!DAGOSTINO('Dados 3'!J2:J632)</f>
        <v>14.362008586804965</v>
      </c>
    </row>
    <row r="61" spans="1:11" x14ac:dyDescent="0.3">
      <c r="A61" t="s">
        <v>20</v>
      </c>
      <c r="B61">
        <f>[1]!DPTEST('Dados 3'!A2:A632)</f>
        <v>1.7428503085170632E-10</v>
      </c>
      <c r="C61">
        <f>[1]!DPTEST('Dados 3'!B2:B632)</f>
        <v>0.82769667762198285</v>
      </c>
      <c r="D61">
        <f>[1]!DPTEST('Dados 3'!C2:C632)</f>
        <v>0.21265346376336258</v>
      </c>
      <c r="E61">
        <f>[1]!DPTEST('Dados 3'!D2:D632)</f>
        <v>2.1112886235515882E-3</v>
      </c>
      <c r="F61">
        <f>[1]!DPTEST('Dados 3'!E2:E632)</f>
        <v>1.3927024711257729E-7</v>
      </c>
      <c r="G61">
        <f>[1]!DPTEST('Dados 3'!F2:F632)</f>
        <v>5.1358477829046456E-2</v>
      </c>
      <c r="H61">
        <f>[1]!DPTEST('Dados 3'!G2:G632)</f>
        <v>2.3314683517128287E-15</v>
      </c>
      <c r="I61">
        <f>[1]!DPTEST('Dados 3'!H2:H632)</f>
        <v>3.9481462662287581E-2</v>
      </c>
      <c r="J61">
        <f>[1]!DPTEST('Dados 3'!I2:I632)</f>
        <v>8.7059991660254354E-8</v>
      </c>
      <c r="K61">
        <f>[1]!DPTEST('Dados 3'!J2:J632)</f>
        <v>7.6090328814459873E-4</v>
      </c>
    </row>
    <row r="62" spans="1:11" x14ac:dyDescent="0.3">
      <c r="A62" t="s">
        <v>21</v>
      </c>
      <c r="B62">
        <v>0.05</v>
      </c>
      <c r="C62">
        <v>0.05</v>
      </c>
      <c r="D62">
        <v>0.05</v>
      </c>
      <c r="E62">
        <v>0.05</v>
      </c>
      <c r="F62">
        <v>0.05</v>
      </c>
      <c r="G62">
        <v>0.05</v>
      </c>
      <c r="H62">
        <v>0.05</v>
      </c>
      <c r="I62">
        <v>0.05</v>
      </c>
      <c r="J62">
        <v>0.05</v>
      </c>
      <c r="K62">
        <v>0.05</v>
      </c>
    </row>
    <row r="63" spans="1:11" x14ac:dyDescent="0.3">
      <c r="A63" s="1" t="s">
        <v>22</v>
      </c>
      <c r="B63" s="4" t="str">
        <f t="shared" ref="B63:K63" si="3">IF(B61&lt;B62,"no","yes")</f>
        <v>no</v>
      </c>
      <c r="C63" s="4" t="str">
        <f t="shared" si="3"/>
        <v>yes</v>
      </c>
      <c r="D63" s="4" t="str">
        <f t="shared" si="3"/>
        <v>yes</v>
      </c>
      <c r="E63" s="4" t="str">
        <f t="shared" si="3"/>
        <v>no</v>
      </c>
      <c r="F63" s="4" t="str">
        <f t="shared" si="3"/>
        <v>no</v>
      </c>
      <c r="G63" s="4" t="str">
        <f t="shared" si="3"/>
        <v>yes</v>
      </c>
      <c r="H63" s="4" t="str">
        <f t="shared" si="3"/>
        <v>no</v>
      </c>
      <c r="I63" s="4" t="str">
        <f t="shared" si="3"/>
        <v>no</v>
      </c>
      <c r="J63" s="4" t="str">
        <f t="shared" si="3"/>
        <v>no</v>
      </c>
      <c r="K63" s="4" t="str">
        <f t="shared" si="3"/>
        <v>no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BC5A-D03F-448E-BD92-B783B9DE538E}">
  <dimension ref="A1:E8"/>
  <sheetViews>
    <sheetView workbookViewId="0">
      <selection activeCell="A9" sqref="A9"/>
    </sheetView>
  </sheetViews>
  <sheetFormatPr defaultRowHeight="14.4" x14ac:dyDescent="0.3"/>
  <sheetData>
    <row r="1" spans="1:5" x14ac:dyDescent="0.3">
      <c r="A1" t="s">
        <v>82</v>
      </c>
      <c r="D1" t="s">
        <v>81</v>
      </c>
    </row>
    <row r="3" spans="1:5" x14ac:dyDescent="0.3">
      <c r="A3" t="s">
        <v>27</v>
      </c>
      <c r="D3" t="s">
        <v>27</v>
      </c>
    </row>
    <row r="5" spans="1:5" x14ac:dyDescent="0.3">
      <c r="A5" t="s">
        <v>28</v>
      </c>
      <c r="B5" s="3" t="s">
        <v>20</v>
      </c>
      <c r="D5" t="s">
        <v>28</v>
      </c>
      <c r="E5" s="3" t="s">
        <v>20</v>
      </c>
    </row>
    <row r="6" spans="1:5" x14ac:dyDescent="0.3">
      <c r="A6" t="s">
        <v>29</v>
      </c>
      <c r="B6" s="23">
        <f>[1]!LEVENE(Dados!G2:H632)</f>
        <v>1.5274792499025969E-3</v>
      </c>
      <c r="D6" t="s">
        <v>29</v>
      </c>
      <c r="E6" s="23">
        <f>[1]!LEVENE(Dados!E2:F632)</f>
        <v>3.2406100025639262E-10</v>
      </c>
    </row>
    <row r="7" spans="1:5" x14ac:dyDescent="0.3">
      <c r="A7" t="s">
        <v>30</v>
      </c>
      <c r="B7" s="16">
        <f>[1]!LEVENE(Dados!G2:H632,1)</f>
        <v>1.9053196479305257E-2</v>
      </c>
      <c r="D7" t="s">
        <v>30</v>
      </c>
      <c r="E7" s="16">
        <f>[1]!LEVENE(Dados!E2:F632,1)</f>
        <v>9.6718130171424832E-9</v>
      </c>
    </row>
    <row r="8" spans="1:5" x14ac:dyDescent="0.3">
      <c r="A8" t="s">
        <v>31</v>
      </c>
      <c r="B8" s="17">
        <f>[1]!LEVENE(Dados!G2:H632,-1)</f>
        <v>2.6629586923873072E-3</v>
      </c>
      <c r="D8" t="s">
        <v>31</v>
      </c>
      <c r="E8" s="17">
        <f>[1]!LEVENE(Dados!E2:F632,-1)</f>
        <v>4.2328585081463643E-10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93E1B-E5F8-4FE2-BE89-86A71282FAD0}">
  <dimension ref="A1:U143"/>
  <sheetViews>
    <sheetView topLeftCell="A20" workbookViewId="0">
      <selection activeCell="H48" sqref="H48"/>
    </sheetView>
  </sheetViews>
  <sheetFormatPr defaultRowHeight="14.4" x14ac:dyDescent="0.3"/>
  <sheetData>
    <row r="1" spans="1:10" s="22" customFormat="1" x14ac:dyDescent="0.3">
      <c r="A1" s="22" t="s">
        <v>83</v>
      </c>
    </row>
    <row r="3" spans="1:10" x14ac:dyDescent="0.3">
      <c r="A3" t="s">
        <v>71</v>
      </c>
    </row>
    <row r="5" spans="1:10" ht="15" thickBot="1" x14ac:dyDescent="0.35">
      <c r="A5" t="s">
        <v>33</v>
      </c>
      <c r="D5" t="s">
        <v>35</v>
      </c>
      <c r="E5">
        <v>0</v>
      </c>
    </row>
    <row r="6" spans="1:10" ht="15" thickTop="1" x14ac:dyDescent="0.3">
      <c r="A6" s="18" t="s">
        <v>36</v>
      </c>
      <c r="B6" s="18" t="s">
        <v>26</v>
      </c>
      <c r="C6" s="18" t="s">
        <v>25</v>
      </c>
      <c r="D6" s="18" t="s">
        <v>72</v>
      </c>
      <c r="E6" s="18" t="s">
        <v>41</v>
      </c>
    </row>
    <row r="7" spans="1:10" x14ac:dyDescent="0.3">
      <c r="A7" t="str">
        <f>Dados!G1</f>
        <v>WAVR2</v>
      </c>
      <c r="B7">
        <f>COUNT(Dados!G2:G632)</f>
        <v>631</v>
      </c>
      <c r="C7">
        <f>AVERAGE(Dados!G2:G632)</f>
        <v>2.2666688921279872</v>
      </c>
      <c r="D7">
        <f>_xlfn.VAR.S(Dados!G2:G632)</f>
        <v>0.80997624308806015</v>
      </c>
    </row>
    <row r="8" spans="1:10" x14ac:dyDescent="0.3">
      <c r="A8" t="str">
        <f>Dados!H1</f>
        <v>SPLR2</v>
      </c>
      <c r="B8">
        <f>COUNT(Dados!H2:H175)</f>
        <v>174</v>
      </c>
      <c r="C8">
        <f>AVERAGE(Dados!H2:H175)</f>
        <v>1.1677009001097425</v>
      </c>
      <c r="D8">
        <f>_xlfn.VAR.S(Dados!H2:H175)</f>
        <v>1.0303613602261623</v>
      </c>
    </row>
    <row r="9" spans="1:10" x14ac:dyDescent="0.3">
      <c r="A9" s="5" t="s">
        <v>73</v>
      </c>
      <c r="B9" s="5"/>
      <c r="C9" s="5"/>
      <c r="D9" s="5">
        <f>((B7-1)*D7+(B8-1)*D8)/(B7+B8-2)</f>
        <v>0.85745647380399004</v>
      </c>
      <c r="E9" s="5">
        <f>ABS(C7-C8-E5)/SQRT(D9)</f>
        <v>1.1868040009966845</v>
      </c>
    </row>
    <row r="11" spans="1:10" ht="15" thickBot="1" x14ac:dyDescent="0.35">
      <c r="A11" t="s">
        <v>74</v>
      </c>
      <c r="E11" t="s">
        <v>34</v>
      </c>
      <c r="F11">
        <v>0.05</v>
      </c>
    </row>
    <row r="12" spans="1:10" ht="15" thickTop="1" x14ac:dyDescent="0.3">
      <c r="A12" s="18" t="s">
        <v>45</v>
      </c>
      <c r="B12" s="18" t="s">
        <v>75</v>
      </c>
      <c r="C12" s="18" t="s">
        <v>76</v>
      </c>
      <c r="D12" s="18" t="s">
        <v>40</v>
      </c>
      <c r="E12" s="18" t="s">
        <v>20</v>
      </c>
      <c r="F12" s="18" t="s">
        <v>46</v>
      </c>
      <c r="G12" s="18" t="s">
        <v>47</v>
      </c>
      <c r="H12" s="18" t="s">
        <v>48</v>
      </c>
      <c r="I12" s="18" t="s">
        <v>49</v>
      </c>
      <c r="J12" s="18" t="s">
        <v>66</v>
      </c>
    </row>
    <row r="13" spans="1:10" x14ac:dyDescent="0.3">
      <c r="A13" t="s">
        <v>50</v>
      </c>
      <c r="B13">
        <f>SQRT(D9*(1/B7+1/B8))</f>
        <v>7.9289317253237027E-2</v>
      </c>
      <c r="C13">
        <f>(ABS(C7-C8-E5))/B13</f>
        <v>13.860227708965153</v>
      </c>
      <c r="D13">
        <f>B7+B8-2</f>
        <v>803</v>
      </c>
      <c r="E13">
        <f>_xlfn.T.DIST.RT(C13,D13)</f>
        <v>1.2650847747945943E-39</v>
      </c>
      <c r="F13">
        <f>_xlfn.T.INV.2T(F11*2,D13)</f>
        <v>1.64675342681984</v>
      </c>
      <c r="I13" s="6" t="str">
        <f>IF(E13&lt;F11,"yes","no")</f>
        <v>yes</v>
      </c>
      <c r="J13">
        <f>SQRT(C13^2/(C13^2+D13))</f>
        <v>0.4393753740542784</v>
      </c>
    </row>
    <row r="14" spans="1:10" x14ac:dyDescent="0.3">
      <c r="A14" t="s">
        <v>51</v>
      </c>
      <c r="B14">
        <f>B13</f>
        <v>7.9289317253237027E-2</v>
      </c>
      <c r="C14">
        <f>C13</f>
        <v>13.860227708965153</v>
      </c>
      <c r="D14">
        <f>D13</f>
        <v>803</v>
      </c>
      <c r="E14">
        <f>_xlfn.T.DIST.2T(C14,D14)</f>
        <v>2.5301695495891886E-39</v>
      </c>
      <c r="F14">
        <f>_xlfn.T.INV.2T(F11,D14)</f>
        <v>1.9629226273038485</v>
      </c>
      <c r="G14">
        <f>(C7-C8)-F14*B14</f>
        <v>0.94332919707839236</v>
      </c>
      <c r="H14">
        <f>(C7-C8)+F14*B14</f>
        <v>1.254606786958097</v>
      </c>
      <c r="I14" s="6" t="str">
        <f>IF(E14&lt;F11,"yes","no")</f>
        <v>yes</v>
      </c>
      <c r="J14">
        <f>J13</f>
        <v>0.4393753740542784</v>
      </c>
    </row>
    <row r="15" spans="1:1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0" ht="15" thickBot="1" x14ac:dyDescent="0.35">
      <c r="A16" s="14" t="s">
        <v>77</v>
      </c>
      <c r="B16" s="14"/>
      <c r="C16" s="14"/>
      <c r="E16" t="s">
        <v>34</v>
      </c>
      <c r="F16">
        <f>F11</f>
        <v>0.05</v>
      </c>
    </row>
    <row r="17" spans="1:10" ht="15" thickTop="1" x14ac:dyDescent="0.3">
      <c r="A17" s="18" t="s">
        <v>45</v>
      </c>
      <c r="B17" s="18" t="s">
        <v>75</v>
      </c>
      <c r="C17" s="18" t="s">
        <v>76</v>
      </c>
      <c r="D17" s="18" t="s">
        <v>40</v>
      </c>
      <c r="E17" s="18" t="s">
        <v>20</v>
      </c>
      <c r="F17" s="18" t="s">
        <v>46</v>
      </c>
      <c r="G17" s="18" t="s">
        <v>47</v>
      </c>
      <c r="H17" s="18" t="s">
        <v>48</v>
      </c>
      <c r="I17" s="18" t="s">
        <v>49</v>
      </c>
      <c r="J17" s="18" t="s">
        <v>66</v>
      </c>
    </row>
    <row r="18" spans="1:10" x14ac:dyDescent="0.3">
      <c r="A18" t="s">
        <v>50</v>
      </c>
      <c r="B18">
        <f>SQRT(D7/B7+D8/B8)</f>
        <v>8.4883779762781053E-2</v>
      </c>
      <c r="C18">
        <f>(ABS(C7-C8-E5))/B18</f>
        <v>12.946737234009325</v>
      </c>
      <c r="D18">
        <f>(D7/B7+D8/B8)^2/((D7/B7)^2/(B7-1)+(D8/B8)^2/(B8-1))</f>
        <v>252.8693537391751</v>
      </c>
      <c r="E18">
        <f>[1]!T_DIST_RT(C18,D18)</f>
        <v>0</v>
      </c>
      <c r="F18">
        <f>[1]!T_INV(1-F16,D18)</f>
        <v>1.6509018130036541</v>
      </c>
      <c r="I18" s="6" t="str">
        <f>IF(E18&lt;F16,"yes","no")</f>
        <v>yes</v>
      </c>
      <c r="J18">
        <f>SQRT(C18^2/(C18^2+D18))</f>
        <v>0.6313698829095642</v>
      </c>
    </row>
    <row r="19" spans="1:10" x14ac:dyDescent="0.3">
      <c r="A19" t="s">
        <v>51</v>
      </c>
      <c r="B19">
        <f>B18</f>
        <v>8.4883779762781053E-2</v>
      </c>
      <c r="C19">
        <f>C18</f>
        <v>12.946737234009325</v>
      </c>
      <c r="D19">
        <f>D18</f>
        <v>252.8693537391751</v>
      </c>
      <c r="E19">
        <f>[1]!T_DIST_2T(C19,D19)</f>
        <v>0</v>
      </c>
      <c r="F19">
        <f>[1]!T_INV_2T(F16,D19)</f>
        <v>1.9693896944935343</v>
      </c>
      <c r="G19">
        <f>(C7-C8)-F19*B19</f>
        <v>0.93179875092376485</v>
      </c>
      <c r="H19">
        <f>(C7-C8)+F19*B19</f>
        <v>1.2661372331127245</v>
      </c>
      <c r="I19" s="6" t="str">
        <f>IF(E19&lt;F16,"yes","no")</f>
        <v>yes</v>
      </c>
      <c r="J19">
        <f>J18</f>
        <v>0.6313698829095642</v>
      </c>
    </row>
    <row r="21" spans="1:10" s="22" customFormat="1" x14ac:dyDescent="0.3">
      <c r="A21" s="22" t="s">
        <v>81</v>
      </c>
    </row>
    <row r="23" spans="1:10" x14ac:dyDescent="0.3">
      <c r="A23" t="s">
        <v>71</v>
      </c>
    </row>
    <row r="25" spans="1:10" ht="15" thickBot="1" x14ac:dyDescent="0.35">
      <c r="A25" t="s">
        <v>33</v>
      </c>
      <c r="D25" t="s">
        <v>35</v>
      </c>
      <c r="E25">
        <v>0</v>
      </c>
    </row>
    <row r="26" spans="1:10" ht="15" thickTop="1" x14ac:dyDescent="0.3">
      <c r="A26" s="18" t="s">
        <v>36</v>
      </c>
      <c r="B26" s="18" t="s">
        <v>26</v>
      </c>
      <c r="C26" s="18" t="s">
        <v>25</v>
      </c>
      <c r="D26" s="18" t="s">
        <v>72</v>
      </c>
      <c r="E26" s="18" t="s">
        <v>41</v>
      </c>
    </row>
    <row r="27" spans="1:10" x14ac:dyDescent="0.3">
      <c r="A27" t="str">
        <f>Dados!F1</f>
        <v>WAVE2</v>
      </c>
      <c r="B27">
        <f>COUNT(Dados!F2:F632)</f>
        <v>631</v>
      </c>
      <c r="C27">
        <f>AVERAGE(Dados!F2:F632)</f>
        <v>1.8572905175591565</v>
      </c>
      <c r="D27">
        <f>_xlfn.VAR.S(Dados!F2:F632)</f>
        <v>0.33865725565129245</v>
      </c>
    </row>
    <row r="28" spans="1:10" x14ac:dyDescent="0.3">
      <c r="A28" t="str">
        <f>Dados!E1</f>
        <v>SPLE2</v>
      </c>
      <c r="B28">
        <f>COUNT(Dados!E2:E175)</f>
        <v>174</v>
      </c>
      <c r="C28">
        <f>AVERAGE(Dados!E2:E175)</f>
        <v>0.88714485755629824</v>
      </c>
      <c r="D28">
        <f>_xlfn.VAR.S(Dados!E2:E175)</f>
        <v>0.55822852785629584</v>
      </c>
    </row>
    <row r="29" spans="1:10" x14ac:dyDescent="0.3">
      <c r="A29" s="5" t="s">
        <v>73</v>
      </c>
      <c r="B29" s="5"/>
      <c r="C29" s="5"/>
      <c r="D29" s="5">
        <f>((B27-1)*D27+(B28-1)*D28)/(B27+B28-2)</f>
        <v>0.38596214991214622</v>
      </c>
      <c r="E29" s="5">
        <f>ABS(C27-C28-E25)/SQRT(D29)</f>
        <v>1.5615812535576954</v>
      </c>
    </row>
    <row r="31" spans="1:10" ht="15" thickBot="1" x14ac:dyDescent="0.35">
      <c r="A31" t="s">
        <v>74</v>
      </c>
      <c r="E31" t="s">
        <v>34</v>
      </c>
      <c r="F31">
        <v>0.05</v>
      </c>
    </row>
    <row r="32" spans="1:10" ht="15" thickTop="1" x14ac:dyDescent="0.3">
      <c r="A32" s="18" t="s">
        <v>45</v>
      </c>
      <c r="B32" s="18" t="s">
        <v>75</v>
      </c>
      <c r="C32" s="18" t="s">
        <v>76</v>
      </c>
      <c r="D32" s="18" t="s">
        <v>40</v>
      </c>
      <c r="E32" s="18" t="s">
        <v>20</v>
      </c>
      <c r="F32" s="18" t="s">
        <v>46</v>
      </c>
      <c r="G32" s="18" t="s">
        <v>47</v>
      </c>
      <c r="H32" s="18" t="s">
        <v>48</v>
      </c>
      <c r="I32" s="18" t="s">
        <v>49</v>
      </c>
      <c r="J32" s="18" t="s">
        <v>66</v>
      </c>
    </row>
    <row r="33" spans="1:12" x14ac:dyDescent="0.3">
      <c r="A33" t="s">
        <v>50</v>
      </c>
      <c r="B33">
        <f>SQRT(D29*(1/B27+1/B28))</f>
        <v>5.319624712199654E-2</v>
      </c>
      <c r="C33">
        <f>(ABS(C27-C28-E25))/B33</f>
        <v>18.237107173707091</v>
      </c>
      <c r="D33">
        <f>B27+B28-2</f>
        <v>803</v>
      </c>
      <c r="E33">
        <f>_xlfn.T.DIST.RT(C33,D33)</f>
        <v>9.667085920152565E-63</v>
      </c>
      <c r="F33">
        <f>_xlfn.T.INV.2T(F31*2,D33)</f>
        <v>1.64675342681984</v>
      </c>
      <c r="I33" s="6" t="str">
        <f>IF(E33&lt;F31,"yes","no")</f>
        <v>yes</v>
      </c>
      <c r="J33">
        <f>SQRT(C33^2/(C33^2+D33))</f>
        <v>0.54118378184767768</v>
      </c>
    </row>
    <row r="34" spans="1:12" x14ac:dyDescent="0.3">
      <c r="A34" t="s">
        <v>51</v>
      </c>
      <c r="B34">
        <f>B33</f>
        <v>5.319624712199654E-2</v>
      </c>
      <c r="C34">
        <f>C33</f>
        <v>18.237107173707091</v>
      </c>
      <c r="D34">
        <f>D33</f>
        <v>803</v>
      </c>
      <c r="E34">
        <f>_xlfn.T.DIST.2T(C34,D34)</f>
        <v>1.933417184030513E-62</v>
      </c>
      <c r="F34">
        <f>_xlfn.T.INV.2T(F31,D34)</f>
        <v>1.9629226273038485</v>
      </c>
      <c r="G34">
        <f>(C27-C28)-F34*B34</f>
        <v>0.86572554283944403</v>
      </c>
      <c r="H34">
        <f>(C27-C28)+F34*B34</f>
        <v>1.0745657771662724</v>
      </c>
      <c r="I34" s="6" t="str">
        <f>IF(E34&lt;F31,"yes","no")</f>
        <v>yes</v>
      </c>
      <c r="J34">
        <f>J33</f>
        <v>0.54118378184767768</v>
      </c>
    </row>
    <row r="35" spans="1:12" x14ac:dyDescent="0.3">
      <c r="A35" s="5"/>
      <c r="B35" s="5"/>
      <c r="C35" s="5"/>
      <c r="D35" s="5"/>
      <c r="E35" s="5"/>
      <c r="F35" s="5"/>
      <c r="G35" s="5"/>
      <c r="H35" s="5"/>
      <c r="I35" s="5"/>
      <c r="J35" s="5"/>
    </row>
    <row r="36" spans="1:12" ht="15" thickBot="1" x14ac:dyDescent="0.35">
      <c r="A36" s="14" t="s">
        <v>77</v>
      </c>
      <c r="B36" s="14"/>
      <c r="C36" s="14"/>
      <c r="E36" t="s">
        <v>34</v>
      </c>
      <c r="F36">
        <f>F31</f>
        <v>0.05</v>
      </c>
    </row>
    <row r="37" spans="1:12" ht="15" thickTop="1" x14ac:dyDescent="0.3">
      <c r="A37" s="18" t="s">
        <v>45</v>
      </c>
      <c r="B37" s="18" t="s">
        <v>75</v>
      </c>
      <c r="C37" s="18" t="s">
        <v>76</v>
      </c>
      <c r="D37" s="18" t="s">
        <v>40</v>
      </c>
      <c r="E37" s="18" t="s">
        <v>20</v>
      </c>
      <c r="F37" s="18" t="s">
        <v>46</v>
      </c>
      <c r="G37" s="18" t="s">
        <v>47</v>
      </c>
      <c r="H37" s="18" t="s">
        <v>48</v>
      </c>
      <c r="I37" s="18" t="s">
        <v>49</v>
      </c>
      <c r="J37" s="18" t="s">
        <v>66</v>
      </c>
    </row>
    <row r="38" spans="1:12" x14ac:dyDescent="0.3">
      <c r="A38" t="s">
        <v>50</v>
      </c>
      <c r="B38">
        <f>SQRT(D27/B27+D28/B28)</f>
        <v>6.1195663457560147E-2</v>
      </c>
      <c r="C38">
        <f>(ABS(C27-C28-E25))/B38</f>
        <v>15.853176600914946</v>
      </c>
      <c r="D38">
        <f>(D27/B27+D28/B28)^2/((D27/B27)^2/(B27-1)+(D28/B28)^2/(B28-1))</f>
        <v>233.92592531066529</v>
      </c>
      <c r="E38">
        <f>[1]!T_DIST_RT(C38,D38)</f>
        <v>0</v>
      </c>
      <c r="F38">
        <f>[1]!T_INV(1-F36,D38)</f>
        <v>1.651393553249358</v>
      </c>
      <c r="I38" s="6" t="str">
        <f>IF(E38&lt;F36,"yes","no")</f>
        <v>yes</v>
      </c>
      <c r="J38">
        <f>SQRT(C38^2/(C38^2+D38))</f>
        <v>0.7196708518999676</v>
      </c>
    </row>
    <row r="39" spans="1:12" x14ac:dyDescent="0.3">
      <c r="A39" t="s">
        <v>51</v>
      </c>
      <c r="B39">
        <f>B38</f>
        <v>6.1195663457560147E-2</v>
      </c>
      <c r="C39">
        <f>C38</f>
        <v>15.853176600914946</v>
      </c>
      <c r="D39">
        <f>D38</f>
        <v>233.92592531066529</v>
      </c>
      <c r="E39">
        <f>[1]!T_DIST_2T(C39,D39)</f>
        <v>0</v>
      </c>
      <c r="F39">
        <f>[1]!T_INV_2T(F36,D39)</f>
        <v>1.9701568857228169</v>
      </c>
      <c r="G39">
        <f>(C27-C28)-F39*B39</f>
        <v>0.84958060226556997</v>
      </c>
      <c r="H39">
        <f>(C27-C28)+F39*B39</f>
        <v>1.0907107177401465</v>
      </c>
      <c r="I39" s="6" t="str">
        <f>IF(E39&lt;F36,"yes","no")</f>
        <v>yes</v>
      </c>
      <c r="J39">
        <f>J38</f>
        <v>0.7196708518999676</v>
      </c>
    </row>
    <row r="41" spans="1:12" s="22" customFormat="1" x14ac:dyDescent="0.3">
      <c r="A41" s="22" t="s">
        <v>85</v>
      </c>
    </row>
    <row r="42" spans="1:12" s="22" customFormat="1" x14ac:dyDescent="0.3"/>
    <row r="43" spans="1:12" s="22" customFormat="1" x14ac:dyDescent="0.3">
      <c r="A43" s="22" t="s">
        <v>144</v>
      </c>
      <c r="L43" s="22" t="s">
        <v>146</v>
      </c>
    </row>
    <row r="45" spans="1:12" x14ac:dyDescent="0.3">
      <c r="A45" s="22" t="s">
        <v>86</v>
      </c>
    </row>
    <row r="47" spans="1:12" x14ac:dyDescent="0.3">
      <c r="A47" t="s">
        <v>71</v>
      </c>
      <c r="L47" t="s">
        <v>71</v>
      </c>
    </row>
    <row r="49" spans="1:21" ht="15" thickBot="1" x14ac:dyDescent="0.35">
      <c r="A49" t="s">
        <v>33</v>
      </c>
      <c r="D49" t="s">
        <v>35</v>
      </c>
      <c r="E49">
        <v>0</v>
      </c>
      <c r="L49" t="s">
        <v>33</v>
      </c>
      <c r="O49" t="s">
        <v>35</v>
      </c>
      <c r="P49">
        <v>0</v>
      </c>
    </row>
    <row r="50" spans="1:21" ht="15" thickTop="1" x14ac:dyDescent="0.3">
      <c r="A50" s="18" t="s">
        <v>36</v>
      </c>
      <c r="B50" s="18" t="s">
        <v>26</v>
      </c>
      <c r="C50" s="18" t="s">
        <v>25</v>
      </c>
      <c r="D50" s="18" t="s">
        <v>72</v>
      </c>
      <c r="E50" s="18" t="s">
        <v>41</v>
      </c>
      <c r="L50" s="18" t="s">
        <v>36</v>
      </c>
      <c r="M50" s="18" t="s">
        <v>26</v>
      </c>
      <c r="N50" s="18" t="s">
        <v>25</v>
      </c>
      <c r="O50" s="18" t="s">
        <v>72</v>
      </c>
      <c r="P50" s="18" t="s">
        <v>41</v>
      </c>
    </row>
    <row r="51" spans="1:21" x14ac:dyDescent="0.3">
      <c r="A51" t="str">
        <f>Dados!J1</f>
        <v>WAVAL</v>
      </c>
      <c r="B51">
        <f>COUNT(Dados!J2:J632)</f>
        <v>631</v>
      </c>
      <c r="C51">
        <f>AVERAGE(Dados!J2:J632)</f>
        <v>558.25000718858939</v>
      </c>
      <c r="D51">
        <f>_xlfn.VAR.S(Dados!J2:J632)</f>
        <v>36539.651361210243</v>
      </c>
      <c r="L51" t="str">
        <f>'Dados 3'!A1</f>
        <v>WAVAL</v>
      </c>
      <c r="M51">
        <f>COUNT('Dados 3'!A2:A601)</f>
        <v>600</v>
      </c>
      <c r="N51">
        <f>AVERAGE('Dados 3'!A2:A601)</f>
        <v>582.36875107499998</v>
      </c>
      <c r="O51">
        <f>_xlfn.VAR.S('Dados 3'!A2:A601)</f>
        <v>22322.389878847662</v>
      </c>
    </row>
    <row r="52" spans="1:21" x14ac:dyDescent="0.3">
      <c r="A52" t="str">
        <f>Dados!N1</f>
        <v>SPLAL</v>
      </c>
      <c r="B52">
        <f>COUNT(Dados!N2:N175)</f>
        <v>174</v>
      </c>
      <c r="C52">
        <f>AVERAGE(Dados!N2:N175)</f>
        <v>559.08619876436774</v>
      </c>
      <c r="D52">
        <f>_xlfn.VAR.S(Dados!N2:N175)</f>
        <v>74083.96420801495</v>
      </c>
      <c r="L52" t="str">
        <f>'Dados 3'!B1</f>
        <v>SPLAL</v>
      </c>
      <c r="M52">
        <f>COUNT('Dados 3'!B2:B148)</f>
        <v>147</v>
      </c>
      <c r="N52">
        <f>AVERAGE('Dados 3'!B2:B148)</f>
        <v>645.70044395918353</v>
      </c>
      <c r="O52">
        <f>_xlfn.VAR.S('Dados 3'!B2:B148)</f>
        <v>21786.979805812392</v>
      </c>
    </row>
    <row r="53" spans="1:21" x14ac:dyDescent="0.3">
      <c r="A53" s="5" t="s">
        <v>73</v>
      </c>
      <c r="B53" s="5"/>
      <c r="C53" s="5"/>
      <c r="D53" s="5">
        <f>((B51-1)*D51+(B52-1)*D52)/(B51+B52-2)</f>
        <v>44628.276669425955</v>
      </c>
      <c r="E53" s="5">
        <f>ABS(C51-C52-E49)/SQRT(D53)</f>
        <v>3.9582272974676312E-3</v>
      </c>
      <c r="L53" s="5" t="s">
        <v>73</v>
      </c>
      <c r="M53" s="5"/>
      <c r="N53" s="5"/>
      <c r="O53" s="5">
        <f>((M51-1)*O51+(M52-1)*O52)/(M51+M52-2)</f>
        <v>22217.463877957529</v>
      </c>
      <c r="P53" s="5">
        <f>ABS(N51-N52-P49)/SQRT(O53)</f>
        <v>0.42488740330502439</v>
      </c>
    </row>
    <row r="55" spans="1:21" ht="15" thickBot="1" x14ac:dyDescent="0.35">
      <c r="A55" t="s">
        <v>74</v>
      </c>
      <c r="E55" t="s">
        <v>34</v>
      </c>
      <c r="F55">
        <v>0.05</v>
      </c>
      <c r="L55" t="s">
        <v>74</v>
      </c>
      <c r="P55" t="s">
        <v>34</v>
      </c>
      <c r="Q55">
        <v>0.05</v>
      </c>
    </row>
    <row r="56" spans="1:21" ht="15" thickTop="1" x14ac:dyDescent="0.3">
      <c r="A56" s="18" t="s">
        <v>45</v>
      </c>
      <c r="B56" s="18" t="s">
        <v>75</v>
      </c>
      <c r="C56" s="18" t="s">
        <v>76</v>
      </c>
      <c r="D56" s="18" t="s">
        <v>40</v>
      </c>
      <c r="E56" s="18" t="s">
        <v>20</v>
      </c>
      <c r="F56" s="18" t="s">
        <v>46</v>
      </c>
      <c r="G56" s="18" t="s">
        <v>47</v>
      </c>
      <c r="H56" s="18" t="s">
        <v>48</v>
      </c>
      <c r="I56" s="18" t="s">
        <v>49</v>
      </c>
      <c r="J56" s="18" t="s">
        <v>66</v>
      </c>
      <c r="L56" s="18" t="s">
        <v>45</v>
      </c>
      <c r="M56" s="18" t="s">
        <v>75</v>
      </c>
      <c r="N56" s="18" t="s">
        <v>76</v>
      </c>
      <c r="O56" s="18" t="s">
        <v>40</v>
      </c>
      <c r="P56" s="18" t="s">
        <v>20</v>
      </c>
      <c r="Q56" s="18" t="s">
        <v>46</v>
      </c>
      <c r="R56" s="18" t="s">
        <v>47</v>
      </c>
      <c r="S56" s="18" t="s">
        <v>48</v>
      </c>
      <c r="T56" s="18" t="s">
        <v>49</v>
      </c>
      <c r="U56" s="18" t="s">
        <v>66</v>
      </c>
    </row>
    <row r="57" spans="1:21" x14ac:dyDescent="0.3">
      <c r="A57" t="s">
        <v>50</v>
      </c>
      <c r="B57">
        <f>SQRT(D53*(1/B51+1/B52))</f>
        <v>18.088964015371026</v>
      </c>
      <c r="C57">
        <f>(ABS(C51-C52-E49))/B57</f>
        <v>4.6226615027139921E-2</v>
      </c>
      <c r="D57">
        <f>B51+B52-2</f>
        <v>803</v>
      </c>
      <c r="E57">
        <f>_xlfn.T.DIST.RT(C57,D57)</f>
        <v>0.48157056145446631</v>
      </c>
      <c r="F57">
        <f>_xlfn.T.INV.2T(F55*2,D57)</f>
        <v>1.64675342681984</v>
      </c>
      <c r="I57" s="6" t="str">
        <f>IF(E57&lt;F55,"yes","no")</f>
        <v>no</v>
      </c>
      <c r="J57">
        <f>SQRT(C57^2/(C57^2+D57))</f>
        <v>1.631299648535897E-3</v>
      </c>
      <c r="L57" t="s">
        <v>50</v>
      </c>
      <c r="M57">
        <f>SQRT(O53*(1/M51+1/M52))</f>
        <v>13.717445699451314</v>
      </c>
      <c r="N57">
        <f>(ABS(N51-N52-P49))/M57</f>
        <v>4.6168721401767066</v>
      </c>
      <c r="O57">
        <f>M51+M52-2</f>
        <v>745</v>
      </c>
      <c r="P57">
        <f>_xlfn.T.DIST.RT(N57,O57)</f>
        <v>2.2937787333804091E-6</v>
      </c>
      <c r="Q57">
        <f>_xlfn.T.INV.2T(Q55*2,O57)</f>
        <v>1.646901515854077</v>
      </c>
      <c r="T57" s="6" t="str">
        <f>IF(P57&lt;Q55,"yes","no")</f>
        <v>yes</v>
      </c>
      <c r="U57">
        <f>SQRT(N57^2/(N57^2+O57))</f>
        <v>0.16678002707228354</v>
      </c>
    </row>
    <row r="58" spans="1:21" x14ac:dyDescent="0.3">
      <c r="A58" t="s">
        <v>51</v>
      </c>
      <c r="B58">
        <f>B57</f>
        <v>18.088964015371026</v>
      </c>
      <c r="C58">
        <f>C57</f>
        <v>4.6226615027139921E-2</v>
      </c>
      <c r="D58">
        <f>D57</f>
        <v>803</v>
      </c>
      <c r="E58">
        <f>_xlfn.T.DIST.2T(C58,D58)</f>
        <v>0.96314112290893261</v>
      </c>
      <c r="F58">
        <f>_xlfn.T.INV.2T(F55,D58)</f>
        <v>1.9629226273038485</v>
      </c>
      <c r="G58">
        <f>(C51-C52)-F58*B58</f>
        <v>-36.343428346035211</v>
      </c>
      <c r="H58">
        <f>(C51-C52)+F58*B58</f>
        <v>34.671045194478523</v>
      </c>
      <c r="I58" s="6" t="str">
        <f>IF(E58&lt;F55,"yes","no")</f>
        <v>no</v>
      </c>
      <c r="J58">
        <f>J57</f>
        <v>1.631299648535897E-3</v>
      </c>
      <c r="L58" t="s">
        <v>51</v>
      </c>
      <c r="M58">
        <f>M57</f>
        <v>13.717445699451314</v>
      </c>
      <c r="N58">
        <f>N57</f>
        <v>4.6168721401767066</v>
      </c>
      <c r="O58">
        <f>O57</f>
        <v>745</v>
      </c>
      <c r="P58">
        <f>_xlfn.T.DIST.2T(N58,O58)</f>
        <v>4.5875574667608181E-6</v>
      </c>
      <c r="Q58">
        <f>_xlfn.T.INV.2T(Q55,O58)</f>
        <v>1.963153332765311</v>
      </c>
      <c r="R58">
        <f>(N51-N52)-Q58*M58</f>
        <v>-90.261142126088586</v>
      </c>
      <c r="S58">
        <f>(N51-N52)+Q58*M58</f>
        <v>-36.40224364227852</v>
      </c>
      <c r="T58" s="6" t="str">
        <f>IF(P58&lt;Q55,"yes","no")</f>
        <v>yes</v>
      </c>
      <c r="U58">
        <f>U57</f>
        <v>0.16678002707228354</v>
      </c>
    </row>
    <row r="59" spans="1:21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spans="1:21" ht="15" thickBot="1" x14ac:dyDescent="0.35">
      <c r="A60" t="s">
        <v>77</v>
      </c>
      <c r="E60" t="s">
        <v>34</v>
      </c>
      <c r="F60">
        <f>F55</f>
        <v>0.05</v>
      </c>
      <c r="L60" t="s">
        <v>77</v>
      </c>
      <c r="P60" t="s">
        <v>34</v>
      </c>
      <c r="Q60">
        <f>Q55</f>
        <v>0.05</v>
      </c>
    </row>
    <row r="61" spans="1:21" ht="15" thickTop="1" x14ac:dyDescent="0.3">
      <c r="A61" s="18" t="s">
        <v>45</v>
      </c>
      <c r="B61" s="18" t="s">
        <v>75</v>
      </c>
      <c r="C61" s="18" t="s">
        <v>76</v>
      </c>
      <c r="D61" s="18" t="s">
        <v>40</v>
      </c>
      <c r="E61" s="18" t="s">
        <v>20</v>
      </c>
      <c r="F61" s="18" t="s">
        <v>46</v>
      </c>
      <c r="G61" s="18" t="s">
        <v>47</v>
      </c>
      <c r="H61" s="18" t="s">
        <v>48</v>
      </c>
      <c r="I61" s="18" t="s">
        <v>49</v>
      </c>
      <c r="J61" s="18" t="s">
        <v>66</v>
      </c>
      <c r="L61" s="18" t="s">
        <v>45</v>
      </c>
      <c r="M61" s="18" t="s">
        <v>75</v>
      </c>
      <c r="N61" s="18" t="s">
        <v>76</v>
      </c>
      <c r="O61" s="18" t="s">
        <v>40</v>
      </c>
      <c r="P61" s="18" t="s">
        <v>20</v>
      </c>
      <c r="Q61" s="18" t="s">
        <v>46</v>
      </c>
      <c r="R61" s="18" t="s">
        <v>47</v>
      </c>
      <c r="S61" s="18" t="s">
        <v>48</v>
      </c>
      <c r="T61" s="18" t="s">
        <v>49</v>
      </c>
      <c r="U61" s="18" t="s">
        <v>66</v>
      </c>
    </row>
    <row r="62" spans="1:21" x14ac:dyDescent="0.3">
      <c r="A62" t="s">
        <v>50</v>
      </c>
      <c r="B62">
        <f>SQRT(D51/B51+D52/B52)</f>
        <v>21.992667849363983</v>
      </c>
      <c r="C62">
        <f>(ABS(C51-C52-E49))/B62</f>
        <v>3.8021379739180933E-2</v>
      </c>
      <c r="D62">
        <f>(D51/B51+D52/B52)^2/((D51/B51)^2/(B51-1)+(D52/B52)^2/(B52-1))</f>
        <v>222.13009128504262</v>
      </c>
      <c r="E62">
        <f>[1]!T_DIST_RT(C62,D62)</f>
        <v>0.48485239199701757</v>
      </c>
      <c r="F62">
        <f>[1]!T_INV(1-F60,D62)</f>
        <v>1.6517423049545668</v>
      </c>
      <c r="I62" s="6" t="str">
        <f>IF(E62&lt;F60,"yes","no")</f>
        <v>no</v>
      </c>
      <c r="J62">
        <f>SQRT(C62^2/(C62^2+D62))</f>
        <v>2.551072269734458E-3</v>
      </c>
      <c r="L62" t="s">
        <v>50</v>
      </c>
      <c r="M62">
        <f>SQRT(O51/M51+O52/M52)</f>
        <v>13.616707755905184</v>
      </c>
      <c r="N62">
        <f>(ABS(N51-N52-P49))/M62</f>
        <v>4.6510282822746474</v>
      </c>
      <c r="O62">
        <f>(O51/M51+O52/M52)^2/((O51/M51)^2/(M51-1)+(O52/M52)^2/(M52-1))</f>
        <v>225.04147777030238</v>
      </c>
      <c r="P62">
        <f>[1]!T_DIST_RT(N62,O62)</f>
        <v>2.8164572143940525E-6</v>
      </c>
      <c r="Q62">
        <f>[1]!T_INV(1-Q60,O62)</f>
        <v>1.6516528155317929</v>
      </c>
      <c r="T62" s="6" t="str">
        <f>IF(P62&lt;Q60,"yes","no")</f>
        <v>yes</v>
      </c>
      <c r="U62">
        <f>SQRT(N62^2/(N62^2+O62))</f>
        <v>0.29613360636730768</v>
      </c>
    </row>
    <row r="63" spans="1:21" x14ac:dyDescent="0.3">
      <c r="A63" t="s">
        <v>51</v>
      </c>
      <c r="B63">
        <f>B62</f>
        <v>21.992667849363983</v>
      </c>
      <c r="C63">
        <f>C62</f>
        <v>3.8021379739180933E-2</v>
      </c>
      <c r="D63">
        <f>D62</f>
        <v>222.13009128504262</v>
      </c>
      <c r="E63">
        <f>[1]!T_DIST_2T(C63,D63)</f>
        <v>0.96970478399403515</v>
      </c>
      <c r="F63">
        <f>[1]!T_INV_2T(F60,D63)</f>
        <v>1.9707010696080012</v>
      </c>
      <c r="G63">
        <f>(C51-C52)-F63*B63</f>
        <v>-44.177165630053445</v>
      </c>
      <c r="H63">
        <f>(C51-C52)+F63*B63</f>
        <v>42.504782478496757</v>
      </c>
      <c r="I63" s="6" t="str">
        <f>IF(E63&lt;F60,"yes","no")</f>
        <v>no</v>
      </c>
      <c r="J63">
        <f>J62</f>
        <v>2.551072269734458E-3</v>
      </c>
      <c r="L63" t="s">
        <v>51</v>
      </c>
      <c r="M63">
        <f>M62</f>
        <v>13.616707755905184</v>
      </c>
      <c r="N63">
        <f>N62</f>
        <v>4.6510282822746474</v>
      </c>
      <c r="O63">
        <f>O62</f>
        <v>225.04147777030238</v>
      </c>
      <c r="P63">
        <f>[1]!T_DIST_2T(N63,O63)</f>
        <v>5.632914428788105E-6</v>
      </c>
      <c r="Q63">
        <f>[1]!T_INV_2T(Q60,O63)</f>
        <v>1.9705614263414597</v>
      </c>
      <c r="R63">
        <f>(N51-N52)-Q63*M63</f>
        <v>-90.164251941734889</v>
      </c>
      <c r="S63">
        <f>(N51-N52)+Q63*M63</f>
        <v>-36.499133826632217</v>
      </c>
      <c r="T63" s="6" t="str">
        <f>IF(P63&lt;Q60,"yes","no")</f>
        <v>yes</v>
      </c>
      <c r="U63">
        <f>U62</f>
        <v>0.29613360636730768</v>
      </c>
    </row>
    <row r="65" spans="1:21" x14ac:dyDescent="0.3">
      <c r="A65" s="22" t="s">
        <v>87</v>
      </c>
    </row>
    <row r="67" spans="1:21" x14ac:dyDescent="0.3">
      <c r="A67" t="s">
        <v>71</v>
      </c>
      <c r="L67" t="s">
        <v>71</v>
      </c>
    </row>
    <row r="69" spans="1:21" ht="15" thickBot="1" x14ac:dyDescent="0.35">
      <c r="A69" t="s">
        <v>33</v>
      </c>
      <c r="D69" t="s">
        <v>35</v>
      </c>
      <c r="E69">
        <v>0</v>
      </c>
      <c r="L69" t="s">
        <v>33</v>
      </c>
      <c r="O69" t="s">
        <v>35</v>
      </c>
      <c r="P69">
        <v>0</v>
      </c>
    </row>
    <row r="70" spans="1:21" ht="15" thickTop="1" x14ac:dyDescent="0.3">
      <c r="A70" s="18" t="s">
        <v>36</v>
      </c>
      <c r="B70" s="18" t="s">
        <v>26</v>
      </c>
      <c r="C70" s="18" t="s">
        <v>25</v>
      </c>
      <c r="D70" s="18" t="s">
        <v>72</v>
      </c>
      <c r="E70" s="18" t="s">
        <v>41</v>
      </c>
      <c r="L70" s="18" t="s">
        <v>36</v>
      </c>
      <c r="M70" s="18" t="s">
        <v>26</v>
      </c>
      <c r="N70" s="18" t="s">
        <v>25</v>
      </c>
      <c r="O70" s="18" t="s">
        <v>72</v>
      </c>
      <c r="P70" s="18" t="s">
        <v>41</v>
      </c>
    </row>
    <row r="71" spans="1:21" x14ac:dyDescent="0.3">
      <c r="A71" t="str">
        <f>Dados!I1</f>
        <v>WAVAR</v>
      </c>
      <c r="B71">
        <f>COUNT(Dados!I2:I632)</f>
        <v>631</v>
      </c>
      <c r="C71">
        <f>AVERAGE(Dados!I2:I632)</f>
        <v>2.4555798985491681</v>
      </c>
      <c r="D71">
        <f>_xlfn.VAR.S(Dados!I2:I632)</f>
        <v>0.13034537742603081</v>
      </c>
      <c r="L71" t="str">
        <f>'Dados 3'!C1</f>
        <v>WAVAR</v>
      </c>
      <c r="M71">
        <f>COUNT('Dados 3'!C2:C627)</f>
        <v>626</v>
      </c>
      <c r="N71">
        <f>AVERAGE('Dados 3'!C2:C627)</f>
        <v>2.4663567270995839</v>
      </c>
      <c r="O71">
        <f>_xlfn.VAR.S('Dados 3'!C2:C627)</f>
        <v>0.11609357010834137</v>
      </c>
    </row>
    <row r="72" spans="1:21" x14ac:dyDescent="0.3">
      <c r="A72" t="str">
        <f>Dados!O1</f>
        <v>SPLAR</v>
      </c>
      <c r="B72">
        <f>COUNT(Dados!O2:O175)</f>
        <v>174</v>
      </c>
      <c r="C72">
        <f>AVERAGE(Dados!O2:O175)</f>
        <v>2.6120148774569021</v>
      </c>
      <c r="D72">
        <f>_xlfn.VAR.S(Dados!O2:O175)</f>
        <v>0.15896287410302354</v>
      </c>
      <c r="L72" t="str">
        <f>'Dados 3'!D1</f>
        <v>SPLAR</v>
      </c>
      <c r="M72">
        <f>COUNT('Dados 3'!D2:D172)</f>
        <v>171</v>
      </c>
      <c r="N72">
        <f>AVERAGE('Dados 3'!D2:D172)</f>
        <v>2.6385197285294937</v>
      </c>
      <c r="O72">
        <f>_xlfn.VAR.S('Dados 3'!D2:D172)</f>
        <v>0.11776347647477023</v>
      </c>
    </row>
    <row r="73" spans="1:21" x14ac:dyDescent="0.3">
      <c r="A73" s="5" t="s">
        <v>73</v>
      </c>
      <c r="B73" s="5"/>
      <c r="C73" s="5"/>
      <c r="D73" s="5">
        <f>((B71-1)*D71+(B72-1)*D72)/(B71+B72-2)</f>
        <v>0.13651079078234432</v>
      </c>
      <c r="E73" s="5">
        <f>ABS(C71-C72-E69)/SQRT(D73)</f>
        <v>0.42339953501188859</v>
      </c>
      <c r="L73" s="5" t="s">
        <v>73</v>
      </c>
      <c r="M73" s="5"/>
      <c r="N73" s="5"/>
      <c r="O73" s="5">
        <f>((M71-1)*O71+(M72-1)*O72)/(M71+M72-2)</f>
        <v>0.11645065700430729</v>
      </c>
      <c r="P73" s="5">
        <f>ABS(N71-N72-P69)/SQRT(O73)</f>
        <v>0.5045089253631112</v>
      </c>
    </row>
    <row r="75" spans="1:21" ht="15" thickBot="1" x14ac:dyDescent="0.35">
      <c r="A75" t="s">
        <v>74</v>
      </c>
      <c r="E75" t="s">
        <v>34</v>
      </c>
      <c r="F75">
        <v>0.05</v>
      </c>
      <c r="L75" t="s">
        <v>74</v>
      </c>
      <c r="P75" t="s">
        <v>34</v>
      </c>
      <c r="Q75">
        <v>0.05</v>
      </c>
    </row>
    <row r="76" spans="1:21" ht="15" thickTop="1" x14ac:dyDescent="0.3">
      <c r="A76" s="18" t="s">
        <v>45</v>
      </c>
      <c r="B76" s="18" t="s">
        <v>75</v>
      </c>
      <c r="C76" s="18" t="s">
        <v>76</v>
      </c>
      <c r="D76" s="18" t="s">
        <v>40</v>
      </c>
      <c r="E76" s="18" t="s">
        <v>20</v>
      </c>
      <c r="F76" s="18" t="s">
        <v>46</v>
      </c>
      <c r="G76" s="18" t="s">
        <v>47</v>
      </c>
      <c r="H76" s="18" t="s">
        <v>48</v>
      </c>
      <c r="I76" s="18" t="s">
        <v>49</v>
      </c>
      <c r="J76" s="18" t="s">
        <v>66</v>
      </c>
      <c r="L76" s="18" t="s">
        <v>45</v>
      </c>
      <c r="M76" s="18" t="s">
        <v>75</v>
      </c>
      <c r="N76" s="18" t="s">
        <v>76</v>
      </c>
      <c r="O76" s="18" t="s">
        <v>40</v>
      </c>
      <c r="P76" s="18" t="s">
        <v>20</v>
      </c>
      <c r="Q76" s="18" t="s">
        <v>46</v>
      </c>
      <c r="R76" s="18" t="s">
        <v>47</v>
      </c>
      <c r="S76" s="18" t="s">
        <v>48</v>
      </c>
      <c r="T76" s="18" t="s">
        <v>49</v>
      </c>
      <c r="U76" s="18" t="s">
        <v>66</v>
      </c>
    </row>
    <row r="77" spans="1:21" x14ac:dyDescent="0.3">
      <c r="A77" t="s">
        <v>50</v>
      </c>
      <c r="B77">
        <f>SQRT(D73*(1/B71+1/B72))</f>
        <v>3.1636769304837942E-2</v>
      </c>
      <c r="C77">
        <f>(ABS(C71-C72-E69))/B77</f>
        <v>4.9447204106208051</v>
      </c>
      <c r="D77">
        <f>B71+B72-2</f>
        <v>803</v>
      </c>
      <c r="E77">
        <f>_xlfn.T.DIST.RT(C77,D77)</f>
        <v>4.6437226165011459E-7</v>
      </c>
      <c r="F77">
        <f>_xlfn.T.INV.2T(F75*2,D77)</f>
        <v>1.64675342681984</v>
      </c>
      <c r="I77" s="6" t="str">
        <f>IF(E77&lt;F75,"yes","no")</f>
        <v>yes</v>
      </c>
      <c r="J77">
        <f>SQRT(C77^2/(C77^2+D77))</f>
        <v>0.17189798739813705</v>
      </c>
      <c r="L77" t="s">
        <v>50</v>
      </c>
      <c r="M77">
        <f>SQRT(O73*(1/M71+1/M72))</f>
        <v>2.9445227252003599E-2</v>
      </c>
      <c r="N77">
        <f>(ABS(N71-N72-P69))/M77</f>
        <v>5.8468898866520034</v>
      </c>
      <c r="O77">
        <f>M71+M72-2</f>
        <v>795</v>
      </c>
      <c r="P77">
        <f>_xlfn.T.DIST.RT(N77,O77)</f>
        <v>3.6549752941714094E-9</v>
      </c>
      <c r="Q77">
        <f>_xlfn.T.INV.2T(Q75*2,O77)</f>
        <v>1.6467725667283077</v>
      </c>
      <c r="T77" s="6" t="str">
        <f>IF(P77&lt;Q75,"yes","no")</f>
        <v>yes</v>
      </c>
      <c r="U77">
        <f>SQRT(N77^2/(N77^2+O77))</f>
        <v>0.20304808725848242</v>
      </c>
    </row>
    <row r="78" spans="1:21" x14ac:dyDescent="0.3">
      <c r="A78" t="s">
        <v>51</v>
      </c>
      <c r="B78">
        <f>B77</f>
        <v>3.1636769304837942E-2</v>
      </c>
      <c r="C78">
        <f>C77</f>
        <v>4.9447204106208051</v>
      </c>
      <c r="D78">
        <f>D77</f>
        <v>803</v>
      </c>
      <c r="E78">
        <f>_xlfn.T.DIST.2T(C78,D78)</f>
        <v>9.2874452330022917E-7</v>
      </c>
      <c r="F78">
        <f>_xlfn.T.INV.2T(F75,D78)</f>
        <v>1.9629226273038485</v>
      </c>
      <c r="G78">
        <f>(C71-C72)-F78*B78</f>
        <v>-0.21853550923099219</v>
      </c>
      <c r="H78">
        <f>(C71-C72)+F78*B78</f>
        <v>-9.4334448584475705E-2</v>
      </c>
      <c r="I78" s="6" t="str">
        <f>IF(E78&lt;F75,"yes","no")</f>
        <v>yes</v>
      </c>
      <c r="J78">
        <f>J77</f>
        <v>0.17189798739813705</v>
      </c>
      <c r="L78" t="s">
        <v>51</v>
      </c>
      <c r="M78">
        <f>M77</f>
        <v>2.9445227252003599E-2</v>
      </c>
      <c r="N78">
        <f>N77</f>
        <v>5.8468898866520034</v>
      </c>
      <c r="O78">
        <f>O77</f>
        <v>795</v>
      </c>
      <c r="P78">
        <f>_xlfn.T.DIST.2T(N78,O78)</f>
        <v>7.3099505883428188E-9</v>
      </c>
      <c r="Q78">
        <f>_xlfn.T.INV.2T(Q75,O78)</f>
        <v>1.9629524444017965</v>
      </c>
      <c r="R78">
        <f>(N71-N72)-Q78*M78</f>
        <v>-0.22996258224019667</v>
      </c>
      <c r="S78">
        <f>(N71-N72)+Q78*M78</f>
        <v>-0.11436342061962296</v>
      </c>
      <c r="T78" s="6" t="str">
        <f>IF(P78&lt;Q75,"yes","no")</f>
        <v>yes</v>
      </c>
      <c r="U78">
        <f>U77</f>
        <v>0.20304808725848242</v>
      </c>
    </row>
    <row r="79" spans="1:21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L79" s="5"/>
      <c r="M79" s="5"/>
      <c r="N79" s="5"/>
      <c r="O79" s="5"/>
      <c r="P79" s="5"/>
      <c r="Q79" s="5"/>
      <c r="R79" s="5"/>
      <c r="S79" s="5"/>
      <c r="T79" s="5"/>
      <c r="U79" s="5"/>
    </row>
    <row r="80" spans="1:21" ht="15" thickBot="1" x14ac:dyDescent="0.35">
      <c r="A80" t="s">
        <v>77</v>
      </c>
      <c r="E80" t="s">
        <v>34</v>
      </c>
      <c r="F80">
        <f>F75</f>
        <v>0.05</v>
      </c>
      <c r="L80" t="s">
        <v>77</v>
      </c>
      <c r="P80" t="s">
        <v>34</v>
      </c>
      <c r="Q80">
        <f>Q75</f>
        <v>0.05</v>
      </c>
    </row>
    <row r="81" spans="1:21" ht="15" thickTop="1" x14ac:dyDescent="0.3">
      <c r="A81" s="18" t="s">
        <v>45</v>
      </c>
      <c r="B81" s="18" t="s">
        <v>75</v>
      </c>
      <c r="C81" s="18" t="s">
        <v>76</v>
      </c>
      <c r="D81" s="18" t="s">
        <v>40</v>
      </c>
      <c r="E81" s="18" t="s">
        <v>20</v>
      </c>
      <c r="F81" s="18" t="s">
        <v>46</v>
      </c>
      <c r="G81" s="18" t="s">
        <v>47</v>
      </c>
      <c r="H81" s="18" t="s">
        <v>48</v>
      </c>
      <c r="I81" s="18" t="s">
        <v>49</v>
      </c>
      <c r="J81" s="18" t="s">
        <v>66</v>
      </c>
      <c r="L81" s="18" t="s">
        <v>45</v>
      </c>
      <c r="M81" s="18" t="s">
        <v>75</v>
      </c>
      <c r="N81" s="18" t="s">
        <v>76</v>
      </c>
      <c r="O81" s="18" t="s">
        <v>40</v>
      </c>
      <c r="P81" s="18" t="s">
        <v>20</v>
      </c>
      <c r="Q81" s="18" t="s">
        <v>46</v>
      </c>
      <c r="R81" s="18" t="s">
        <v>47</v>
      </c>
      <c r="S81" s="18" t="s">
        <v>48</v>
      </c>
      <c r="T81" s="18" t="s">
        <v>49</v>
      </c>
      <c r="U81" s="18" t="s">
        <v>66</v>
      </c>
    </row>
    <row r="82" spans="1:21" x14ac:dyDescent="0.3">
      <c r="A82" t="s">
        <v>50</v>
      </c>
      <c r="B82">
        <f>SQRT(D71/B71+D72/B72)</f>
        <v>3.346863117244455E-2</v>
      </c>
      <c r="C82">
        <f>(ABS(C71-C72-E69))/B82</f>
        <v>4.6740775893018967</v>
      </c>
      <c r="D82">
        <f>(D71/B71+D72/B72)^2/((D71/B71)^2/(B71-1)+(D72/B72)^2/(B72-1))</f>
        <v>256.47805185507781</v>
      </c>
      <c r="E82">
        <f>[1]!T_DIST_RT(C82,D82)</f>
        <v>2.3872891889986647E-6</v>
      </c>
      <c r="F82">
        <f>[1]!T_INV(1-F80,D82)</f>
        <v>1.6508164040131903</v>
      </c>
      <c r="I82" s="6" t="str">
        <f>IF(E82&lt;F80,"yes","no")</f>
        <v>yes</v>
      </c>
      <c r="J82">
        <f>SQRT(C82^2/(C82^2+D82))</f>
        <v>0.28016879808628337</v>
      </c>
      <c r="L82" t="s">
        <v>50</v>
      </c>
      <c r="M82">
        <f>SQRT(O71/M71+O72/M72)</f>
        <v>2.9565660628769395E-2</v>
      </c>
      <c r="N82">
        <f>(ABS(N71-N72-P69))/M82</f>
        <v>5.8230730438129807</v>
      </c>
      <c r="O82">
        <f>(O71/M71+O72/M72)^2/((O71/M71)^2/(M71-1)+(O72/M72)^2/(M72-1))</f>
        <v>268.58847448900048</v>
      </c>
      <c r="P82">
        <f>[1]!T_DIST_RT(N82,O82)</f>
        <v>8.2267425094428859E-9</v>
      </c>
      <c r="Q82">
        <f>[1]!T_INV(1-Q80,O82)</f>
        <v>1.6505466130466051</v>
      </c>
      <c r="T82" s="6" t="str">
        <f>IF(P82&lt;Q80,"yes","no")</f>
        <v>yes</v>
      </c>
      <c r="U82">
        <f>SQRT(N82^2/(N82^2+O82))</f>
        <v>0.33480501158015918</v>
      </c>
    </row>
    <row r="83" spans="1:21" x14ac:dyDescent="0.3">
      <c r="A83" t="s">
        <v>51</v>
      </c>
      <c r="B83">
        <f>B82</f>
        <v>3.346863117244455E-2</v>
      </c>
      <c r="C83">
        <f>C82</f>
        <v>4.6740775893018967</v>
      </c>
      <c r="D83">
        <f>D82</f>
        <v>256.47805185507781</v>
      </c>
      <c r="E83">
        <f>[1]!T_DIST_2T(C83,D83)</f>
        <v>4.7745783779973294E-6</v>
      </c>
      <c r="F83">
        <f>[1]!T_INV_2T(F80,D83)</f>
        <v>1.9692564561424741</v>
      </c>
      <c r="G83">
        <f>(C71-C72)-F83*B83</f>
        <v>-0.22234329692232163</v>
      </c>
      <c r="H83">
        <f>(C71-C72)+F83*B83</f>
        <v>-9.0526660893146246E-2</v>
      </c>
      <c r="I83" s="6" t="str">
        <f>IF(E83&lt;F80,"yes","no")</f>
        <v>yes</v>
      </c>
      <c r="J83">
        <f>J82</f>
        <v>0.28016879808628337</v>
      </c>
      <c r="L83" t="s">
        <v>51</v>
      </c>
      <c r="M83">
        <f>M82</f>
        <v>2.9565660628769395E-2</v>
      </c>
      <c r="N83">
        <f>N82</f>
        <v>5.8230730438129807</v>
      </c>
      <c r="O83">
        <f>O82</f>
        <v>268.58847448900048</v>
      </c>
      <c r="P83">
        <f>[1]!T_DIST_2T(N83,O83)</f>
        <v>1.6453485018885772E-8</v>
      </c>
      <c r="Q83">
        <f>[1]!T_INV_2T(Q80,O83)</f>
        <v>1.9688356063865626</v>
      </c>
      <c r="R83">
        <f>(N71-N72)-Q83*M83</f>
        <v>-0.23037292680217233</v>
      </c>
      <c r="S83">
        <f>(N71-N72)+Q83*M83</f>
        <v>-0.11395307605764729</v>
      </c>
      <c r="T83" s="6" t="str">
        <f>IF(P83&lt;Q80,"yes","no")</f>
        <v>yes</v>
      </c>
      <c r="U83">
        <f>U82</f>
        <v>0.33480501158015918</v>
      </c>
    </row>
    <row r="85" spans="1:21" x14ac:dyDescent="0.3">
      <c r="A85" s="22" t="s">
        <v>88</v>
      </c>
    </row>
    <row r="87" spans="1:21" x14ac:dyDescent="0.3">
      <c r="A87" t="s">
        <v>71</v>
      </c>
      <c r="L87" t="s">
        <v>71</v>
      </c>
    </row>
    <row r="89" spans="1:21" ht="15" thickBot="1" x14ac:dyDescent="0.35">
      <c r="A89" t="s">
        <v>33</v>
      </c>
      <c r="D89" t="s">
        <v>35</v>
      </c>
      <c r="E89">
        <v>0</v>
      </c>
      <c r="L89" t="s">
        <v>33</v>
      </c>
      <c r="O89" t="s">
        <v>35</v>
      </c>
      <c r="P89">
        <v>0</v>
      </c>
    </row>
    <row r="90" spans="1:21" ht="15" thickTop="1" x14ac:dyDescent="0.3">
      <c r="A90" s="18" t="s">
        <v>36</v>
      </c>
      <c r="B90" s="18" t="s">
        <v>26</v>
      </c>
      <c r="C90" s="18" t="s">
        <v>25</v>
      </c>
      <c r="D90" s="18" t="s">
        <v>72</v>
      </c>
      <c r="E90" s="18" t="s">
        <v>41</v>
      </c>
      <c r="L90" s="18" t="s">
        <v>36</v>
      </c>
      <c r="M90" s="18" t="s">
        <v>26</v>
      </c>
      <c r="N90" s="18" t="s">
        <v>25</v>
      </c>
      <c r="O90" s="18" t="s">
        <v>72</v>
      </c>
      <c r="P90" s="18" t="s">
        <v>41</v>
      </c>
    </row>
    <row r="91" spans="1:21" x14ac:dyDescent="0.3">
      <c r="A91" t="str">
        <f>Dados!K1</f>
        <v>WAVPOP</v>
      </c>
      <c r="B91">
        <f>COUNT(Dados!K2:K632)</f>
        <v>631</v>
      </c>
      <c r="C91">
        <f>AVERAGE(Dados!K2:K632)</f>
        <v>4.2449584805862663</v>
      </c>
      <c r="D91">
        <f>_xlfn.VAR.S(Dados!K2:K632)</f>
        <v>0.37817862956400483</v>
      </c>
      <c r="L91" t="str">
        <f>'Dados 3'!E1</f>
        <v>WAVP</v>
      </c>
      <c r="M91">
        <f>COUNT('Dados 3'!E2:E631)</f>
        <v>630</v>
      </c>
      <c r="N91">
        <f>AVERAGE('Dados 3'!E2:E631)</f>
        <v>4.2404453864230529</v>
      </c>
      <c r="O91">
        <f>_xlfn.VAR.S('Dados 3'!E2:E631)</f>
        <v>0.3659072147244144</v>
      </c>
    </row>
    <row r="92" spans="1:21" x14ac:dyDescent="0.3">
      <c r="A92" t="str">
        <f>Dados!P1</f>
        <v>SPLPOP</v>
      </c>
      <c r="B92">
        <f>COUNT(Dados!P2:P175)</f>
        <v>174</v>
      </c>
      <c r="C92">
        <f>AVERAGE(Dados!P2:P175)</f>
        <v>4.6411582302066661</v>
      </c>
      <c r="D92">
        <f>_xlfn.VAR.S(Dados!P2:P175)</f>
        <v>0.38355661574254912</v>
      </c>
      <c r="L92" t="str">
        <f>'Dados 3'!F1</f>
        <v>SPLP</v>
      </c>
      <c r="M92">
        <f>COUNT('Dados 3'!F2:F174)</f>
        <v>173</v>
      </c>
      <c r="N92">
        <f>AVERAGE('Dados 3'!F2:F174)</f>
        <v>4.6270134349858347</v>
      </c>
      <c r="O92">
        <f>_xlfn.VAR.S('Dados 3'!F2:F174)</f>
        <v>0.35077110403856454</v>
      </c>
    </row>
    <row r="93" spans="1:21" x14ac:dyDescent="0.3">
      <c r="A93" s="5" t="s">
        <v>73</v>
      </c>
      <c r="B93" s="5"/>
      <c r="C93" s="5"/>
      <c r="D93" s="5">
        <f>((B91-1)*D91+(B92-1)*D92)/(B91+B92-2)</f>
        <v>0.37933727415788798</v>
      </c>
      <c r="E93" s="5">
        <f>ABS(C91-C92-E89)/SQRT(D93)</f>
        <v>0.6432820560370095</v>
      </c>
      <c r="L93" s="5" t="s">
        <v>73</v>
      </c>
      <c r="M93" s="5"/>
      <c r="N93" s="5"/>
      <c r="O93" s="5">
        <f>((M91-1)*O91+(M92-1)*O92)/(M91+M92-2)</f>
        <v>0.36265701367826436</v>
      </c>
      <c r="P93" s="5">
        <f>ABS(N91-N92-P89)/SQRT(O93)</f>
        <v>0.64191557679531552</v>
      </c>
    </row>
    <row r="95" spans="1:21" ht="15" thickBot="1" x14ac:dyDescent="0.35">
      <c r="A95" t="s">
        <v>74</v>
      </c>
      <c r="E95" t="s">
        <v>34</v>
      </c>
      <c r="F95">
        <v>0.05</v>
      </c>
      <c r="L95" t="s">
        <v>74</v>
      </c>
      <c r="P95" t="s">
        <v>34</v>
      </c>
      <c r="Q95">
        <v>0.05</v>
      </c>
    </row>
    <row r="96" spans="1:21" ht="15" thickTop="1" x14ac:dyDescent="0.3">
      <c r="A96" s="18" t="s">
        <v>45</v>
      </c>
      <c r="B96" s="18" t="s">
        <v>75</v>
      </c>
      <c r="C96" s="18" t="s">
        <v>76</v>
      </c>
      <c r="D96" s="18" t="s">
        <v>40</v>
      </c>
      <c r="E96" s="18" t="s">
        <v>20</v>
      </c>
      <c r="F96" s="18" t="s">
        <v>46</v>
      </c>
      <c r="G96" s="18" t="s">
        <v>47</v>
      </c>
      <c r="H96" s="18" t="s">
        <v>48</v>
      </c>
      <c r="I96" s="18" t="s">
        <v>49</v>
      </c>
      <c r="J96" s="18" t="s">
        <v>66</v>
      </c>
      <c r="L96" s="18" t="s">
        <v>45</v>
      </c>
      <c r="M96" s="18" t="s">
        <v>75</v>
      </c>
      <c r="N96" s="18" t="s">
        <v>76</v>
      </c>
      <c r="O96" s="18" t="s">
        <v>40</v>
      </c>
      <c r="P96" s="18" t="s">
        <v>20</v>
      </c>
      <c r="Q96" s="18" t="s">
        <v>46</v>
      </c>
      <c r="R96" s="18" t="s">
        <v>47</v>
      </c>
      <c r="S96" s="18" t="s">
        <v>48</v>
      </c>
      <c r="T96" s="18" t="s">
        <v>49</v>
      </c>
      <c r="U96" s="18" t="s">
        <v>66</v>
      </c>
    </row>
    <row r="97" spans="1:21" x14ac:dyDescent="0.3">
      <c r="A97" t="s">
        <v>50</v>
      </c>
      <c r="B97">
        <f>SQRT(D93*(1/B91+1/B92))</f>
        <v>5.2737725572618133E-2</v>
      </c>
      <c r="C97">
        <f>(ABS(C91-C92-E89))/B97</f>
        <v>7.5126438487538785</v>
      </c>
      <c r="D97">
        <f>B91+B92-2</f>
        <v>803</v>
      </c>
      <c r="E97">
        <f>_xlfn.T.DIST.RT(C97,D97)</f>
        <v>7.7294450308118037E-14</v>
      </c>
      <c r="F97">
        <f>_xlfn.T.INV.2T(F95*2,D97)</f>
        <v>1.64675342681984</v>
      </c>
      <c r="I97" s="6" t="str">
        <f>IF(E97&lt;F95,"yes","no")</f>
        <v>yes</v>
      </c>
      <c r="J97">
        <f>SQRT(C97^2/(C97^2+D97))</f>
        <v>0.2562625040406481</v>
      </c>
      <c r="L97" t="s">
        <v>50</v>
      </c>
      <c r="M97">
        <f>SQRT(O93*(1/M91+1/M92))</f>
        <v>5.1690708734906061E-2</v>
      </c>
      <c r="N97">
        <f>(ABS(N91-N92-P89))/M97</f>
        <v>7.4784822654547485</v>
      </c>
      <c r="O97">
        <f>M91+M92-2</f>
        <v>801</v>
      </c>
      <c r="P97">
        <f>_xlfn.T.DIST.RT(N97,O97)</f>
        <v>9.8825052113068924E-14</v>
      </c>
      <c r="Q97">
        <f>_xlfn.T.INV.2T(Q95*2,O97)</f>
        <v>1.6467581759127288</v>
      </c>
      <c r="T97" s="6" t="str">
        <f>IF(P97&lt;Q95,"yes","no")</f>
        <v>yes</v>
      </c>
      <c r="U97">
        <f>SQRT(N97^2/(N97^2+O97))</f>
        <v>0.25547086477681108</v>
      </c>
    </row>
    <row r="98" spans="1:21" x14ac:dyDescent="0.3">
      <c r="A98" t="s">
        <v>51</v>
      </c>
      <c r="B98">
        <f>B97</f>
        <v>5.2737725572618133E-2</v>
      </c>
      <c r="C98">
        <f>C97</f>
        <v>7.5126438487538785</v>
      </c>
      <c r="D98">
        <f>D97</f>
        <v>803</v>
      </c>
      <c r="E98">
        <f>_xlfn.T.DIST.2T(C98,D98)</f>
        <v>1.5458890061623607E-13</v>
      </c>
      <c r="F98">
        <f>_xlfn.T.INV.2T(F95,D98)</f>
        <v>1.9629226273038485</v>
      </c>
      <c r="G98">
        <f>(C91-C92)-F98*B98</f>
        <v>-0.49971982445943264</v>
      </c>
      <c r="H98">
        <f>(C91-C92)+F98*B98</f>
        <v>-0.29267967478136681</v>
      </c>
      <c r="I98" s="6" t="str">
        <f>IF(E98&lt;F95,"yes","no")</f>
        <v>yes</v>
      </c>
      <c r="J98">
        <f>J97</f>
        <v>0.2562625040406481</v>
      </c>
      <c r="L98" t="s">
        <v>51</v>
      </c>
      <c r="M98">
        <f>M97</f>
        <v>5.1690708734906061E-2</v>
      </c>
      <c r="N98">
        <f>N97</f>
        <v>7.4784822654547485</v>
      </c>
      <c r="O98">
        <f>O97</f>
        <v>801</v>
      </c>
      <c r="P98">
        <f>_xlfn.T.DIST.2T(N98,O98)</f>
        <v>1.9765010422613785E-13</v>
      </c>
      <c r="Q98">
        <f>_xlfn.T.INV.2T(Q95,O98)</f>
        <v>1.9629300256581195</v>
      </c>
      <c r="R98">
        <f>(N91-N92)-Q98*M98</f>
        <v>-0.48803329278607732</v>
      </c>
      <c r="S98">
        <f>(N91-N92)+Q98*M98</f>
        <v>-0.28510280433948632</v>
      </c>
      <c r="T98" s="6" t="str">
        <f>IF(P98&lt;Q95,"yes","no")</f>
        <v>yes</v>
      </c>
      <c r="U98">
        <f>U97</f>
        <v>0.25547086477681108</v>
      </c>
    </row>
    <row r="99" spans="1:21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L99" s="5"/>
      <c r="M99" s="5"/>
      <c r="N99" s="5"/>
      <c r="O99" s="5"/>
      <c r="P99" s="5"/>
      <c r="Q99" s="5"/>
      <c r="R99" s="5"/>
      <c r="S99" s="5"/>
      <c r="T99" s="5"/>
      <c r="U99" s="5"/>
    </row>
    <row r="100" spans="1:21" ht="15" thickBot="1" x14ac:dyDescent="0.35">
      <c r="A100" t="s">
        <v>77</v>
      </c>
      <c r="E100" t="s">
        <v>34</v>
      </c>
      <c r="F100">
        <f>F95</f>
        <v>0.05</v>
      </c>
      <c r="L100" t="s">
        <v>77</v>
      </c>
      <c r="P100" t="s">
        <v>34</v>
      </c>
      <c r="Q100">
        <f>Q95</f>
        <v>0.05</v>
      </c>
    </row>
    <row r="101" spans="1:21" ht="15" thickTop="1" x14ac:dyDescent="0.3">
      <c r="A101" s="18" t="s">
        <v>45</v>
      </c>
      <c r="B101" s="18" t="s">
        <v>75</v>
      </c>
      <c r="C101" s="18" t="s">
        <v>76</v>
      </c>
      <c r="D101" s="18" t="s">
        <v>40</v>
      </c>
      <c r="E101" s="18" t="s">
        <v>20</v>
      </c>
      <c r="F101" s="18" t="s">
        <v>46</v>
      </c>
      <c r="G101" s="18" t="s">
        <v>47</v>
      </c>
      <c r="H101" s="18" t="s">
        <v>48</v>
      </c>
      <c r="I101" s="18" t="s">
        <v>49</v>
      </c>
      <c r="J101" s="18" t="s">
        <v>66</v>
      </c>
      <c r="L101" s="18" t="s">
        <v>45</v>
      </c>
      <c r="M101" s="18" t="s">
        <v>75</v>
      </c>
      <c r="N101" s="18" t="s">
        <v>76</v>
      </c>
      <c r="O101" s="18" t="s">
        <v>40</v>
      </c>
      <c r="P101" s="18" t="s">
        <v>20</v>
      </c>
      <c r="Q101" s="18" t="s">
        <v>46</v>
      </c>
      <c r="R101" s="18" t="s">
        <v>47</v>
      </c>
      <c r="S101" s="18" t="s">
        <v>48</v>
      </c>
      <c r="T101" s="18" t="s">
        <v>49</v>
      </c>
      <c r="U101" s="18" t="s">
        <v>66</v>
      </c>
    </row>
    <row r="102" spans="1:21" x14ac:dyDescent="0.3">
      <c r="A102" t="s">
        <v>50</v>
      </c>
      <c r="B102">
        <f>SQRT(D91/B91+D92/B92)</f>
        <v>5.2949793052910095E-2</v>
      </c>
      <c r="C102">
        <f>(ABS(C91-C92-E89))/B102</f>
        <v>7.4825552051638242</v>
      </c>
      <c r="D102">
        <f>(D91/B91+D92/B92)^2/((D91/B91)^2/(B91-1)+(D92/B92)^2/(B92-1))</f>
        <v>274.29326084843319</v>
      </c>
      <c r="E102">
        <f>[1]!T_DIST_RT(C102,D102)</f>
        <v>4.9638071430990749E-13</v>
      </c>
      <c r="F102">
        <f>[1]!T_INV(1-F100,D102)</f>
        <v>1.6504278066096116</v>
      </c>
      <c r="I102" s="6" t="str">
        <f>IF(E102&lt;F100,"yes","no")</f>
        <v>yes</v>
      </c>
      <c r="J102">
        <f>SQRT(C102^2/(C102^2+D102))</f>
        <v>0.41172529271712666</v>
      </c>
      <c r="L102" t="s">
        <v>50</v>
      </c>
      <c r="M102">
        <f>SQRT(O91/M91+O92/M92)</f>
        <v>5.107233829381843E-2</v>
      </c>
      <c r="N102">
        <f>(ABS(N91-N92-P89))/M102</f>
        <v>7.5690297620379425</v>
      </c>
      <c r="O102">
        <f>(O91/M91+O92/M92)^2/((O91/M91)^2/(M91-1)+(O92/M92)^2/(M92-1))</f>
        <v>278.40628789835273</v>
      </c>
      <c r="P102">
        <f>[1]!T_DIST_RT(N102,O102)</f>
        <v>2.7677860003905153E-13</v>
      </c>
      <c r="Q102">
        <f>[1]!T_INV(1-Q100,O102)</f>
        <v>1.6503451805011395</v>
      </c>
      <c r="T102" s="6" t="str">
        <f>IF(P102&lt;Q100,"yes","no")</f>
        <v>yes</v>
      </c>
      <c r="U102">
        <f>SQRT(N102^2/(N102^2+O102))</f>
        <v>0.41311104514275565</v>
      </c>
    </row>
    <row r="103" spans="1:21" x14ac:dyDescent="0.3">
      <c r="A103" t="s">
        <v>51</v>
      </c>
      <c r="B103">
        <f>B102</f>
        <v>5.2949793052910095E-2</v>
      </c>
      <c r="C103">
        <f>C102</f>
        <v>7.4825552051638242</v>
      </c>
      <c r="D103">
        <f>D102</f>
        <v>274.29326084843319</v>
      </c>
      <c r="E103">
        <f>[1]!T_DIST_2T(C103,D103)</f>
        <v>9.9276142861981498E-13</v>
      </c>
      <c r="F103">
        <f>[1]!T_INV_2T(F100,D103)</f>
        <v>1.9686502911129713</v>
      </c>
      <c r="G103">
        <f>(C91-C92)-F103*B103</f>
        <v>-0.50043937512838277</v>
      </c>
      <c r="H103">
        <f>(C91-C92)+F103*B103</f>
        <v>-0.29196012411241667</v>
      </c>
      <c r="I103" s="6" t="str">
        <f>IF(E103&lt;F100,"yes","no")</f>
        <v>yes</v>
      </c>
      <c r="J103">
        <f>J102</f>
        <v>0.41172529271712666</v>
      </c>
      <c r="L103" t="s">
        <v>51</v>
      </c>
      <c r="M103">
        <f>M102</f>
        <v>5.107233829381843E-2</v>
      </c>
      <c r="N103">
        <f>N102</f>
        <v>7.5690297620379425</v>
      </c>
      <c r="O103">
        <f>O102</f>
        <v>278.40628789835273</v>
      </c>
      <c r="P103">
        <f>[1]!T_DIST_2T(N103,O103)</f>
        <v>5.5355720007810305E-13</v>
      </c>
      <c r="Q103">
        <f>[1]!T_INV_2T(Q100,O103)</f>
        <v>1.9685214145922669</v>
      </c>
      <c r="R103">
        <f>(N91-N92)-Q103*M103</f>
        <v>-0.48710504018746409</v>
      </c>
      <c r="S103">
        <f>(N91-N92)+Q103*M103</f>
        <v>-0.28603105693809955</v>
      </c>
      <c r="T103" s="6" t="str">
        <f>IF(P103&lt;Q100,"yes","no")</f>
        <v>yes</v>
      </c>
      <c r="U103">
        <f>U102</f>
        <v>0.41311104514275565</v>
      </c>
    </row>
    <row r="105" spans="1:21" x14ac:dyDescent="0.3">
      <c r="A105" s="22" t="s">
        <v>89</v>
      </c>
    </row>
    <row r="107" spans="1:21" x14ac:dyDescent="0.3">
      <c r="A107" t="s">
        <v>71</v>
      </c>
      <c r="L107" t="s">
        <v>71</v>
      </c>
    </row>
    <row r="109" spans="1:21" ht="15" thickBot="1" x14ac:dyDescent="0.35">
      <c r="A109" t="s">
        <v>33</v>
      </c>
      <c r="D109" t="s">
        <v>35</v>
      </c>
      <c r="E109">
        <v>0</v>
      </c>
      <c r="L109" t="s">
        <v>33</v>
      </c>
      <c r="O109" t="s">
        <v>35</v>
      </c>
      <c r="P109">
        <v>0</v>
      </c>
    </row>
    <row r="110" spans="1:21" ht="15" thickTop="1" x14ac:dyDescent="0.3">
      <c r="A110" s="18" t="s">
        <v>36</v>
      </c>
      <c r="B110" s="18" t="s">
        <v>26</v>
      </c>
      <c r="C110" s="18" t="s">
        <v>25</v>
      </c>
      <c r="D110" s="18" t="s">
        <v>72</v>
      </c>
      <c r="E110" s="18" t="s">
        <v>41</v>
      </c>
      <c r="L110" s="18" t="s">
        <v>36</v>
      </c>
      <c r="M110" s="18" t="s">
        <v>26</v>
      </c>
      <c r="N110" s="18" t="s">
        <v>25</v>
      </c>
      <c r="O110" s="18" t="s">
        <v>72</v>
      </c>
      <c r="P110" s="18" t="s">
        <v>41</v>
      </c>
    </row>
    <row r="111" spans="1:21" x14ac:dyDescent="0.3">
      <c r="A111" t="str">
        <f>Dados!L1</f>
        <v>WAVLA</v>
      </c>
      <c r="B111">
        <f>COUNT(Dados!L2:L632)</f>
        <v>631</v>
      </c>
      <c r="C111">
        <f>AVERAGE(Dados!L2:L632)</f>
        <v>-22.162140809745345</v>
      </c>
      <c r="D111">
        <f>_xlfn.VAR.S(Dados!L2:L632)</f>
        <v>1.3668671441086691</v>
      </c>
      <c r="L111" t="str">
        <f>'Dados 3'!G1</f>
        <v>WALLA</v>
      </c>
      <c r="M111">
        <f>COUNT('Dados 3'!G2:G632)</f>
        <v>631</v>
      </c>
      <c r="N111">
        <f>AVERAGE('Dados 3'!G2:G632)</f>
        <v>-22.162140809745345</v>
      </c>
      <c r="O111">
        <f>_xlfn.VAR.S('Dados 3'!G2:G632)</f>
        <v>1.3668671441086691</v>
      </c>
    </row>
    <row r="112" spans="1:21" x14ac:dyDescent="0.3">
      <c r="A112" t="str">
        <f>Dados!Q1</f>
        <v>SPLLA</v>
      </c>
      <c r="B112">
        <f>COUNT(Dados!Q2:Q175)</f>
        <v>174</v>
      </c>
      <c r="C112">
        <f>AVERAGE(Dados!Q2:Q175)</f>
        <v>-22.861778135146977</v>
      </c>
      <c r="D112">
        <f>_xlfn.VAR.S(Dados!Q2:Q175)</f>
        <v>1.0978673420821201</v>
      </c>
      <c r="L112" t="str">
        <f>'Dados 3'!H1</f>
        <v>SPLLA</v>
      </c>
      <c r="M112">
        <f>COUNT('Dados 3'!H2:H175)</f>
        <v>174</v>
      </c>
      <c r="N112">
        <f>AVERAGE('Dados 3'!H2:H175)</f>
        <v>-22.861778135146977</v>
      </c>
      <c r="O112">
        <f>_xlfn.VAR.S('Dados 3'!H2:H175)</f>
        <v>1.0978673420821201</v>
      </c>
    </row>
    <row r="113" spans="1:21" x14ac:dyDescent="0.3">
      <c r="A113" s="5" t="s">
        <v>73</v>
      </c>
      <c r="B113" s="5"/>
      <c r="C113" s="5"/>
      <c r="D113" s="5">
        <f>((B111-1)*D111+(B112-1)*D112)/(B111+B112-2)</f>
        <v>1.3089132639709444</v>
      </c>
      <c r="E113" s="5">
        <f>ABS(C111-C112-E109)/SQRT(D113)</f>
        <v>0.61152967520217516</v>
      </c>
      <c r="L113" s="5" t="s">
        <v>73</v>
      </c>
      <c r="M113" s="5"/>
      <c r="N113" s="5"/>
      <c r="O113" s="5">
        <f>((M111-1)*O111+(M112-1)*O112)/(M111+M112-2)</f>
        <v>1.3089132639709444</v>
      </c>
      <c r="P113" s="5">
        <f>ABS(N111-N112-P109)/SQRT(O113)</f>
        <v>0.61152967520217516</v>
      </c>
    </row>
    <row r="115" spans="1:21" ht="15" thickBot="1" x14ac:dyDescent="0.35">
      <c r="A115" t="s">
        <v>74</v>
      </c>
      <c r="E115" t="s">
        <v>34</v>
      </c>
      <c r="F115">
        <v>0.05</v>
      </c>
      <c r="L115" t="s">
        <v>74</v>
      </c>
      <c r="P115" t="s">
        <v>34</v>
      </c>
      <c r="Q115">
        <v>0.05</v>
      </c>
    </row>
    <row r="116" spans="1:21" ht="15" thickTop="1" x14ac:dyDescent="0.3">
      <c r="A116" s="18" t="s">
        <v>45</v>
      </c>
      <c r="B116" s="18" t="s">
        <v>75</v>
      </c>
      <c r="C116" s="18" t="s">
        <v>76</v>
      </c>
      <c r="D116" s="18" t="s">
        <v>40</v>
      </c>
      <c r="E116" s="18" t="s">
        <v>20</v>
      </c>
      <c r="F116" s="18" t="s">
        <v>46</v>
      </c>
      <c r="G116" s="18" t="s">
        <v>47</v>
      </c>
      <c r="H116" s="18" t="s">
        <v>48</v>
      </c>
      <c r="I116" s="18" t="s">
        <v>49</v>
      </c>
      <c r="J116" s="18" t="s">
        <v>66</v>
      </c>
      <c r="L116" s="18" t="s">
        <v>45</v>
      </c>
      <c r="M116" s="18" t="s">
        <v>75</v>
      </c>
      <c r="N116" s="18" t="s">
        <v>76</v>
      </c>
      <c r="O116" s="18" t="s">
        <v>40</v>
      </c>
      <c r="P116" s="18" t="s">
        <v>20</v>
      </c>
      <c r="Q116" s="18" t="s">
        <v>46</v>
      </c>
      <c r="R116" s="18" t="s">
        <v>47</v>
      </c>
      <c r="S116" s="18" t="s">
        <v>48</v>
      </c>
      <c r="T116" s="18" t="s">
        <v>49</v>
      </c>
      <c r="U116" s="18" t="s">
        <v>66</v>
      </c>
    </row>
    <row r="117" spans="1:21" x14ac:dyDescent="0.3">
      <c r="A117" t="s">
        <v>50</v>
      </c>
      <c r="B117">
        <f>SQRT(D113*(1/B111+1/B112))</f>
        <v>9.7963449864246779E-2</v>
      </c>
      <c r="C117">
        <f>(ABS(C111-C112-E109))/B117</f>
        <v>7.1418199988991509</v>
      </c>
      <c r="D117">
        <f>B111+B112-2</f>
        <v>803</v>
      </c>
      <c r="E117">
        <f>_xlfn.T.DIST.RT(C117,D117)</f>
        <v>1.0328528508479934E-12</v>
      </c>
      <c r="F117">
        <f>_xlfn.T.INV.2T(F115*2,D117)</f>
        <v>1.64675342681984</v>
      </c>
      <c r="I117" s="6" t="str">
        <f>IF(E117&lt;F115,"yes","no")</f>
        <v>yes</v>
      </c>
      <c r="J117">
        <f>SQRT(C117^2/(C117^2+D117))</f>
        <v>0.24438724899423597</v>
      </c>
      <c r="L117" t="s">
        <v>50</v>
      </c>
      <c r="M117">
        <f>SQRT(O113*(1/M111+1/M112))</f>
        <v>9.7963449864246779E-2</v>
      </c>
      <c r="N117">
        <f>(ABS(N111-N112-P109))/M117</f>
        <v>7.1418199988991509</v>
      </c>
      <c r="O117">
        <f>M111+M112-2</f>
        <v>803</v>
      </c>
      <c r="P117">
        <f>_xlfn.T.DIST.RT(N117,O117)</f>
        <v>1.0328528508479934E-12</v>
      </c>
      <c r="Q117">
        <f>_xlfn.T.INV.2T(Q115*2,O117)</f>
        <v>1.64675342681984</v>
      </c>
      <c r="T117" s="6" t="str">
        <f>IF(P117&lt;Q115,"yes","no")</f>
        <v>yes</v>
      </c>
      <c r="U117">
        <f>SQRT(N117^2/(N117^2+O117))</f>
        <v>0.24438724899423597</v>
      </c>
    </row>
    <row r="118" spans="1:21" x14ac:dyDescent="0.3">
      <c r="A118" t="s">
        <v>51</v>
      </c>
      <c r="B118">
        <f>B117</f>
        <v>9.7963449864246779E-2</v>
      </c>
      <c r="C118">
        <f>C117</f>
        <v>7.1418199988991509</v>
      </c>
      <c r="D118">
        <f>D117</f>
        <v>803</v>
      </c>
      <c r="E118">
        <f>_xlfn.T.DIST.2T(C118,D118)</f>
        <v>2.0657057016959869E-12</v>
      </c>
      <c r="F118">
        <f>_xlfn.T.INV.2T(F115,D118)</f>
        <v>1.9629226273038485</v>
      </c>
      <c r="G118">
        <f>(C111-C112)-F118*B118</f>
        <v>0.50734265301435577</v>
      </c>
      <c r="H118">
        <f>(C111-C112)+F118*B118</f>
        <v>0.89193199778890808</v>
      </c>
      <c r="I118" s="6" t="str">
        <f>IF(E118&lt;F115,"yes","no")</f>
        <v>yes</v>
      </c>
      <c r="J118">
        <f>J117</f>
        <v>0.24438724899423597</v>
      </c>
      <c r="L118" t="s">
        <v>51</v>
      </c>
      <c r="M118">
        <f>M117</f>
        <v>9.7963449864246779E-2</v>
      </c>
      <c r="N118">
        <f>N117</f>
        <v>7.1418199988991509</v>
      </c>
      <c r="O118">
        <f>O117</f>
        <v>803</v>
      </c>
      <c r="P118">
        <f>_xlfn.T.DIST.2T(N118,O118)</f>
        <v>2.0657057016959869E-12</v>
      </c>
      <c r="Q118">
        <f>_xlfn.T.INV.2T(Q115,O118)</f>
        <v>1.9629226273038485</v>
      </c>
      <c r="R118">
        <f>(N111-N112)-Q118*M118</f>
        <v>0.50734265301435577</v>
      </c>
      <c r="S118">
        <f>(N111-N112)+Q118*M118</f>
        <v>0.89193199778890808</v>
      </c>
      <c r="T118" s="6" t="str">
        <f>IF(P118&lt;Q115,"yes","no")</f>
        <v>yes</v>
      </c>
      <c r="U118">
        <f>U117</f>
        <v>0.24438724899423597</v>
      </c>
    </row>
    <row r="119" spans="1:21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L119" s="5"/>
      <c r="M119" s="5"/>
      <c r="N119" s="5"/>
      <c r="O119" s="5"/>
      <c r="P119" s="5"/>
      <c r="Q119" s="5"/>
      <c r="R119" s="5"/>
      <c r="S119" s="5"/>
      <c r="T119" s="5"/>
      <c r="U119" s="5"/>
    </row>
    <row r="120" spans="1:21" ht="15" thickBot="1" x14ac:dyDescent="0.35">
      <c r="A120" t="s">
        <v>77</v>
      </c>
      <c r="E120" t="s">
        <v>34</v>
      </c>
      <c r="F120">
        <f>F115</f>
        <v>0.05</v>
      </c>
      <c r="L120" t="s">
        <v>77</v>
      </c>
      <c r="P120" t="s">
        <v>34</v>
      </c>
      <c r="Q120">
        <f>Q115</f>
        <v>0.05</v>
      </c>
    </row>
    <row r="121" spans="1:21" ht="15" thickTop="1" x14ac:dyDescent="0.3">
      <c r="A121" s="18" t="s">
        <v>45</v>
      </c>
      <c r="B121" s="18" t="s">
        <v>75</v>
      </c>
      <c r="C121" s="18" t="s">
        <v>76</v>
      </c>
      <c r="D121" s="18" t="s">
        <v>40</v>
      </c>
      <c r="E121" s="18" t="s">
        <v>20</v>
      </c>
      <c r="F121" s="18" t="s">
        <v>46</v>
      </c>
      <c r="G121" s="18" t="s">
        <v>47</v>
      </c>
      <c r="H121" s="18" t="s">
        <v>48</v>
      </c>
      <c r="I121" s="18" t="s">
        <v>49</v>
      </c>
      <c r="J121" s="18" t="s">
        <v>66</v>
      </c>
      <c r="L121" s="18" t="s">
        <v>45</v>
      </c>
      <c r="M121" s="18" t="s">
        <v>75</v>
      </c>
      <c r="N121" s="18" t="s">
        <v>76</v>
      </c>
      <c r="O121" s="18" t="s">
        <v>40</v>
      </c>
      <c r="P121" s="18" t="s">
        <v>20</v>
      </c>
      <c r="Q121" s="18" t="s">
        <v>46</v>
      </c>
      <c r="R121" s="18" t="s">
        <v>47</v>
      </c>
      <c r="S121" s="18" t="s">
        <v>48</v>
      </c>
      <c r="T121" s="18" t="s">
        <v>49</v>
      </c>
      <c r="U121" s="18" t="s">
        <v>66</v>
      </c>
    </row>
    <row r="122" spans="1:21" x14ac:dyDescent="0.3">
      <c r="A122" t="s">
        <v>50</v>
      </c>
      <c r="B122">
        <f>SQRT(D111/B111+D112/B112)</f>
        <v>9.2063969136971485E-2</v>
      </c>
      <c r="C122">
        <f>(ABS(C111-C112-E109))/B122</f>
        <v>7.5994694988733462</v>
      </c>
      <c r="D122">
        <f>(D111/B111+D112/B112)^2/((D111/B111)^2/(B111-1)+(D112/B112)^2/(B112-1))</f>
        <v>302.39155932334097</v>
      </c>
      <c r="E122">
        <f>[1]!T_DIST_RT(C122,D122)</f>
        <v>1.8784973576657649E-13</v>
      </c>
      <c r="F122">
        <f>[1]!T_INV(1-F120,D122)</f>
        <v>1.6499082537618064</v>
      </c>
      <c r="I122" s="6" t="str">
        <f>IF(E122&lt;F120,"yes","no")</f>
        <v>yes</v>
      </c>
      <c r="J122">
        <f>SQRT(C122^2/(C122^2+D122))</f>
        <v>0.40044740921324795</v>
      </c>
      <c r="L122" t="s">
        <v>50</v>
      </c>
      <c r="M122">
        <f>SQRT(O111/M111+O112/M112)</f>
        <v>9.2063969136971485E-2</v>
      </c>
      <c r="N122">
        <f>(ABS(N111-N112-P109))/M122</f>
        <v>7.5994694988733462</v>
      </c>
      <c r="O122">
        <f>(O111/M111+O112/M112)^2/((O111/M111)^2/(M111-1)+(O112/M112)^2/(M112-1))</f>
        <v>302.39155932334097</v>
      </c>
      <c r="P122">
        <f>[1]!T_DIST_RT(N122,O122)</f>
        <v>1.8784973576657649E-13</v>
      </c>
      <c r="Q122">
        <f>[1]!T_INV(1-Q120,O122)</f>
        <v>1.6499082537618064</v>
      </c>
      <c r="T122" s="6" t="str">
        <f>IF(P122&lt;Q120,"yes","no")</f>
        <v>yes</v>
      </c>
      <c r="U122">
        <f>SQRT(N122^2/(N122^2+O122))</f>
        <v>0.40044740921324795</v>
      </c>
    </row>
    <row r="123" spans="1:21" x14ac:dyDescent="0.3">
      <c r="A123" t="s">
        <v>51</v>
      </c>
      <c r="B123">
        <f>B122</f>
        <v>9.2063969136971485E-2</v>
      </c>
      <c r="C123">
        <f>C122</f>
        <v>7.5994694988733462</v>
      </c>
      <c r="D123">
        <f>D122</f>
        <v>302.39155932334097</v>
      </c>
      <c r="E123">
        <f>[1]!T_DIST_2T(C123,D123)</f>
        <v>3.7569947153315297E-13</v>
      </c>
      <c r="F123">
        <f>[1]!T_INV_2T(F120,D123)</f>
        <v>1.9678399754046425</v>
      </c>
      <c r="G123">
        <f>(C111-C112)-F123*B123</f>
        <v>0.5184701666394802</v>
      </c>
      <c r="H123">
        <f>(C111-C112)+F123*B123</f>
        <v>0.88080448416378365</v>
      </c>
      <c r="I123" s="6" t="str">
        <f>IF(E123&lt;F120,"yes","no")</f>
        <v>yes</v>
      </c>
      <c r="J123">
        <f>J122</f>
        <v>0.40044740921324795</v>
      </c>
      <c r="L123" t="s">
        <v>51</v>
      </c>
      <c r="M123">
        <f>M122</f>
        <v>9.2063969136971485E-2</v>
      </c>
      <c r="N123">
        <f>N122</f>
        <v>7.5994694988733462</v>
      </c>
      <c r="O123">
        <f>O122</f>
        <v>302.39155932334097</v>
      </c>
      <c r="P123">
        <f>[1]!T_DIST_2T(N123,O123)</f>
        <v>3.7569947153315297E-13</v>
      </c>
      <c r="Q123">
        <f>[1]!T_INV_2T(Q120,O123)</f>
        <v>1.9678399754046425</v>
      </c>
      <c r="R123">
        <f>(N111-N112)-Q123*M123</f>
        <v>0.5184701666394802</v>
      </c>
      <c r="S123">
        <f>(N111-N112)+Q123*M123</f>
        <v>0.88080448416378365</v>
      </c>
      <c r="T123" s="6" t="str">
        <f>IF(P123&lt;Q120,"yes","no")</f>
        <v>yes</v>
      </c>
      <c r="U123">
        <f>U122</f>
        <v>0.40044740921324795</v>
      </c>
    </row>
    <row r="125" spans="1:21" x14ac:dyDescent="0.3">
      <c r="A125" s="22" t="s">
        <v>90</v>
      </c>
    </row>
    <row r="127" spans="1:21" x14ac:dyDescent="0.3">
      <c r="A127" t="s">
        <v>71</v>
      </c>
      <c r="L127" t="s">
        <v>71</v>
      </c>
    </row>
    <row r="129" spans="1:21" ht="15" thickBot="1" x14ac:dyDescent="0.35">
      <c r="A129" t="s">
        <v>33</v>
      </c>
      <c r="D129" t="s">
        <v>35</v>
      </c>
      <c r="E129">
        <v>0</v>
      </c>
      <c r="L129" t="s">
        <v>33</v>
      </c>
      <c r="O129" t="s">
        <v>35</v>
      </c>
      <c r="P129">
        <v>0</v>
      </c>
    </row>
    <row r="130" spans="1:21" ht="15" thickTop="1" x14ac:dyDescent="0.3">
      <c r="A130" s="18" t="s">
        <v>36</v>
      </c>
      <c r="B130" s="18" t="s">
        <v>26</v>
      </c>
      <c r="C130" s="18" t="s">
        <v>25</v>
      </c>
      <c r="D130" s="18" t="s">
        <v>72</v>
      </c>
      <c r="E130" s="18" t="s">
        <v>41</v>
      </c>
      <c r="L130" s="18" t="s">
        <v>36</v>
      </c>
      <c r="M130" s="18" t="s">
        <v>26</v>
      </c>
      <c r="N130" s="18" t="s">
        <v>25</v>
      </c>
      <c r="O130" s="18" t="s">
        <v>72</v>
      </c>
      <c r="P130" s="18" t="s">
        <v>41</v>
      </c>
    </row>
    <row r="131" spans="1:21" x14ac:dyDescent="0.3">
      <c r="A131" t="str">
        <f>Dados!M1</f>
        <v>WAVLO</v>
      </c>
      <c r="B131">
        <f>COUNT(Dados!M2:M632)</f>
        <v>631</v>
      </c>
      <c r="C131">
        <f>AVERAGE(Dados!M2:M632)</f>
        <v>-48.599499290310114</v>
      </c>
      <c r="D131">
        <f>_xlfn.VAR.S(Dados!M2:M632)</f>
        <v>2.9769762409665801</v>
      </c>
      <c r="L131" t="str">
        <f>'Dados 3'!I1</f>
        <v>WAVLO</v>
      </c>
      <c r="M131">
        <f>COUNT('Dados 3'!I2:I632)</f>
        <v>631</v>
      </c>
      <c r="N131">
        <f>AVERAGE('Dados 3'!I2:I632)</f>
        <v>-48.599499290310114</v>
      </c>
      <c r="O131">
        <f>_xlfn.VAR.S('Dados 3'!I2:I632)</f>
        <v>2.9769762409665801</v>
      </c>
    </row>
    <row r="132" spans="1:21" x14ac:dyDescent="0.3">
      <c r="A132" t="str">
        <f>Dados!R1</f>
        <v>SPLLO</v>
      </c>
      <c r="B132">
        <f>COUNT(Dados!R2:R175)</f>
        <v>174</v>
      </c>
      <c r="C132">
        <f>AVERAGE(Dados!R2:R175)</f>
        <v>-47.838915742273905</v>
      </c>
      <c r="D132">
        <f>_xlfn.VAR.S(Dados!R2:R175)</f>
        <v>2.2996700299834658</v>
      </c>
      <c r="L132" t="str">
        <f>'Dados 3'!J1</f>
        <v>SPLLO</v>
      </c>
      <c r="M132">
        <f>COUNT('Dados 3'!J2:J175)</f>
        <v>174</v>
      </c>
      <c r="N132">
        <f>AVERAGE('Dados 3'!J2:J175)</f>
        <v>-47.838915742273905</v>
      </c>
      <c r="O132">
        <f>_xlfn.VAR.S('Dados 3'!J2:J175)</f>
        <v>2.2996700299834658</v>
      </c>
    </row>
    <row r="133" spans="1:21" x14ac:dyDescent="0.3">
      <c r="A133" s="5" t="s">
        <v>73</v>
      </c>
      <c r="B133" s="5"/>
      <c r="C133" s="5"/>
      <c r="D133" s="5">
        <f>((B131-1)*D131+(B132-1)*D132)/(B131+B132-2)</f>
        <v>2.8310559738431942</v>
      </c>
      <c r="E133" s="5">
        <f>ABS(C131-C132-E129)/SQRT(D133)</f>
        <v>0.45203566255168109</v>
      </c>
      <c r="L133" s="5" t="s">
        <v>73</v>
      </c>
      <c r="M133" s="5"/>
      <c r="N133" s="5"/>
      <c r="O133" s="5">
        <f>((M131-1)*O131+(M132-1)*O132)/(M131+M132-2)</f>
        <v>2.8310559738431942</v>
      </c>
      <c r="P133" s="5">
        <f>ABS(N131-N132-P129)/SQRT(O133)</f>
        <v>0.45203566255168109</v>
      </c>
    </row>
    <row r="135" spans="1:21" ht="15" thickBot="1" x14ac:dyDescent="0.35">
      <c r="A135" t="s">
        <v>74</v>
      </c>
      <c r="E135" t="s">
        <v>34</v>
      </c>
      <c r="F135">
        <v>0.05</v>
      </c>
      <c r="L135" t="s">
        <v>74</v>
      </c>
      <c r="P135" t="s">
        <v>34</v>
      </c>
      <c r="Q135">
        <v>0.05</v>
      </c>
    </row>
    <row r="136" spans="1:21" ht="15" thickTop="1" x14ac:dyDescent="0.3">
      <c r="A136" s="18" t="s">
        <v>45</v>
      </c>
      <c r="B136" s="18" t="s">
        <v>75</v>
      </c>
      <c r="C136" s="18" t="s">
        <v>76</v>
      </c>
      <c r="D136" s="18" t="s">
        <v>40</v>
      </c>
      <c r="E136" s="18" t="s">
        <v>20</v>
      </c>
      <c r="F136" s="18" t="s">
        <v>46</v>
      </c>
      <c r="G136" s="18" t="s">
        <v>47</v>
      </c>
      <c r="H136" s="18" t="s">
        <v>48</v>
      </c>
      <c r="I136" s="18" t="s">
        <v>49</v>
      </c>
      <c r="J136" s="18" t="s">
        <v>66</v>
      </c>
      <c r="L136" s="18" t="s">
        <v>45</v>
      </c>
      <c r="M136" s="18" t="s">
        <v>75</v>
      </c>
      <c r="N136" s="18" t="s">
        <v>76</v>
      </c>
      <c r="O136" s="18" t="s">
        <v>40</v>
      </c>
      <c r="P136" s="18" t="s">
        <v>20</v>
      </c>
      <c r="Q136" s="18" t="s">
        <v>46</v>
      </c>
      <c r="R136" s="18" t="s">
        <v>47</v>
      </c>
      <c r="S136" s="18" t="s">
        <v>48</v>
      </c>
      <c r="T136" s="18" t="s">
        <v>49</v>
      </c>
      <c r="U136" s="18" t="s">
        <v>66</v>
      </c>
    </row>
    <row r="137" spans="1:21" x14ac:dyDescent="0.3">
      <c r="A137" t="s">
        <v>50</v>
      </c>
      <c r="B137">
        <f>SQRT(D133*(1/B131+1/B132))</f>
        <v>0.14407308789774306</v>
      </c>
      <c r="C137">
        <f>(ABS(C131-C132-E129))/B137</f>
        <v>5.2791507361599601</v>
      </c>
      <c r="D137">
        <f>B131+B132-2</f>
        <v>803</v>
      </c>
      <c r="E137">
        <f>_xlfn.T.DIST.RT(C137,D137)</f>
        <v>8.3588202524572823E-8</v>
      </c>
      <c r="F137">
        <f>_xlfn.T.INV.2T(F135*2,D137)</f>
        <v>1.64675342681984</v>
      </c>
      <c r="I137" s="6" t="str">
        <f>IF(E137&lt;F135,"yes","no")</f>
        <v>yes</v>
      </c>
      <c r="J137">
        <f>SQRT(C137^2/(C137^2+D137))</f>
        <v>0.18314609864090389</v>
      </c>
      <c r="L137" t="s">
        <v>50</v>
      </c>
      <c r="M137">
        <f>SQRT(O133*(1/M131+1/M132))</f>
        <v>0.14407308789774306</v>
      </c>
      <c r="N137">
        <f>(ABS(N131-N132-P129))/M137</f>
        <v>5.2791507361599601</v>
      </c>
      <c r="O137">
        <f>M131+M132-2</f>
        <v>803</v>
      </c>
      <c r="P137">
        <f>_xlfn.T.DIST.RT(N137,O137)</f>
        <v>8.3588202524572823E-8</v>
      </c>
      <c r="Q137">
        <f>_xlfn.T.INV.2T(Q135*2,O137)</f>
        <v>1.64675342681984</v>
      </c>
      <c r="T137" s="6" t="str">
        <f>IF(P137&lt;Q135,"yes","no")</f>
        <v>yes</v>
      </c>
      <c r="U137">
        <f>SQRT(N137^2/(N137^2+O137))</f>
        <v>0.18314609864090389</v>
      </c>
    </row>
    <row r="138" spans="1:21" x14ac:dyDescent="0.3">
      <c r="A138" t="s">
        <v>51</v>
      </c>
      <c r="B138">
        <f>B137</f>
        <v>0.14407308789774306</v>
      </c>
      <c r="C138">
        <f>C137</f>
        <v>5.2791507361599601</v>
      </c>
      <c r="D138">
        <f>D137</f>
        <v>803</v>
      </c>
      <c r="E138">
        <f>_xlfn.T.DIST.2T(C138,D138)</f>
        <v>1.6717640504914565E-7</v>
      </c>
      <c r="F138">
        <f>_xlfn.T.INV.2T(F135,D138)</f>
        <v>1.9629226273038485</v>
      </c>
      <c r="G138">
        <f>(C131-C132)-F138*B138</f>
        <v>-1.0433878722562251</v>
      </c>
      <c r="H138">
        <f>(C131-C132)+F138*B138</f>
        <v>-0.47777922381619276</v>
      </c>
      <c r="I138" s="6" t="str">
        <f>IF(E138&lt;F135,"yes","no")</f>
        <v>yes</v>
      </c>
      <c r="J138">
        <f>J137</f>
        <v>0.18314609864090389</v>
      </c>
      <c r="L138" t="s">
        <v>51</v>
      </c>
      <c r="M138">
        <f>M137</f>
        <v>0.14407308789774306</v>
      </c>
      <c r="N138">
        <f>N137</f>
        <v>5.2791507361599601</v>
      </c>
      <c r="O138">
        <f>O137</f>
        <v>803</v>
      </c>
      <c r="P138">
        <f>_xlfn.T.DIST.2T(N138,O138)</f>
        <v>1.6717640504914565E-7</v>
      </c>
      <c r="Q138">
        <f>_xlfn.T.INV.2T(Q135,O138)</f>
        <v>1.9629226273038485</v>
      </c>
      <c r="R138">
        <f>(N131-N132)-Q138*M138</f>
        <v>-1.0433878722562251</v>
      </c>
      <c r="S138">
        <f>(N131-N132)+Q138*M138</f>
        <v>-0.47777922381619276</v>
      </c>
      <c r="T138" s="6" t="str">
        <f>IF(P138&lt;Q135,"yes","no")</f>
        <v>yes</v>
      </c>
      <c r="U138">
        <f>U137</f>
        <v>0.18314609864090389</v>
      </c>
    </row>
    <row r="139" spans="1:21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L139" s="5"/>
      <c r="M139" s="5"/>
      <c r="N139" s="5"/>
      <c r="O139" s="5"/>
      <c r="P139" s="5"/>
      <c r="Q139" s="5"/>
      <c r="R139" s="5"/>
      <c r="S139" s="5"/>
      <c r="T139" s="5"/>
      <c r="U139" s="5"/>
    </row>
    <row r="140" spans="1:21" ht="15" thickBot="1" x14ac:dyDescent="0.35">
      <c r="A140" t="s">
        <v>77</v>
      </c>
      <c r="E140" t="s">
        <v>34</v>
      </c>
      <c r="F140">
        <f>F135</f>
        <v>0.05</v>
      </c>
      <c r="L140" t="s">
        <v>77</v>
      </c>
      <c r="P140" t="s">
        <v>34</v>
      </c>
      <c r="Q140">
        <f>Q135</f>
        <v>0.05</v>
      </c>
    </row>
    <row r="141" spans="1:21" ht="15" thickTop="1" x14ac:dyDescent="0.3">
      <c r="A141" s="18" t="s">
        <v>45</v>
      </c>
      <c r="B141" s="18" t="s">
        <v>75</v>
      </c>
      <c r="C141" s="18" t="s">
        <v>76</v>
      </c>
      <c r="D141" s="18" t="s">
        <v>40</v>
      </c>
      <c r="E141" s="18" t="s">
        <v>20</v>
      </c>
      <c r="F141" s="18" t="s">
        <v>46</v>
      </c>
      <c r="G141" s="18" t="s">
        <v>47</v>
      </c>
      <c r="H141" s="18" t="s">
        <v>48</v>
      </c>
      <c r="I141" s="18" t="s">
        <v>49</v>
      </c>
      <c r="J141" s="18" t="s">
        <v>66</v>
      </c>
      <c r="L141" s="18" t="s">
        <v>45</v>
      </c>
      <c r="M141" s="18" t="s">
        <v>75</v>
      </c>
      <c r="N141" s="18" t="s">
        <v>76</v>
      </c>
      <c r="O141" s="18" t="s">
        <v>40</v>
      </c>
      <c r="P141" s="18" t="s">
        <v>20</v>
      </c>
      <c r="Q141" s="18" t="s">
        <v>46</v>
      </c>
      <c r="R141" s="18" t="s">
        <v>47</v>
      </c>
      <c r="S141" s="18" t="s">
        <v>48</v>
      </c>
      <c r="T141" s="18" t="s">
        <v>49</v>
      </c>
      <c r="U141" s="18" t="s">
        <v>66</v>
      </c>
    </row>
    <row r="142" spans="1:21" x14ac:dyDescent="0.3">
      <c r="A142" t="s">
        <v>50</v>
      </c>
      <c r="B142">
        <f>SQRT(D131/B131+D132/B132)</f>
        <v>0.1339192475136281</v>
      </c>
      <c r="C142">
        <f>(ABS(C131-C132-E129))/B142</f>
        <v>5.6794192183525309</v>
      </c>
      <c r="D142">
        <f>(D131/B131+D132/B132)^2/((D131/B131)^2/(B131-1)+(D132/B132)^2/(B132-1))</f>
        <v>307.78587429850791</v>
      </c>
      <c r="E142">
        <f>[1]!T_DIST_RT(C142,D142)</f>
        <v>1.5645648443474158E-8</v>
      </c>
      <c r="F142">
        <f>[1]!T_INV(1-F140,D142)</f>
        <v>1.649819396739113</v>
      </c>
      <c r="I142" s="6" t="str">
        <f>IF(E142&lt;F140,"yes","no")</f>
        <v>yes</v>
      </c>
      <c r="J142">
        <f>SQRT(C142^2/(C142^2+D142))</f>
        <v>0.3079908767233025</v>
      </c>
      <c r="L142" t="s">
        <v>50</v>
      </c>
      <c r="M142">
        <f>SQRT(O131/M131+O132/M132)</f>
        <v>0.1339192475136281</v>
      </c>
      <c r="N142">
        <f>(ABS(N131-N132-P129))/M142</f>
        <v>5.6794192183525309</v>
      </c>
      <c r="O142">
        <f>(O131/M131+O132/M132)^2/((O131/M131)^2/(M131-1)+(O132/M132)^2/(M132-1))</f>
        <v>307.78587429850791</v>
      </c>
      <c r="P142">
        <f>[1]!T_DIST_RT(N142,O142)</f>
        <v>1.5645648443474158E-8</v>
      </c>
      <c r="Q142">
        <f>[1]!T_INV(1-Q140,O142)</f>
        <v>1.649819396739113</v>
      </c>
      <c r="T142" s="6" t="str">
        <f>IF(P142&lt;Q140,"yes","no")</f>
        <v>yes</v>
      </c>
      <c r="U142">
        <f>SQRT(N142^2/(N142^2+O142))</f>
        <v>0.3079908767233025</v>
      </c>
    </row>
    <row r="143" spans="1:21" x14ac:dyDescent="0.3">
      <c r="A143" t="s">
        <v>51</v>
      </c>
      <c r="B143">
        <f>B142</f>
        <v>0.1339192475136281</v>
      </c>
      <c r="C143">
        <f>C142</f>
        <v>5.6794192183525309</v>
      </c>
      <c r="D143">
        <f>D142</f>
        <v>307.78587429850791</v>
      </c>
      <c r="E143">
        <f>[1]!T_DIST_2T(C143,D143)</f>
        <v>3.1291296886948317E-8</v>
      </c>
      <c r="F143">
        <f>[1]!T_INV_2T(F140,D143)</f>
        <v>1.9677014045953329</v>
      </c>
      <c r="G143">
        <f>(C131-C132)-F143*B143</f>
        <v>-1.0240966394711251</v>
      </c>
      <c r="H143">
        <f>(C131-C132)+F143*B143</f>
        <v>-0.49707045660129279</v>
      </c>
      <c r="I143" s="6" t="str">
        <f>IF(E143&lt;F140,"yes","no")</f>
        <v>yes</v>
      </c>
      <c r="J143">
        <f>J142</f>
        <v>0.3079908767233025</v>
      </c>
      <c r="L143" t="s">
        <v>51</v>
      </c>
      <c r="M143">
        <f>M142</f>
        <v>0.1339192475136281</v>
      </c>
      <c r="N143">
        <f>N142</f>
        <v>5.6794192183525309</v>
      </c>
      <c r="O143">
        <f>O142</f>
        <v>307.78587429850791</v>
      </c>
      <c r="P143">
        <f>[1]!T_DIST_2T(N143,O143)</f>
        <v>3.1291296886948317E-8</v>
      </c>
      <c r="Q143">
        <f>[1]!T_INV_2T(Q140,O143)</f>
        <v>1.9677014045953329</v>
      </c>
      <c r="R143">
        <f>(N131-N132)-Q143*M143</f>
        <v>-1.0240966394711251</v>
      </c>
      <c r="S143">
        <f>(N131-N132)+Q143*M143</f>
        <v>-0.49707045660129279</v>
      </c>
      <c r="T143" s="6" t="str">
        <f>IF(P143&lt;Q140,"yes","no")</f>
        <v>yes</v>
      </c>
      <c r="U143">
        <f>U142</f>
        <v>0.3079908767233025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2F71B-444F-4BFC-A705-43CFEDA600D3}">
  <dimension ref="A1:W41"/>
  <sheetViews>
    <sheetView workbookViewId="0">
      <selection activeCell="H18" sqref="H18"/>
    </sheetView>
  </sheetViews>
  <sheetFormatPr defaultRowHeight="14.4" x14ac:dyDescent="0.3"/>
  <sheetData>
    <row r="1" spans="1:8" s="22" customFormat="1" x14ac:dyDescent="0.3">
      <c r="A1" s="22" t="s">
        <v>83</v>
      </c>
      <c r="F1" s="22" t="s">
        <v>84</v>
      </c>
    </row>
    <row r="3" spans="1:8" x14ac:dyDescent="0.3">
      <c r="A3" t="s">
        <v>78</v>
      </c>
      <c r="F3" t="s">
        <v>78</v>
      </c>
    </row>
    <row r="5" spans="1:8" x14ac:dyDescent="0.3">
      <c r="B5" t="str">
        <f>Dados!G1</f>
        <v>WAVR2</v>
      </c>
      <c r="C5" t="str">
        <f>Dados!H1</f>
        <v>SPLR2</v>
      </c>
      <c r="G5" t="str">
        <f>Dados!F1</f>
        <v>WAVE2</v>
      </c>
      <c r="H5" t="str">
        <f>Dados!E1</f>
        <v>SPLE2</v>
      </c>
    </row>
    <row r="6" spans="1:8" x14ac:dyDescent="0.3">
      <c r="A6" t="s">
        <v>54</v>
      </c>
      <c r="B6" s="7">
        <f>COUNT(Dados!G2:G632)</f>
        <v>631</v>
      </c>
      <c r="C6" s="8">
        <f>COUNT(Dados!H2:H175)</f>
        <v>174</v>
      </c>
      <c r="F6" t="s">
        <v>54</v>
      </c>
      <c r="G6" s="7">
        <f>COUNT(Dados!F2:F632)</f>
        <v>631</v>
      </c>
      <c r="H6" s="8">
        <f>COUNT(Dados!E2:E175)</f>
        <v>174</v>
      </c>
    </row>
    <row r="7" spans="1:8" x14ac:dyDescent="0.3">
      <c r="A7" t="s">
        <v>53</v>
      </c>
      <c r="B7" s="9">
        <f>MEDIAN(Dados!G2:G632)</f>
        <v>2.3096301674258988</v>
      </c>
      <c r="C7" s="10">
        <f>MEDIAN(Dados!H2:H175)</f>
        <v>0.84509804001425681</v>
      </c>
      <c r="F7" t="s">
        <v>53</v>
      </c>
      <c r="G7" s="9">
        <f>MEDIAN(Dados!F2:F632)</f>
        <v>2.0211892990699383</v>
      </c>
      <c r="H7" s="10">
        <f>MEDIAN(Dados!E2:E175)</f>
        <v>0.77815125038364363</v>
      </c>
    </row>
    <row r="8" spans="1:8" x14ac:dyDescent="0.3">
      <c r="A8" t="s">
        <v>79</v>
      </c>
      <c r="B8" s="9">
        <f>[1]!RANK_SUM(Dados!G2:G632,Dados!H2:H175,1)</f>
        <v>285651.5</v>
      </c>
      <c r="C8" s="10">
        <f>[1]!RANK_SUM(Dados!H2:H175,Dados!G2:G632,1)</f>
        <v>38763.5</v>
      </c>
      <c r="F8" t="s">
        <v>79</v>
      </c>
      <c r="G8" s="9">
        <f>[1]!RANK_SUM(Dados!F2:F632,Dados!E2:E175,1)</f>
        <v>291538</v>
      </c>
      <c r="H8" s="10">
        <f>[1]!RANK_SUM(Dados!E2:E175,Dados!F2:F632,1)</f>
        <v>32877</v>
      </c>
    </row>
    <row r="9" spans="1:8" x14ac:dyDescent="0.3">
      <c r="A9" t="s">
        <v>80</v>
      </c>
      <c r="B9" s="11">
        <f>B6*C6+B6*(B6+1)/2-B8</f>
        <v>23538.5</v>
      </c>
      <c r="C9" s="12">
        <f>B6*C6+C6*(C6+1)/2-C8</f>
        <v>86255.5</v>
      </c>
      <c r="F9" t="s">
        <v>80</v>
      </c>
      <c r="G9" s="11">
        <f>G6*H6+G6*(G6+1)/2-G8</f>
        <v>17652</v>
      </c>
      <c r="H9" s="12">
        <f>G6*H6+H6*(H6+1)/2-H8</f>
        <v>92142</v>
      </c>
    </row>
    <row r="11" spans="1:8" x14ac:dyDescent="0.3">
      <c r="B11" s="6" t="s">
        <v>59</v>
      </c>
      <c r="C11" s="6" t="s">
        <v>60</v>
      </c>
      <c r="G11" s="6" t="s">
        <v>59</v>
      </c>
      <c r="H11" s="6" t="s">
        <v>60</v>
      </c>
    </row>
    <row r="12" spans="1:8" x14ac:dyDescent="0.3">
      <c r="A12" t="s">
        <v>80</v>
      </c>
      <c r="B12" s="15">
        <f>MIN(B9,C9)</f>
        <v>23538.5</v>
      </c>
      <c r="F12" t="s">
        <v>80</v>
      </c>
      <c r="G12" s="15">
        <f>MIN(G9,H9)</f>
        <v>17652</v>
      </c>
    </row>
    <row r="13" spans="1:8" x14ac:dyDescent="0.3">
      <c r="A13" t="s">
        <v>61</v>
      </c>
      <c r="B13" s="16">
        <f>B6*C6/2</f>
        <v>54897</v>
      </c>
      <c r="F13" t="s">
        <v>61</v>
      </c>
      <c r="G13" s="16">
        <f>G6*H6/2</f>
        <v>54897</v>
      </c>
    </row>
    <row r="14" spans="1:8" x14ac:dyDescent="0.3">
      <c r="A14" t="s">
        <v>62</v>
      </c>
      <c r="B14" s="16">
        <f>SQRT(B13*(B6+C6+1)/6*(1-[1]!TiesCorrection(Dados!G2:G632,Dados!H2:H175,2)/((B6+C6)^3-B6-C6)))</f>
        <v>2715.3178904067076</v>
      </c>
      <c r="C14" t="s">
        <v>63</v>
      </c>
      <c r="F14" t="s">
        <v>62</v>
      </c>
      <c r="G14" s="16">
        <f>SQRT(G13*(G6+H6+1)/6*(1-[1]!TiesCorrection(Dados!F2:F632,Dados!E2:E175,2)/((G6+H6)^3-G6-H6)))</f>
        <v>2715.0893942395965</v>
      </c>
      <c r="H14" t="s">
        <v>63</v>
      </c>
    </row>
    <row r="15" spans="1:8" x14ac:dyDescent="0.3">
      <c r="A15" t="s">
        <v>64</v>
      </c>
      <c r="B15" s="16">
        <f>ABS(ABS(B12-B13)-1/2)/B14</f>
        <v>11.548555736618784</v>
      </c>
      <c r="C15" t="s">
        <v>65</v>
      </c>
      <c r="F15" t="s">
        <v>64</v>
      </c>
      <c r="G15" s="16">
        <f>ABS(ABS(G12-G13)-1/2)/G14</f>
        <v>13.717596215807438</v>
      </c>
      <c r="H15" t="s">
        <v>65</v>
      </c>
    </row>
    <row r="16" spans="1:8" x14ac:dyDescent="0.3">
      <c r="A16" t="s">
        <v>66</v>
      </c>
      <c r="B16" s="16">
        <f>B15/SQRT(B6+C6)</f>
        <v>0.40703310653543767</v>
      </c>
      <c r="F16" t="s">
        <v>66</v>
      </c>
      <c r="G16" s="16">
        <f>G15/SQRT(G6+H6)</f>
        <v>0.48348173825878094</v>
      </c>
    </row>
    <row r="17" spans="1:23" x14ac:dyDescent="0.3">
      <c r="A17" t="s">
        <v>67</v>
      </c>
      <c r="B17" s="15">
        <f>1-_xlfn.NORM.S.DIST(B15,TRUE)</f>
        <v>0</v>
      </c>
      <c r="C17" s="8">
        <f>2*B17</f>
        <v>0</v>
      </c>
      <c r="F17" t="s">
        <v>67</v>
      </c>
      <c r="G17" s="15">
        <f>1-_xlfn.NORM.S.DIST(G15,TRUE)</f>
        <v>0</v>
      </c>
      <c r="H17" s="8">
        <f>2*G17</f>
        <v>0</v>
      </c>
    </row>
    <row r="18" spans="1:23" x14ac:dyDescent="0.3">
      <c r="A18" t="s">
        <v>68</v>
      </c>
      <c r="B18" s="16">
        <f>[1]!MWDIST(B12,B6,C6,1)</f>
        <v>5.7535018533745975E-34</v>
      </c>
      <c r="C18" s="10">
        <f>2*B18</f>
        <v>1.1507003706749195E-33</v>
      </c>
      <c r="F18" t="s">
        <v>68</v>
      </c>
      <c r="G18" s="16">
        <f>[1]!MWDIST(G12,G6,H6,1)</f>
        <v>2.3348815283160661E-49</v>
      </c>
      <c r="H18" s="10">
        <f>2*G18</f>
        <v>4.6697630566321322E-49</v>
      </c>
    </row>
    <row r="19" spans="1:23" x14ac:dyDescent="0.3">
      <c r="A19" t="s">
        <v>69</v>
      </c>
      <c r="B19" s="17" t="s">
        <v>70</v>
      </c>
      <c r="C19" s="12" t="s">
        <v>70</v>
      </c>
      <c r="F19" t="s">
        <v>69</v>
      </c>
      <c r="G19" s="17" t="s">
        <v>70</v>
      </c>
      <c r="H19" s="12" t="s">
        <v>70</v>
      </c>
    </row>
    <row r="21" spans="1:23" s="22" customFormat="1" x14ac:dyDescent="0.3">
      <c r="A21" s="22" t="s">
        <v>85</v>
      </c>
    </row>
    <row r="23" spans="1:23" s="22" customFormat="1" x14ac:dyDescent="0.3">
      <c r="A23" s="22" t="s">
        <v>86</v>
      </c>
      <c r="F23" s="22" t="s">
        <v>87</v>
      </c>
      <c r="K23" s="22" t="s">
        <v>88</v>
      </c>
      <c r="P23" s="22" t="s">
        <v>89</v>
      </c>
      <c r="U23" s="22" t="s">
        <v>90</v>
      </c>
    </row>
    <row r="25" spans="1:23" x14ac:dyDescent="0.3">
      <c r="A25" t="s">
        <v>78</v>
      </c>
      <c r="F25" t="s">
        <v>78</v>
      </c>
      <c r="K25" t="s">
        <v>78</v>
      </c>
      <c r="P25" t="s">
        <v>78</v>
      </c>
      <c r="U25" t="s">
        <v>78</v>
      </c>
    </row>
    <row r="27" spans="1:23" x14ac:dyDescent="0.3">
      <c r="B27" t="str">
        <f>Dados!J1</f>
        <v>WAVAL</v>
      </c>
      <c r="C27" t="str">
        <f>Dados!N1</f>
        <v>SPLAL</v>
      </c>
      <c r="G27" t="str">
        <f>Dados!I1</f>
        <v>WAVAR</v>
      </c>
      <c r="H27" t="str">
        <f>Dados!O1</f>
        <v>SPLAR</v>
      </c>
      <c r="L27" t="str">
        <f>Dados!K1</f>
        <v>WAVPOP</v>
      </c>
      <c r="M27" t="str">
        <f>Dados!P1</f>
        <v>SPLPOP</v>
      </c>
      <c r="Q27" t="str">
        <f>Dados!L1</f>
        <v>WAVLA</v>
      </c>
      <c r="R27" t="str">
        <f>Dados!Q1</f>
        <v>SPLLA</v>
      </c>
      <c r="V27" t="str">
        <f>Dados!M1</f>
        <v>WAVLO</v>
      </c>
      <c r="W27" t="str">
        <f>Dados!R1</f>
        <v>SPLLO</v>
      </c>
    </row>
    <row r="28" spans="1:23" x14ac:dyDescent="0.3">
      <c r="A28" t="s">
        <v>54</v>
      </c>
      <c r="B28" s="7">
        <f>COUNT(Dados!J2:J632)</f>
        <v>631</v>
      </c>
      <c r="C28" s="8">
        <f>COUNT(Dados!N2:N175)</f>
        <v>174</v>
      </c>
      <c r="F28" t="s">
        <v>54</v>
      </c>
      <c r="G28" s="7">
        <f>COUNT(Dados!I2:I632)</f>
        <v>631</v>
      </c>
      <c r="H28" s="8">
        <f>COUNT(Dados!O2:O175)</f>
        <v>174</v>
      </c>
      <c r="K28" t="s">
        <v>54</v>
      </c>
      <c r="L28" s="7">
        <f>COUNT(Dados!K2:K632)</f>
        <v>631</v>
      </c>
      <c r="M28" s="8">
        <f>COUNT(Dados!P2:P175)</f>
        <v>174</v>
      </c>
      <c r="P28" t="s">
        <v>54</v>
      </c>
      <c r="Q28" s="7">
        <f>COUNT(Dados!L2:L632)</f>
        <v>631</v>
      </c>
      <c r="R28" s="8">
        <f>COUNT(Dados!Q2:Q175)</f>
        <v>174</v>
      </c>
      <c r="U28" t="s">
        <v>54</v>
      </c>
      <c r="V28" s="7">
        <f>COUNT(Dados!M2:M632)</f>
        <v>631</v>
      </c>
      <c r="W28" s="8">
        <f>COUNT(Dados!R2:R175)</f>
        <v>174</v>
      </c>
    </row>
    <row r="29" spans="1:23" x14ac:dyDescent="0.3">
      <c r="A29" t="s">
        <v>53</v>
      </c>
      <c r="B29" s="9">
        <f>MEDIAN(Dados!J2:J632)</f>
        <v>546.34642299999996</v>
      </c>
      <c r="C29" s="10">
        <f>MEDIAN(Dados!N2:N175)</f>
        <v>603.78973300000007</v>
      </c>
      <c r="F29" t="s">
        <v>53</v>
      </c>
      <c r="G29" s="9">
        <f>MEDIAN(Dados!I2:I632)</f>
        <v>2.4593774078279145</v>
      </c>
      <c r="H29" s="10">
        <f>MEDIAN(Dados!O2:O175)</f>
        <v>2.6555268768091893</v>
      </c>
      <c r="K29" t="s">
        <v>53</v>
      </c>
      <c r="L29" s="9">
        <f>MEDIAN(Dados!K2:K632)</f>
        <v>4.1699094419010692</v>
      </c>
      <c r="M29" s="10">
        <f>MEDIAN(Dados!P2:P175)</f>
        <v>4.6071115694773122</v>
      </c>
      <c r="P29" t="s">
        <v>53</v>
      </c>
      <c r="Q29" s="9">
        <f>MEDIAN(Dados!L2:L632)</f>
        <v>-22.228451010000004</v>
      </c>
      <c r="R29" s="10">
        <f>MEDIAN(Dados!Q2:Q175)</f>
        <v>-22.840270000000004</v>
      </c>
      <c r="U29" t="s">
        <v>53</v>
      </c>
      <c r="V29" s="9">
        <f>MEDIAN(Dados!M2:M632)</f>
        <v>-48.563229227569458</v>
      </c>
      <c r="W29" s="10">
        <f>MEDIAN(Dados!R2:R175)</f>
        <v>-47.574819982651334</v>
      </c>
    </row>
    <row r="30" spans="1:23" x14ac:dyDescent="0.3">
      <c r="A30" t="s">
        <v>79</v>
      </c>
      <c r="B30" s="9">
        <f>[1]!RANK_SUM(Dados!J2:J632,Dados!N2:N175,1)</f>
        <v>247937.5</v>
      </c>
      <c r="C30" s="10">
        <f>[1]!RANK_SUM(Dados!N2:N175,Dados!J2:J632,1)</f>
        <v>76477.5</v>
      </c>
      <c r="F30" t="s">
        <v>79</v>
      </c>
      <c r="G30" s="9">
        <f>[1]!RANK_SUM(Dados!I2:I632,Dados!O2:O175,1)</f>
        <v>239959.5</v>
      </c>
      <c r="H30" s="10">
        <f>[1]!RANK_SUM(Dados!O2:O175,Dados!I2:I632,1)</f>
        <v>84455.5</v>
      </c>
      <c r="K30" t="s">
        <v>79</v>
      </c>
      <c r="L30" s="9">
        <f>[1]!RANK_SUM(Dados!K2:K632,Dados!P2:P175,1)</f>
        <v>234335.5</v>
      </c>
      <c r="M30" s="10">
        <f>[1]!RANK_SUM(Dados!P2:P175,Dados!K2:K632,1)</f>
        <v>90079.5</v>
      </c>
      <c r="P30" t="s">
        <v>79</v>
      </c>
      <c r="Q30" s="9">
        <f>[1]!RANK_SUM(Dados!L2:L632,Dados!Q2:Q175,1)</f>
        <v>272501.5</v>
      </c>
      <c r="R30" s="10">
        <f>[1]!RANK_SUM(Dados!Q2:Q175,Dados!L2:L632,1)</f>
        <v>51913.5</v>
      </c>
      <c r="U30" t="s">
        <v>79</v>
      </c>
      <c r="V30" s="9">
        <f>[1]!RANK_SUM(Dados!M2:M632,Dados!R2:R175,1)</f>
        <v>239391.5</v>
      </c>
      <c r="W30" s="10">
        <f>[1]!RANK_SUM(Dados!R2:R175,Dados!M2:M632,1)</f>
        <v>85023.5</v>
      </c>
    </row>
    <row r="31" spans="1:23" x14ac:dyDescent="0.3">
      <c r="A31" t="s">
        <v>80</v>
      </c>
      <c r="B31" s="11">
        <f>B28*C28+B28*(B28+1)/2-B30</f>
        <v>61252.5</v>
      </c>
      <c r="C31" s="12">
        <f>B28*C28+C28*(C28+1)/2-C30</f>
        <v>48541.5</v>
      </c>
      <c r="F31" t="s">
        <v>80</v>
      </c>
      <c r="G31" s="11">
        <f>G28*H28+G28*(G28+1)/2-G30</f>
        <v>69230.5</v>
      </c>
      <c r="H31" s="12">
        <f>G28*H28+H28*(H28+1)/2-H30</f>
        <v>40563.5</v>
      </c>
      <c r="K31" t="s">
        <v>80</v>
      </c>
      <c r="L31" s="11">
        <f>L28*M28+L28*(L28+1)/2-L30</f>
        <v>74854.5</v>
      </c>
      <c r="M31" s="12">
        <f>L28*M28+M28*(M28+1)/2-M30</f>
        <v>34939.5</v>
      </c>
      <c r="P31" t="s">
        <v>80</v>
      </c>
      <c r="Q31" s="11">
        <f>Q28*R28+Q28*(Q28+1)/2-Q30</f>
        <v>36688.5</v>
      </c>
      <c r="R31" s="12">
        <f>Q28*R28+R28*(R28+1)/2-R30</f>
        <v>73105.5</v>
      </c>
      <c r="U31" t="s">
        <v>80</v>
      </c>
      <c r="V31" s="11">
        <f>V28*W28+V28*(V28+1)/2-V30</f>
        <v>69798.5</v>
      </c>
      <c r="W31" s="12">
        <f>V28*W28+W28*(W28+1)/2-W30</f>
        <v>39995.5</v>
      </c>
    </row>
    <row r="33" spans="1:23" x14ac:dyDescent="0.3">
      <c r="B33" s="6" t="s">
        <v>59</v>
      </c>
      <c r="C33" s="6" t="s">
        <v>60</v>
      </c>
      <c r="G33" s="6" t="s">
        <v>59</v>
      </c>
      <c r="H33" s="6" t="s">
        <v>60</v>
      </c>
      <c r="L33" s="6" t="s">
        <v>59</v>
      </c>
      <c r="M33" s="6" t="s">
        <v>60</v>
      </c>
      <c r="Q33" s="6" t="s">
        <v>59</v>
      </c>
      <c r="R33" s="6" t="s">
        <v>60</v>
      </c>
      <c r="V33" s="6" t="s">
        <v>59</v>
      </c>
      <c r="W33" s="6" t="s">
        <v>60</v>
      </c>
    </row>
    <row r="34" spans="1:23" x14ac:dyDescent="0.3">
      <c r="A34" t="s">
        <v>80</v>
      </c>
      <c r="B34" s="15">
        <f>MIN(B31,C31)</f>
        <v>48541.5</v>
      </c>
      <c r="F34" t="s">
        <v>80</v>
      </c>
      <c r="G34" s="15">
        <f>MIN(G31,H31)</f>
        <v>40563.5</v>
      </c>
      <c r="K34" t="s">
        <v>80</v>
      </c>
      <c r="L34" s="15">
        <f>MIN(L31,M31)</f>
        <v>34939.5</v>
      </c>
      <c r="P34" t="s">
        <v>80</v>
      </c>
      <c r="Q34" s="15">
        <f>MIN(Q31,R31)</f>
        <v>36688.5</v>
      </c>
      <c r="U34" t="s">
        <v>80</v>
      </c>
      <c r="V34" s="15">
        <f>MIN(V31,W31)</f>
        <v>39995.5</v>
      </c>
    </row>
    <row r="35" spans="1:23" x14ac:dyDescent="0.3">
      <c r="A35" t="s">
        <v>61</v>
      </c>
      <c r="B35" s="16">
        <f>B28*C28/2</f>
        <v>54897</v>
      </c>
      <c r="F35" t="s">
        <v>61</v>
      </c>
      <c r="G35" s="16">
        <f>G28*H28/2</f>
        <v>54897</v>
      </c>
      <c r="K35" t="s">
        <v>61</v>
      </c>
      <c r="L35" s="16">
        <f>L28*M28/2</f>
        <v>54897</v>
      </c>
      <c r="P35" t="s">
        <v>61</v>
      </c>
      <c r="Q35" s="16">
        <f>Q28*R28/2</f>
        <v>54897</v>
      </c>
      <c r="U35" t="s">
        <v>61</v>
      </c>
      <c r="V35" s="16">
        <f>V28*W28/2</f>
        <v>54897</v>
      </c>
    </row>
    <row r="36" spans="1:23" x14ac:dyDescent="0.3">
      <c r="A36" t="s">
        <v>62</v>
      </c>
      <c r="B36" s="16">
        <f>SQRT(B35*(B28+C28+1)/6*(1-[1]!TiesCorrection(Dados!J2:J632,Dados!N2:N175,2)/((B28+C28)^3-B28-C28)))</f>
        <v>2715.5996847171791</v>
      </c>
      <c r="C36" t="s">
        <v>63</v>
      </c>
      <c r="F36" t="s">
        <v>62</v>
      </c>
      <c r="G36" s="16">
        <f>SQRT(G35*(G28+H28+1)/6*(1-[1]!TiesCorrection(Dados!I2:I632,Dados!O2:O175,2)/((G28+H28)^3-G28-H28)))</f>
        <v>2715.5998096541334</v>
      </c>
      <c r="H36" t="s">
        <v>63</v>
      </c>
      <c r="K36" t="s">
        <v>62</v>
      </c>
      <c r="L36" s="16">
        <f>SQRT(L35*(L28+M28+1)/6*(1-[1]!TiesCorrection(Dados!K2:K632,Dados!P2:P175,2)/((L28+M28)^3-L28-M28)))</f>
        <v>2715.5997628027762</v>
      </c>
      <c r="M36" t="s">
        <v>63</v>
      </c>
      <c r="P36" t="s">
        <v>62</v>
      </c>
      <c r="Q36" s="16">
        <f>SQRT(Q35*(Q28+R28+1)/6*(1-[1]!TiesCorrection(Dados!L2:L632,Dados!Q2:Q175,2)/((Q28+R28)^3-Q28-R28)))</f>
        <v>2715.5996847171791</v>
      </c>
      <c r="R36" t="s">
        <v>63</v>
      </c>
      <c r="U36" t="s">
        <v>62</v>
      </c>
      <c r="V36" s="16">
        <f>SQRT(V35*(V28+W28+1)/6*(1-[1]!TiesCorrection(Dados!M2:M632,Dados!R2:R175,2)/((V28+W28)^3-V28-W28)))</f>
        <v>2715.5996847171791</v>
      </c>
      <c r="W36" t="s">
        <v>63</v>
      </c>
    </row>
    <row r="37" spans="1:23" x14ac:dyDescent="0.3">
      <c r="A37" t="s">
        <v>64</v>
      </c>
      <c r="B37" s="16">
        <f>ABS(ABS(B34-B35)-1/2)/B36</f>
        <v>2.3401829200984947</v>
      </c>
      <c r="C37" t="s">
        <v>65</v>
      </c>
      <c r="F37" t="s">
        <v>64</v>
      </c>
      <c r="G37" s="16">
        <f>ABS(ABS(G34-G35)-1/2)/G36</f>
        <v>5.2780236428965912</v>
      </c>
      <c r="H37" t="s">
        <v>65</v>
      </c>
      <c r="K37" t="s">
        <v>64</v>
      </c>
      <c r="L37" s="16">
        <f>ABS(ABS(L34-L35)-1/2)/L36</f>
        <v>7.3490211162054084</v>
      </c>
      <c r="M37" t="s">
        <v>65</v>
      </c>
      <c r="P37" t="s">
        <v>64</v>
      </c>
      <c r="Q37" s="16">
        <f>ABS(ABS(Q34-Q35)-1/2)/Q36</f>
        <v>6.7049646906614306</v>
      </c>
      <c r="R37" t="s">
        <v>65</v>
      </c>
      <c r="U37" t="s">
        <v>64</v>
      </c>
      <c r="V37" s="16">
        <f>ABS(ABS(V34-V35)-1/2)/V36</f>
        <v>5.4871857895181231</v>
      </c>
      <c r="W37" t="s">
        <v>65</v>
      </c>
    </row>
    <row r="38" spans="1:23" x14ac:dyDescent="0.3">
      <c r="A38" t="s">
        <v>66</v>
      </c>
      <c r="B38" s="16">
        <f>B37/SQRT(B28+C28)</f>
        <v>8.2480610177818395E-2</v>
      </c>
      <c r="F38" t="s">
        <v>66</v>
      </c>
      <c r="G38" s="16">
        <f>G37/SQRT(G28+H28)</f>
        <v>0.18602589005338957</v>
      </c>
      <c r="K38" t="s">
        <v>66</v>
      </c>
      <c r="L38" s="16">
        <f>L37/SQRT(L28+M28)</f>
        <v>0.25901895987206935</v>
      </c>
      <c r="P38" t="s">
        <v>66</v>
      </c>
      <c r="Q38" s="16">
        <f>Q37/SQRT(Q28+R28)</f>
        <v>0.23631895359838195</v>
      </c>
      <c r="U38" t="s">
        <v>66</v>
      </c>
      <c r="V38" s="16">
        <f>V37/SQRT(V28+W28)</f>
        <v>0.19339788705895702</v>
      </c>
    </row>
    <row r="39" spans="1:23" x14ac:dyDescent="0.3">
      <c r="A39" t="s">
        <v>67</v>
      </c>
      <c r="B39" s="15">
        <f>1-_xlfn.NORM.S.DIST(B37,TRUE)</f>
        <v>9.637148585377675E-3</v>
      </c>
      <c r="C39" s="8">
        <f>2*B39</f>
        <v>1.927429717075535E-2</v>
      </c>
      <c r="F39" t="s">
        <v>67</v>
      </c>
      <c r="G39" s="15">
        <f>1-_xlfn.NORM.S.DIST(G37,TRUE)</f>
        <v>6.5292310003073339E-8</v>
      </c>
      <c r="H39" s="8">
        <f>2*G39</f>
        <v>1.3058462000614668E-7</v>
      </c>
      <c r="K39" t="s">
        <v>67</v>
      </c>
      <c r="L39" s="15">
        <f>1-_xlfn.NORM.S.DIST(L37,TRUE)</f>
        <v>9.9809049913801573E-14</v>
      </c>
      <c r="M39" s="8">
        <f>2*L39</f>
        <v>1.9961809982760315E-13</v>
      </c>
      <c r="P39" t="s">
        <v>67</v>
      </c>
      <c r="Q39" s="15">
        <f>1-_xlfn.NORM.S.DIST(Q37,TRUE)</f>
        <v>1.0072720435516658E-11</v>
      </c>
      <c r="R39" s="8">
        <f>2*Q39</f>
        <v>2.0145440871033315E-11</v>
      </c>
      <c r="U39" t="s">
        <v>67</v>
      </c>
      <c r="V39" s="15">
        <f>1-_xlfn.NORM.S.DIST(V37,TRUE)</f>
        <v>2.0419377300129327E-8</v>
      </c>
      <c r="W39" s="8">
        <f>2*V39</f>
        <v>4.0838754600258653E-8</v>
      </c>
    </row>
    <row r="40" spans="1:23" x14ac:dyDescent="0.3">
      <c r="A40" t="s">
        <v>68</v>
      </c>
      <c r="B40" s="16">
        <f>[1]!MWDIST(B34,B28,C28,1)</f>
        <v>9.5867160903105354E-3</v>
      </c>
      <c r="C40" s="10">
        <f>2*B40</f>
        <v>1.9173432180621071E-2</v>
      </c>
      <c r="F40" t="s">
        <v>68</v>
      </c>
      <c r="G40" s="16">
        <f>[1]!MWDIST(G34,G28,H28,1)</f>
        <v>5.203038652518077E-8</v>
      </c>
      <c r="H40" s="10">
        <f>2*G40</f>
        <v>1.0406077305036154E-7</v>
      </c>
      <c r="K40" t="s">
        <v>68</v>
      </c>
      <c r="L40" s="16">
        <f>[1]!MWDIST(L34,L28,M28,1)</f>
        <v>3.9801408518022828E-14</v>
      </c>
      <c r="M40" s="10">
        <f>2*L40</f>
        <v>7.9602817036045655E-14</v>
      </c>
      <c r="P40" t="s">
        <v>68</v>
      </c>
      <c r="Q40" s="16">
        <f>[1]!MWDIST(Q34,Q28,R28,1)</f>
        <v>5.3965293057067823E-12</v>
      </c>
      <c r="R40" s="10">
        <f>2*Q40</f>
        <v>1.0793058611413565E-11</v>
      </c>
      <c r="U40" t="s">
        <v>68</v>
      </c>
      <c r="V40" s="16">
        <f>[1]!MWDIST(V34,V28,W28,1)</f>
        <v>1.562395216071206E-8</v>
      </c>
      <c r="W40" s="10">
        <f>2*V40</f>
        <v>3.1247904321424121E-8</v>
      </c>
    </row>
    <row r="41" spans="1:23" x14ac:dyDescent="0.3">
      <c r="A41" t="s">
        <v>69</v>
      </c>
      <c r="B41" s="17" t="s">
        <v>70</v>
      </c>
      <c r="C41" s="12" t="s">
        <v>70</v>
      </c>
      <c r="F41" t="s">
        <v>69</v>
      </c>
      <c r="G41" s="17" t="s">
        <v>70</v>
      </c>
      <c r="H41" s="12" t="s">
        <v>70</v>
      </c>
      <c r="K41" t="s">
        <v>69</v>
      </c>
      <c r="L41" s="17" t="s">
        <v>70</v>
      </c>
      <c r="M41" s="12" t="s">
        <v>70</v>
      </c>
      <c r="P41" t="s">
        <v>69</v>
      </c>
      <c r="Q41" s="17" t="s">
        <v>70</v>
      </c>
      <c r="R41" s="12" t="s">
        <v>70</v>
      </c>
      <c r="U41" t="s">
        <v>69</v>
      </c>
      <c r="V41" s="17" t="s">
        <v>70</v>
      </c>
      <c r="W41" s="12" t="s">
        <v>70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2F5E4-D2C4-4EE9-B4B1-CB78F2DEDCEC}">
  <dimension ref="A1:I30"/>
  <sheetViews>
    <sheetView topLeftCell="A5" workbookViewId="0">
      <selection activeCell="B29" sqref="B29:C29"/>
    </sheetView>
  </sheetViews>
  <sheetFormatPr defaultRowHeight="14.4" x14ac:dyDescent="0.3"/>
  <sheetData>
    <row r="1" spans="1:9" x14ac:dyDescent="0.3">
      <c r="A1" s="21" t="s">
        <v>82</v>
      </c>
    </row>
    <row r="3" spans="1:9" x14ac:dyDescent="0.3">
      <c r="A3" t="s">
        <v>32</v>
      </c>
    </row>
    <row r="5" spans="1:9" ht="15" thickBot="1" x14ac:dyDescent="0.35">
      <c r="A5" t="s">
        <v>33</v>
      </c>
      <c r="D5" t="s">
        <v>34</v>
      </c>
      <c r="E5">
        <v>0.05</v>
      </c>
      <c r="G5" t="s">
        <v>35</v>
      </c>
      <c r="H5">
        <v>0</v>
      </c>
    </row>
    <row r="6" spans="1:9" ht="15" thickTop="1" x14ac:dyDescent="0.3">
      <c r="A6" s="18" t="s">
        <v>36</v>
      </c>
      <c r="B6" s="18" t="s">
        <v>26</v>
      </c>
      <c r="C6" s="18" t="s">
        <v>25</v>
      </c>
      <c r="D6" s="18" t="s">
        <v>37</v>
      </c>
      <c r="E6" s="18" t="s">
        <v>38</v>
      </c>
      <c r="F6" s="18" t="s">
        <v>39</v>
      </c>
      <c r="G6" s="18" t="s">
        <v>40</v>
      </c>
      <c r="H6" s="18" t="s">
        <v>41</v>
      </c>
      <c r="I6" s="18" t="s">
        <v>42</v>
      </c>
    </row>
    <row r="7" spans="1:9" x14ac:dyDescent="0.3">
      <c r="A7" t="str">
        <f>Dados!C1</f>
        <v>WAVR1</v>
      </c>
      <c r="B7">
        <f>COUNT(Dados!C2:C174)</f>
        <v>173</v>
      </c>
      <c r="C7">
        <f>AVERAGE(Dados!C2:C174)</f>
        <v>2.9740322518381954</v>
      </c>
      <c r="D7">
        <f>_xlfn.STDEV.S(Dados!C2:C174)</f>
        <v>0.74580871789137604</v>
      </c>
    </row>
    <row r="8" spans="1:9" x14ac:dyDescent="0.3">
      <c r="A8" t="str">
        <f>Dados!D1</f>
        <v>SLIR1</v>
      </c>
      <c r="B8">
        <f>COUNT(Dados!D2:D174)</f>
        <v>173</v>
      </c>
      <c r="C8">
        <f>AVERAGE(Dados!D2:D174)</f>
        <v>1.1727105585169435</v>
      </c>
      <c r="D8">
        <f>_xlfn.STDEV.S(Dados!D2:D174)</f>
        <v>1.0158541346529315</v>
      </c>
    </row>
    <row r="9" spans="1:9" x14ac:dyDescent="0.3">
      <c r="A9" s="5" t="s">
        <v>43</v>
      </c>
      <c r="B9" s="5">
        <f>B8</f>
        <v>173</v>
      </c>
      <c r="C9" s="5">
        <f>C7-C8</f>
        <v>1.8013216933212519</v>
      </c>
      <c r="D9" s="5">
        <f t="array" ref="D9">_xlfn.STDEV.S(Dados!C2:C174-Dados!D2:D174)</f>
        <v>0.9804247534134628</v>
      </c>
      <c r="E9" s="5">
        <f>D9/SQRT(B9)</f>
        <v>7.4540313688457843E-2</v>
      </c>
      <c r="F9" s="5">
        <f>(C7-C8-H5)/E9</f>
        <v>24.165738030697028</v>
      </c>
      <c r="G9" s="5">
        <f>B9-1</f>
        <v>172</v>
      </c>
      <c r="H9" s="5">
        <f>ABS(C7-C8-H5)/D9</f>
        <v>1.837287040183085</v>
      </c>
      <c r="I9" s="5">
        <f>SQRT(F9^2/(F9^2+G9))</f>
        <v>0.87890933810213145</v>
      </c>
    </row>
    <row r="11" spans="1:9" ht="15" thickBot="1" x14ac:dyDescent="0.35">
      <c r="A11" t="s">
        <v>44</v>
      </c>
    </row>
    <row r="12" spans="1:9" ht="15" thickTop="1" x14ac:dyDescent="0.3">
      <c r="A12" s="18" t="s">
        <v>45</v>
      </c>
      <c r="B12" s="18" t="s">
        <v>20</v>
      </c>
      <c r="C12" s="18" t="s">
        <v>46</v>
      </c>
      <c r="D12" s="18" t="s">
        <v>47</v>
      </c>
      <c r="E12" s="18" t="s">
        <v>48</v>
      </c>
      <c r="F12" s="18" t="s">
        <v>49</v>
      </c>
    </row>
    <row r="13" spans="1:9" x14ac:dyDescent="0.3">
      <c r="A13" t="s">
        <v>50</v>
      </c>
      <c r="B13">
        <f>_xlfn.T.DIST.RT(ABS(F9),G9)</f>
        <v>1.7428320798835795E-57</v>
      </c>
      <c r="C13">
        <f>_xlfn.T.INV.2T(E5*2,G9)</f>
        <v>1.6537609493620535</v>
      </c>
      <c r="F13" s="6" t="str">
        <f>IF(B13&lt;E5,"yes","no")</f>
        <v>yes</v>
      </c>
    </row>
    <row r="14" spans="1:9" x14ac:dyDescent="0.3">
      <c r="A14" t="s">
        <v>51</v>
      </c>
      <c r="B14">
        <f>_xlfn.T.DIST.2T(ABS(F9),G9)</f>
        <v>3.4856641597671589E-57</v>
      </c>
      <c r="C14">
        <f>_xlfn.T.INV.2T(E5,G9)</f>
        <v>1.9738521694945097</v>
      </c>
      <c r="D14">
        <f>(C7-C8)-E9*C14</f>
        <v>1.654190133432488</v>
      </c>
      <c r="E14">
        <f>(C7-C8)+E9*C14</f>
        <v>1.9484532532100158</v>
      </c>
      <c r="F14" s="6" t="str">
        <f>IF(B14&lt;E5,"yes","no")</f>
        <v>yes</v>
      </c>
    </row>
    <row r="16" spans="1:9" x14ac:dyDescent="0.3">
      <c r="A16" s="21" t="s">
        <v>81</v>
      </c>
    </row>
    <row r="18" spans="1:9" x14ac:dyDescent="0.3">
      <c r="A18" t="s">
        <v>32</v>
      </c>
    </row>
    <row r="20" spans="1:9" ht="15" thickBot="1" x14ac:dyDescent="0.35">
      <c r="A20" t="s">
        <v>33</v>
      </c>
      <c r="D20" t="s">
        <v>34</v>
      </c>
      <c r="E20">
        <v>0.05</v>
      </c>
      <c r="G20" t="s">
        <v>35</v>
      </c>
      <c r="H20">
        <v>0</v>
      </c>
    </row>
    <row r="21" spans="1:9" ht="15" thickTop="1" x14ac:dyDescent="0.3">
      <c r="A21" s="18" t="s">
        <v>36</v>
      </c>
      <c r="B21" s="18" t="s">
        <v>26</v>
      </c>
      <c r="C21" s="18" t="s">
        <v>25</v>
      </c>
      <c r="D21" s="18" t="s">
        <v>37</v>
      </c>
      <c r="E21" s="18" t="s">
        <v>38</v>
      </c>
      <c r="F21" s="18" t="s">
        <v>39</v>
      </c>
      <c r="G21" s="18" t="s">
        <v>40</v>
      </c>
      <c r="H21" s="18" t="s">
        <v>41</v>
      </c>
      <c r="I21" s="18" t="s">
        <v>42</v>
      </c>
    </row>
    <row r="22" spans="1:9" x14ac:dyDescent="0.3">
      <c r="A22" t="str">
        <f>Dados!A1</f>
        <v>WAVE1</v>
      </c>
      <c r="B22">
        <f>COUNT(Dados!A2:A174)</f>
        <v>173</v>
      </c>
      <c r="C22">
        <f>AVERAGE(Dados!A2:A174)</f>
        <v>2.2453564832202559</v>
      </c>
      <c r="D22">
        <f>_xlfn.STDEV.S(Dados!A2:A174)</f>
        <v>0.34131627662939096</v>
      </c>
    </row>
    <row r="23" spans="1:9" x14ac:dyDescent="0.3">
      <c r="A23" t="str">
        <f>Dados!B1</f>
        <v>SLIE1</v>
      </c>
      <c r="B23">
        <f>COUNT(Dados!B2:B174)</f>
        <v>173</v>
      </c>
      <c r="C23">
        <f>AVERAGE(Dados!B2:B174)</f>
        <v>0.89227286251327109</v>
      </c>
      <c r="D23">
        <f>_xlfn.STDEV.S(Dados!B2:B174)</f>
        <v>0.7462384744060423</v>
      </c>
    </row>
    <row r="24" spans="1:9" x14ac:dyDescent="0.3">
      <c r="A24" s="5" t="s">
        <v>43</v>
      </c>
      <c r="B24" s="5">
        <f>B23</f>
        <v>173</v>
      </c>
      <c r="C24" s="5">
        <f>C22-C23</f>
        <v>1.3530836207069847</v>
      </c>
      <c r="D24" s="5">
        <f t="array" ref="D24">_xlfn.STDEV.S(Dados!A2:A174-Dados!B2:B174)</f>
        <v>0.68683782233060509</v>
      </c>
      <c r="E24" s="5">
        <f>D24/SQRT(B24)</f>
        <v>5.2219312651350241E-2</v>
      </c>
      <c r="F24" s="5">
        <f>(C22-C23-H20)/E24</f>
        <v>25.911555553039204</v>
      </c>
      <c r="G24" s="5">
        <f>B24-1</f>
        <v>172</v>
      </c>
      <c r="H24" s="5">
        <f>ABS(C22-C23-H20)/D24</f>
        <v>1.9700190885173565</v>
      </c>
      <c r="I24" s="5">
        <f>SQRT(F24^2/(F24^2+G24))</f>
        <v>0.89222511657851267</v>
      </c>
    </row>
    <row r="26" spans="1:9" ht="15" thickBot="1" x14ac:dyDescent="0.35">
      <c r="A26" t="s">
        <v>44</v>
      </c>
    </row>
    <row r="27" spans="1:9" ht="15" thickTop="1" x14ac:dyDescent="0.3">
      <c r="A27" s="18" t="s">
        <v>45</v>
      </c>
      <c r="B27" s="18" t="s">
        <v>20</v>
      </c>
      <c r="C27" s="18" t="s">
        <v>46</v>
      </c>
      <c r="D27" s="18" t="s">
        <v>47</v>
      </c>
      <c r="E27" s="18" t="s">
        <v>48</v>
      </c>
      <c r="F27" s="18" t="s">
        <v>49</v>
      </c>
    </row>
    <row r="28" spans="1:9" x14ac:dyDescent="0.3">
      <c r="A28" t="s">
        <v>50</v>
      </c>
      <c r="B28">
        <f>_xlfn.T.DIST.RT(ABS(F24),G24)</f>
        <v>1.4046703403833877E-61</v>
      </c>
      <c r="C28">
        <f>_xlfn.T.INV.2T(E20*2,G24)</f>
        <v>1.6537609493620535</v>
      </c>
      <c r="F28" s="6" t="str">
        <f>IF(B28&lt;E20,"yes","no")</f>
        <v>yes</v>
      </c>
    </row>
    <row r="29" spans="1:9" x14ac:dyDescent="0.3">
      <c r="A29" t="s">
        <v>51</v>
      </c>
      <c r="B29">
        <f>_xlfn.T.DIST.2T(ABS(F24),G24)</f>
        <v>2.8093406807667753E-61</v>
      </c>
      <c r="C29">
        <f>_xlfn.T.INV.2T(E20,G24)</f>
        <v>1.9738521694945097</v>
      </c>
      <c r="D29">
        <f>(C22-C23)-E24*C29</f>
        <v>1.250010417140605</v>
      </c>
      <c r="E29">
        <f>(C22-C23)+E24*C29</f>
        <v>1.4561568242733645</v>
      </c>
      <c r="F29" s="6" t="str">
        <f>IF(B29&lt;E20,"yes","no")</f>
        <v>yes</v>
      </c>
    </row>
    <row r="30" spans="1:9" x14ac:dyDescent="0.3">
      <c r="A30" s="5"/>
      <c r="B30" s="5"/>
      <c r="C30" s="5"/>
      <c r="D30" s="5"/>
      <c r="E30" s="5"/>
      <c r="F30" s="5"/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EA704-664F-4B90-99B7-5846CBAE1A7F}">
  <dimension ref="A1:H21"/>
  <sheetViews>
    <sheetView workbookViewId="0">
      <selection activeCell="B11" sqref="B11"/>
    </sheetView>
  </sheetViews>
  <sheetFormatPr defaultRowHeight="14.4" x14ac:dyDescent="0.3"/>
  <sheetData>
    <row r="1" spans="1:8" x14ac:dyDescent="0.3">
      <c r="A1" t="s">
        <v>82</v>
      </c>
      <c r="F1" t="s">
        <v>81</v>
      </c>
    </row>
    <row r="3" spans="1:8" x14ac:dyDescent="0.3">
      <c r="A3" t="s">
        <v>52</v>
      </c>
      <c r="F3" t="s">
        <v>52</v>
      </c>
    </row>
    <row r="5" spans="1:8" x14ac:dyDescent="0.3">
      <c r="B5" t="str">
        <f>Dados!C1</f>
        <v>WAVR1</v>
      </c>
      <c r="C5" t="str">
        <f>Dados!D1</f>
        <v>SLIR1</v>
      </c>
      <c r="G5" t="str">
        <f>Dados!A1</f>
        <v>WAVE1</v>
      </c>
      <c r="H5" t="str">
        <f>Dados!B1</f>
        <v>SLIE1</v>
      </c>
    </row>
    <row r="6" spans="1:8" x14ac:dyDescent="0.3">
      <c r="A6" t="s">
        <v>53</v>
      </c>
      <c r="B6" s="19">
        <f>MEDIAN(Dados!C2:C174)</f>
        <v>2.9982593384236988</v>
      </c>
      <c r="C6" s="20">
        <f>MEDIAN(Dados!D2:D174)</f>
        <v>0.84509804001425681</v>
      </c>
      <c r="F6" t="s">
        <v>53</v>
      </c>
      <c r="G6" s="19">
        <f>MEDIAN(Dados!A2:A174)</f>
        <v>2.3283796034387376</v>
      </c>
      <c r="H6" s="20">
        <f>MEDIAN(Dados!B2:B174)</f>
        <v>0.77815125038364363</v>
      </c>
    </row>
    <row r="8" spans="1:8" x14ac:dyDescent="0.3">
      <c r="A8" t="s">
        <v>54</v>
      </c>
      <c r="B8" s="15">
        <f>SUMPRODUCT(--ISNUMBER(Dados!C2:C174),--ISNUMBER(Dados!D2:D174))</f>
        <v>173</v>
      </c>
      <c r="F8" t="s">
        <v>54</v>
      </c>
      <c r="G8" s="15">
        <f>SUMPRODUCT(--ISNUMBER(Dados!A2:A174),--ISNUMBER(Dados!B2:B174))</f>
        <v>173</v>
      </c>
    </row>
    <row r="9" spans="1:8" x14ac:dyDescent="0.3">
      <c r="A9" t="s">
        <v>55</v>
      </c>
      <c r="B9" s="16">
        <f>SUMPRODUCT(--ISNUMBER(Dados!C2:C174),--ISNUMBER(Dados!D2:D174),--(Dados!C2:C174&lt;&gt;Dados!D2:D174))</f>
        <v>173</v>
      </c>
      <c r="F9" t="s">
        <v>55</v>
      </c>
      <c r="G9" s="16">
        <f>SUMPRODUCT(--ISNUMBER(Dados!A2:A174),--ISNUMBER(Dados!B2:B174),--(Dados!A2:A174&lt;&gt;Dados!B2:B174))</f>
        <v>173</v>
      </c>
    </row>
    <row r="10" spans="1:8" x14ac:dyDescent="0.3">
      <c r="A10" t="s">
        <v>56</v>
      </c>
      <c r="B10" s="16">
        <f>IF(B12&lt;=B15,B12,B9*(B9+1)/2)</f>
        <v>66</v>
      </c>
      <c r="F10" t="s">
        <v>56</v>
      </c>
      <c r="G10" s="16">
        <f>IF(G12&lt;=G15,G12,G9*(G9+1)/2)</f>
        <v>0</v>
      </c>
    </row>
    <row r="11" spans="1:8" x14ac:dyDescent="0.3">
      <c r="A11" t="s">
        <v>57</v>
      </c>
      <c r="B11" s="16">
        <f>B9*(B9+1)/2-B10</f>
        <v>14985</v>
      </c>
      <c r="F11" t="s">
        <v>57</v>
      </c>
      <c r="G11" s="16">
        <f>G9*(G9+1)/2-G10</f>
        <v>15051</v>
      </c>
    </row>
    <row r="12" spans="1:8" x14ac:dyDescent="0.3">
      <c r="A12" t="s">
        <v>58</v>
      </c>
      <c r="B12" s="17">
        <f>[1]!SRANK(Dados!C2:C174,Dados!D2:D174)</f>
        <v>66</v>
      </c>
      <c r="F12" t="s">
        <v>58</v>
      </c>
      <c r="G12" s="17">
        <f>[1]!SRANK(Dados!A2:A174,Dados!B2:B174)</f>
        <v>0</v>
      </c>
    </row>
    <row r="14" spans="1:8" x14ac:dyDescent="0.3">
      <c r="B14" s="6" t="s">
        <v>59</v>
      </c>
      <c r="C14" s="6" t="s">
        <v>60</v>
      </c>
      <c r="G14" s="6" t="s">
        <v>59</v>
      </c>
      <c r="H14" s="6" t="s">
        <v>60</v>
      </c>
    </row>
    <row r="15" spans="1:8" x14ac:dyDescent="0.3">
      <c r="A15" t="s">
        <v>61</v>
      </c>
      <c r="B15" s="15">
        <f>B9*(B9+1)/4</f>
        <v>7525.5</v>
      </c>
      <c r="F15" t="s">
        <v>61</v>
      </c>
      <c r="G15" s="15">
        <f>G9*(G9+1)/4</f>
        <v>7525.5</v>
      </c>
    </row>
    <row r="16" spans="1:8" x14ac:dyDescent="0.3">
      <c r="A16" t="s">
        <v>62</v>
      </c>
      <c r="B16" s="16">
        <f>SQRT(B15*(2*B9+1)/6-[1]!TiesCorrection(Dados!C2:C174,Dados!D2:D174,1)/48)</f>
        <v>659.7155637090882</v>
      </c>
      <c r="C16" t="s">
        <v>63</v>
      </c>
      <c r="F16" t="s">
        <v>62</v>
      </c>
      <c r="G16" s="16">
        <f>SQRT(G15*(2*G9+1)/6-[1]!TiesCorrection(Dados!A2:A174,Dados!B2:B174,1)/48)</f>
        <v>659.71518475778623</v>
      </c>
      <c r="H16" t="s">
        <v>63</v>
      </c>
    </row>
    <row r="17" spans="1:8" x14ac:dyDescent="0.3">
      <c r="A17" t="s">
        <v>64</v>
      </c>
      <c r="B17" s="16">
        <f>ABS(ABS(B12-B15)-1/2)/B16</f>
        <v>11.306387798498507</v>
      </c>
      <c r="C17" t="s">
        <v>65</v>
      </c>
      <c r="F17" t="s">
        <v>64</v>
      </c>
      <c r="G17" s="16">
        <f>ABS(ABS(G12-G15)-1/2)/G16</f>
        <v>11.406437465529608</v>
      </c>
      <c r="H17" t="s">
        <v>65</v>
      </c>
    </row>
    <row r="18" spans="1:8" x14ac:dyDescent="0.3">
      <c r="A18" t="s">
        <v>66</v>
      </c>
      <c r="B18" s="16">
        <f>B17/SQRT(2*B8)</f>
        <v>0.60783517371941254</v>
      </c>
      <c r="F18" t="s">
        <v>66</v>
      </c>
      <c r="G18" s="16">
        <f>G17/SQRT(2*G8)</f>
        <v>0.6132138771412512</v>
      </c>
    </row>
    <row r="19" spans="1:8" x14ac:dyDescent="0.3">
      <c r="A19" t="s">
        <v>67</v>
      </c>
      <c r="B19" s="15">
        <f>1-_xlfn.NORM.S.DIST(B17,TRUE)</f>
        <v>0</v>
      </c>
      <c r="C19" s="8">
        <f>2*B19</f>
        <v>0</v>
      </c>
      <c r="F19" t="s">
        <v>67</v>
      </c>
      <c r="G19" s="15">
        <f>1-_xlfn.NORM.S.DIST(G17,TRUE)</f>
        <v>0</v>
      </c>
      <c r="H19" s="8">
        <f>2*G19</f>
        <v>0</v>
      </c>
    </row>
    <row r="20" spans="1:8" x14ac:dyDescent="0.3">
      <c r="A20" t="s">
        <v>68</v>
      </c>
      <c r="B20" s="16">
        <f>[1]!SRDIST(B12,B9,1)</f>
        <v>1.6460639086588739E-47</v>
      </c>
      <c r="C20" s="10">
        <f>2*B20</f>
        <v>3.2921278173177478E-47</v>
      </c>
      <c r="F20" t="s">
        <v>68</v>
      </c>
      <c r="G20" s="16">
        <f>[1]!SRDIST(G12,G9,1)</f>
        <v>8.3523897190381114E-53</v>
      </c>
      <c r="H20" s="10">
        <f>2*G20</f>
        <v>1.6704779438076223E-52</v>
      </c>
    </row>
    <row r="21" spans="1:8" x14ac:dyDescent="0.3">
      <c r="A21" t="s">
        <v>69</v>
      </c>
      <c r="B21" s="17" t="s">
        <v>70</v>
      </c>
      <c r="C21" s="12" t="s">
        <v>70</v>
      </c>
      <c r="F21" t="s">
        <v>69</v>
      </c>
      <c r="G21" s="17" t="s">
        <v>70</v>
      </c>
      <c r="H21" s="12" t="s">
        <v>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Dados</vt:lpstr>
      <vt:lpstr>Dados 2</vt:lpstr>
      <vt:lpstr>Dados 3</vt:lpstr>
      <vt:lpstr>Tabelas 1</vt:lpstr>
      <vt:lpstr>Tabelas 2</vt:lpstr>
      <vt:lpstr>Tabelas 3</vt:lpstr>
      <vt:lpstr>Aconva 1</vt:lpstr>
      <vt:lpstr>Ancova 2</vt:lpstr>
      <vt:lpstr>Normalidade</vt:lpstr>
      <vt:lpstr>Levene</vt:lpstr>
      <vt:lpstr>Teste T</vt:lpstr>
      <vt:lpstr>Mann Whitney</vt:lpstr>
      <vt:lpstr>Teste T pareado</vt:lpstr>
      <vt:lpstr>Wilcoxon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Faria</dc:creator>
  <cp:lastModifiedBy>Beatriz de Faria</cp:lastModifiedBy>
  <dcterms:created xsi:type="dcterms:W3CDTF">2021-05-12T13:29:43Z</dcterms:created>
  <dcterms:modified xsi:type="dcterms:W3CDTF">2021-06-11T18:10:07Z</dcterms:modified>
</cp:coreProperties>
</file>