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ia99\OneDrive\Área de Trabalho\"/>
    </mc:Choice>
  </mc:AlternateContent>
  <xr:revisionPtr revIDLastSave="0" documentId="13_ncr:1_{0DD772F6-AEC3-4793-BAD5-D877FD7E70A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dos" sheetId="1" r:id="rId1"/>
    <sheet name="Paramétrico" sheetId="2" r:id="rId2"/>
    <sheet name="Não Paramétrico" sheetId="3" r:id="rId3"/>
    <sheet name="Planilha3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4" i="2" l="1"/>
  <c r="E166" i="2" s="1"/>
  <c r="C170" i="2" s="1"/>
  <c r="C171" i="2" s="1"/>
  <c r="D164" i="2"/>
  <c r="E164" i="2"/>
  <c r="C175" i="2" s="1"/>
  <c r="C165" i="2"/>
  <c r="D165" i="2"/>
  <c r="E165" i="2"/>
  <c r="G173" i="2"/>
  <c r="E175" i="2" l="1"/>
  <c r="D175" i="2"/>
  <c r="D176" i="2" s="1"/>
  <c r="E170" i="2"/>
  <c r="D170" i="2"/>
  <c r="F166" i="2"/>
  <c r="C176" i="2"/>
  <c r="E176" i="2"/>
  <c r="G175" i="2"/>
  <c r="F175" i="2"/>
  <c r="F176" i="2"/>
  <c r="G176" i="2"/>
  <c r="J175" i="2" l="1"/>
  <c r="K175" i="2"/>
  <c r="K176" i="2" s="1"/>
  <c r="G170" i="2"/>
  <c r="E171" i="2"/>
  <c r="G171" i="2" s="1"/>
  <c r="K170" i="2"/>
  <c r="K171" i="2" s="1"/>
  <c r="D171" i="2"/>
  <c r="F171" i="2" s="1"/>
  <c r="J171" i="2" s="1"/>
  <c r="F170" i="2"/>
  <c r="J170" i="2" s="1"/>
  <c r="H176" i="2"/>
  <c r="I176" i="2"/>
  <c r="J176" i="2"/>
  <c r="C144" i="2"/>
  <c r="D144" i="2"/>
  <c r="E144" i="2"/>
  <c r="E155" i="2" s="1"/>
  <c r="C145" i="2"/>
  <c r="D145" i="2"/>
  <c r="E145" i="2"/>
  <c r="G153" i="2"/>
  <c r="G155" i="2"/>
  <c r="E150" i="2" l="1"/>
  <c r="E151" i="2" s="1"/>
  <c r="G151" i="2" s="1"/>
  <c r="H151" i="2" s="1"/>
  <c r="I171" i="2"/>
  <c r="H171" i="2"/>
  <c r="E146" i="2"/>
  <c r="C150" i="2" s="1"/>
  <c r="C151" i="2" s="1"/>
  <c r="G150" i="2"/>
  <c r="C155" i="2"/>
  <c r="D155" i="2" s="1"/>
  <c r="E156" i="2"/>
  <c r="F155" i="2"/>
  <c r="G156" i="2"/>
  <c r="F146" i="2" l="1"/>
  <c r="D150" i="2"/>
  <c r="F150" i="2" s="1"/>
  <c r="J150" i="2" s="1"/>
  <c r="J155" i="2"/>
  <c r="D156" i="2"/>
  <c r="K155" i="2"/>
  <c r="K156" i="2" s="1"/>
  <c r="I151" i="2"/>
  <c r="D151" i="2"/>
  <c r="F151" i="2" s="1"/>
  <c r="J151" i="2" s="1"/>
  <c r="K150" i="2"/>
  <c r="K151" i="2" s="1"/>
  <c r="C156" i="2"/>
  <c r="I156" i="2" s="1"/>
  <c r="H156" i="2"/>
  <c r="C124" i="2"/>
  <c r="D124" i="2"/>
  <c r="E124" i="2"/>
  <c r="E135" i="2" s="1"/>
  <c r="C125" i="2"/>
  <c r="D125" i="2"/>
  <c r="E125" i="2"/>
  <c r="G133" i="2"/>
  <c r="F156" i="2"/>
  <c r="G135" i="2"/>
  <c r="J156" i="2" l="1"/>
  <c r="E126" i="2"/>
  <c r="C130" i="2" s="1"/>
  <c r="C131" i="2" s="1"/>
  <c r="F126" i="2"/>
  <c r="E130" i="2"/>
  <c r="C135" i="2"/>
  <c r="C136" i="2" s="1"/>
  <c r="E136" i="2"/>
  <c r="G136" i="2"/>
  <c r="D135" i="2" l="1"/>
  <c r="D130" i="2"/>
  <c r="F130" i="2" s="1"/>
  <c r="J130" i="2" s="1"/>
  <c r="G130" i="2"/>
  <c r="E131" i="2"/>
  <c r="G131" i="2" s="1"/>
  <c r="D136" i="2"/>
  <c r="H136" i="2"/>
  <c r="I136" i="2"/>
  <c r="C104" i="2"/>
  <c r="D104" i="2"/>
  <c r="E104" i="2"/>
  <c r="C105" i="2"/>
  <c r="D105" i="2"/>
  <c r="E105" i="2"/>
  <c r="G113" i="2"/>
  <c r="F135" i="2"/>
  <c r="F136" i="2"/>
  <c r="J135" i="2" l="1"/>
  <c r="E115" i="2"/>
  <c r="E110" i="2"/>
  <c r="G110" i="2" s="1"/>
  <c r="K135" i="2"/>
  <c r="K136" i="2" s="1"/>
  <c r="D131" i="2"/>
  <c r="F131" i="2" s="1"/>
  <c r="J131" i="2" s="1"/>
  <c r="K130" i="2"/>
  <c r="K131" i="2" s="1"/>
  <c r="J136" i="2"/>
  <c r="I131" i="2"/>
  <c r="H131" i="2"/>
  <c r="E106" i="2"/>
  <c r="C110" i="2" s="1"/>
  <c r="C111" i="2" s="1"/>
  <c r="F106" i="2"/>
  <c r="C115" i="2"/>
  <c r="D115" i="2" s="1"/>
  <c r="D110" i="2"/>
  <c r="E111" i="2"/>
  <c r="G111" i="2" s="1"/>
  <c r="I111" i="2" s="1"/>
  <c r="G115" i="2"/>
  <c r="F115" i="2"/>
  <c r="E116" i="2" l="1"/>
  <c r="K115" i="2"/>
  <c r="C116" i="2"/>
  <c r="J115" i="2"/>
  <c r="H111" i="2"/>
  <c r="F110" i="2"/>
  <c r="J110" i="2" s="1"/>
  <c r="D111" i="2"/>
  <c r="F111" i="2" s="1"/>
  <c r="J111" i="2" s="1"/>
  <c r="K110" i="2"/>
  <c r="K111" i="2" s="1"/>
  <c r="D116" i="2"/>
  <c r="K116" i="2"/>
  <c r="C85" i="2"/>
  <c r="D85" i="2"/>
  <c r="E85" i="2"/>
  <c r="E96" i="2" s="1"/>
  <c r="C86" i="2"/>
  <c r="D86" i="2"/>
  <c r="E86" i="2"/>
  <c r="G94" i="2"/>
  <c r="G116" i="2"/>
  <c r="F116" i="2"/>
  <c r="G96" i="2"/>
  <c r="I116" i="2" l="1"/>
  <c r="H116" i="2"/>
  <c r="J116" i="2"/>
  <c r="E91" i="2"/>
  <c r="G91" i="2" s="1"/>
  <c r="E87" i="2"/>
  <c r="C91" i="2" s="1"/>
  <c r="C92" i="2" s="1"/>
  <c r="C96" i="2"/>
  <c r="D96" i="2" s="1"/>
  <c r="E97" i="2"/>
  <c r="F96" i="2"/>
  <c r="G97" i="2"/>
  <c r="E92" i="2" l="1"/>
  <c r="G92" i="2" s="1"/>
  <c r="I92" i="2" s="1"/>
  <c r="C97" i="2"/>
  <c r="H97" i="2" s="1"/>
  <c r="J96" i="2"/>
  <c r="K96" i="2"/>
  <c r="K97" i="2" s="1"/>
  <c r="D97" i="2"/>
  <c r="F87" i="2"/>
  <c r="D91" i="2"/>
  <c r="C64" i="2"/>
  <c r="D64" i="2"/>
  <c r="E64" i="2"/>
  <c r="C65" i="2"/>
  <c r="D65" i="2"/>
  <c r="E65" i="2"/>
  <c r="G73" i="2"/>
  <c r="F97" i="2"/>
  <c r="I97" i="2" l="1"/>
  <c r="H92" i="2"/>
  <c r="J97" i="2"/>
  <c r="E66" i="2"/>
  <c r="C70" i="2" s="1"/>
  <c r="C71" i="2" s="1"/>
  <c r="E75" i="2"/>
  <c r="E76" i="2" s="1"/>
  <c r="E70" i="2"/>
  <c r="E71" i="2" s="1"/>
  <c r="G71" i="2" s="1"/>
  <c r="I71" i="2" s="1"/>
  <c r="F91" i="2"/>
  <c r="J91" i="2" s="1"/>
  <c r="K91" i="2"/>
  <c r="K92" i="2" s="1"/>
  <c r="D92" i="2"/>
  <c r="F92" i="2" s="1"/>
  <c r="J92" i="2" s="1"/>
  <c r="C75" i="2"/>
  <c r="C76" i="2" s="1"/>
  <c r="G75" i="2"/>
  <c r="G76" i="2"/>
  <c r="G70" i="2" l="1"/>
  <c r="F66" i="2"/>
  <c r="D70" i="2"/>
  <c r="F70" i="2" s="1"/>
  <c r="J70" i="2" s="1"/>
  <c r="H71" i="2"/>
  <c r="D75" i="2"/>
  <c r="H76" i="2"/>
  <c r="I76" i="2"/>
  <c r="F75" i="2"/>
  <c r="D71" i="2" l="1"/>
  <c r="F71" i="2" s="1"/>
  <c r="J71" i="2" s="1"/>
  <c r="K70" i="2"/>
  <c r="K71" i="2" s="1"/>
  <c r="J75" i="2"/>
  <c r="K75" i="2"/>
  <c r="K76" i="2" s="1"/>
  <c r="D76" i="2"/>
  <c r="C45" i="2"/>
  <c r="D45" i="2"/>
  <c r="E45" i="2"/>
  <c r="C46" i="2"/>
  <c r="D46" i="2"/>
  <c r="E46" i="2"/>
  <c r="G54" i="2"/>
  <c r="F76" i="2"/>
  <c r="E56" i="2" l="1"/>
  <c r="E57" i="2" s="1"/>
  <c r="J76" i="2"/>
  <c r="E47" i="2"/>
  <c r="C51" i="2" s="1"/>
  <c r="C52" i="2" s="1"/>
  <c r="E51" i="2"/>
  <c r="C56" i="2"/>
  <c r="D56" i="2" s="1"/>
  <c r="G56" i="2"/>
  <c r="F56" i="2"/>
  <c r="G57" i="2"/>
  <c r="F47" i="2" l="1"/>
  <c r="D51" i="2"/>
  <c r="F51" i="2" s="1"/>
  <c r="J51" i="2" s="1"/>
  <c r="J56" i="2"/>
  <c r="D57" i="2"/>
  <c r="K56" i="2"/>
  <c r="K57" i="2" s="1"/>
  <c r="G51" i="2"/>
  <c r="E52" i="2"/>
  <c r="G52" i="2" s="1"/>
  <c r="C57" i="2"/>
  <c r="I57" i="2" s="1"/>
  <c r="P25" i="2"/>
  <c r="Q25" i="2"/>
  <c r="R25" i="2"/>
  <c r="P26" i="2"/>
  <c r="P27" i="2" s="1"/>
  <c r="U27" i="2" s="1"/>
  <c r="Q26" i="2"/>
  <c r="R26" i="2"/>
  <c r="R27" i="2" a="1"/>
  <c r="R27" i="2" s="1"/>
  <c r="P7" i="2"/>
  <c r="Q7" i="2"/>
  <c r="R7" i="2"/>
  <c r="P8" i="2"/>
  <c r="P9" i="2" s="1"/>
  <c r="U9" i="2" s="1"/>
  <c r="Q8" i="2"/>
  <c r="R8" i="2"/>
  <c r="R9" i="2" a="1"/>
  <c r="R9" i="2" s="1"/>
  <c r="F57" i="2"/>
  <c r="M24" i="2"/>
  <c r="M25" i="2"/>
  <c r="K51" i="2" l="1"/>
  <c r="K52" i="2" s="1"/>
  <c r="D52" i="2"/>
  <c r="F52" i="2" s="1"/>
  <c r="J52" i="2" s="1"/>
  <c r="S27" i="2"/>
  <c r="T27" i="2" s="1"/>
  <c r="W27" i="2" s="1"/>
  <c r="H57" i="2"/>
  <c r="J57" i="2"/>
  <c r="H52" i="2"/>
  <c r="I52" i="2"/>
  <c r="Q32" i="2"/>
  <c r="S32" i="2" s="1"/>
  <c r="Q31" i="2"/>
  <c r="Q27" i="2"/>
  <c r="V27" i="2"/>
  <c r="S9" i="2"/>
  <c r="Q14" i="2"/>
  <c r="Q13" i="2"/>
  <c r="Q9" i="2"/>
  <c r="V9" i="2"/>
  <c r="M27" i="2"/>
  <c r="M31" i="2"/>
  <c r="M32" i="2"/>
  <c r="P32" i="2" l="1"/>
  <c r="T32" i="2" s="1"/>
  <c r="P31" i="2"/>
  <c r="T31" i="2" s="1"/>
  <c r="S14" i="2"/>
  <c r="R32" i="2"/>
  <c r="R14" i="2"/>
  <c r="T9" i="2"/>
  <c r="M34" i="2"/>
  <c r="M6" i="2"/>
  <c r="M7" i="2"/>
  <c r="P14" i="2" l="1"/>
  <c r="T14" i="2" s="1"/>
  <c r="W9" i="2"/>
  <c r="P13" i="2"/>
  <c r="T13" i="2" s="1"/>
  <c r="M9" i="2"/>
  <c r="M13" i="2"/>
  <c r="M14" i="2"/>
  <c r="M16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2" i="1"/>
</calcChain>
</file>

<file path=xl/sharedStrings.xml><?xml version="1.0" encoding="utf-8"?>
<sst xmlns="http://schemas.openxmlformats.org/spreadsheetml/2006/main" count="408" uniqueCount="82">
  <si>
    <t>WAVE1</t>
  </si>
  <si>
    <t>SLIE1</t>
  </si>
  <si>
    <t>WAVR1</t>
  </si>
  <si>
    <t>SLIR1</t>
  </si>
  <si>
    <t>SPLE2</t>
  </si>
  <si>
    <t>SPLR2</t>
  </si>
  <si>
    <t>WAVE2</t>
  </si>
  <si>
    <t>WAVR2</t>
  </si>
  <si>
    <t>WAVAR</t>
  </si>
  <si>
    <t>WAVAL</t>
  </si>
  <si>
    <t>WAVPOP</t>
  </si>
  <si>
    <t>WAVLA</t>
  </si>
  <si>
    <t>WAVLO</t>
  </si>
  <si>
    <t>SPLAL</t>
  </si>
  <si>
    <t>SPLAR</t>
  </si>
  <si>
    <t>SPLPOP</t>
  </si>
  <si>
    <t>SPLLA</t>
  </si>
  <si>
    <t>SPLLO</t>
  </si>
  <si>
    <t>Teste T pareado</t>
  </si>
  <si>
    <t>WAVR - SLIR</t>
  </si>
  <si>
    <t>WAVE - SLIE</t>
  </si>
  <si>
    <t>D1</t>
  </si>
  <si>
    <t>D2</t>
  </si>
  <si>
    <t>All</t>
  </si>
  <si>
    <t>N</t>
  </si>
  <si>
    <t>Min</t>
  </si>
  <si>
    <t>Max</t>
  </si>
  <si>
    <t>Sum</t>
  </si>
  <si>
    <t>Mean</t>
  </si>
  <si>
    <t>Std. error</t>
  </si>
  <si>
    <t>Variance</t>
  </si>
  <si>
    <t>Stand. dev</t>
  </si>
  <si>
    <t>Median</t>
  </si>
  <si>
    <t>25 prcntil</t>
  </si>
  <si>
    <t>75 prcntil</t>
  </si>
  <si>
    <t>Skewness</t>
  </si>
  <si>
    <t>Kurtosis</t>
  </si>
  <si>
    <t>Geom. mean</t>
  </si>
  <si>
    <t>Coeff. var</t>
  </si>
  <si>
    <t>Group 1</t>
  </si>
  <si>
    <t>Count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</si>
  <si>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</si>
  <si>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</si>
  <si>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</si>
  <si>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</si>
  <si>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</si>
  <si>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</si>
  <si>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</si>
  <si>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T Test: Two Paired Samples</t>
  </si>
  <si>
    <t>SUMMARY</t>
  </si>
  <si>
    <t>Alpha</t>
  </si>
  <si>
    <t>Hyp Mean Diff</t>
  </si>
  <si>
    <t>Groups</t>
  </si>
  <si>
    <t>Std Dev</t>
  </si>
  <si>
    <t>Std Err</t>
  </si>
  <si>
    <t>t</t>
  </si>
  <si>
    <t>df</t>
  </si>
  <si>
    <t>Cohen d</t>
  </si>
  <si>
    <t>Effect r</t>
  </si>
  <si>
    <t>Group 2</t>
  </si>
  <si>
    <t>Difference</t>
  </si>
  <si>
    <t>T TEST</t>
  </si>
  <si>
    <t xml:space="preserve"> </t>
  </si>
  <si>
    <t>t-crit</t>
  </si>
  <si>
    <t>lower</t>
  </si>
  <si>
    <t>upper</t>
  </si>
  <si>
    <t>sig</t>
  </si>
  <si>
    <t>One Tail</t>
  </si>
  <si>
    <t>Two Tail</t>
  </si>
  <si>
    <t>effect r</t>
  </si>
  <si>
    <t>Teste T não pareado</t>
  </si>
  <si>
    <t>T Test: Two Independent Samples</t>
  </si>
  <si>
    <t>Pooled</t>
  </si>
  <si>
    <t>T TEST: Equal Variances</t>
  </si>
  <si>
    <t>std err</t>
  </si>
  <si>
    <t>t-stat</t>
  </si>
  <si>
    <t>T TEST: Unequal Variances</t>
  </si>
  <si>
    <t>Altitude</t>
  </si>
  <si>
    <t>Área</t>
  </si>
  <si>
    <t>População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</si>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</sst>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160020</xdr:rowOff>
    </xdr:from>
    <xdr:to>
      <xdr:col>10</xdr:col>
      <xdr:colOff>73189</xdr:colOff>
      <xdr:row>17</xdr:row>
      <xdr:rowOff>45720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257D32A-392B-431A-A50A-D88E5E41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7560" y="525780"/>
          <a:ext cx="3121189" cy="265938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20</xdr:row>
      <xdr:rowOff>0</xdr:rowOff>
    </xdr:from>
    <xdr:to>
      <xdr:col>10</xdr:col>
      <xdr:colOff>100019</xdr:colOff>
      <xdr:row>34</xdr:row>
      <xdr:rowOff>91440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14B2525-AC9D-4259-ABF3-175AA19AA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7561" y="3657600"/>
          <a:ext cx="3148018" cy="26822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a99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DAGOSTINO"/>
      <definedName name="DPTEST"/>
      <definedName name="SHAPIRO"/>
      <definedName name="SWTEST"/>
      <definedName name="T_DIST_2T"/>
      <definedName name="T_DIST_RT"/>
      <definedName name="T_INV"/>
      <definedName name="T_INV_2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2"/>
  <sheetViews>
    <sheetView workbookViewId="0">
      <selection activeCell="I2" sqref="I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22</v>
      </c>
      <c r="G1" t="s">
        <v>4</v>
      </c>
      <c r="H1" t="s">
        <v>6</v>
      </c>
      <c r="I1" t="s">
        <v>7</v>
      </c>
      <c r="J1" t="s">
        <v>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>
        <v>2.0644579892269186</v>
      </c>
      <c r="B2">
        <v>0</v>
      </c>
      <c r="C2">
        <f>A2-B2</f>
        <v>2.0644579892269186</v>
      </c>
      <c r="D2">
        <v>2.3222192947339191</v>
      </c>
      <c r="E2">
        <v>0</v>
      </c>
      <c r="F2">
        <f>D2-E2</f>
        <v>2.3222192947339191</v>
      </c>
      <c r="G2">
        <v>0</v>
      </c>
      <c r="H2">
        <v>1.3010299956639813</v>
      </c>
      <c r="I2">
        <v>1.3979400086720377</v>
      </c>
      <c r="J2">
        <v>0</v>
      </c>
      <c r="K2">
        <v>2.6148835123502727</v>
      </c>
      <c r="L2">
        <v>451.11880200000002</v>
      </c>
      <c r="M2">
        <v>4.5449109978823001</v>
      </c>
      <c r="N2">
        <v>-21.688311480000003</v>
      </c>
      <c r="O2">
        <v>-51.073364749581806</v>
      </c>
      <c r="P2">
        <v>662.48301900000001</v>
      </c>
      <c r="Q2">
        <v>2.6762856384022236</v>
      </c>
      <c r="R2">
        <v>4.5599664410932146</v>
      </c>
      <c r="S2">
        <v>-22.059684000000001</v>
      </c>
      <c r="T2">
        <v>-46.979693109269718</v>
      </c>
    </row>
    <row r="3" spans="1:20" x14ac:dyDescent="0.3">
      <c r="A3">
        <v>2.2278867046136734</v>
      </c>
      <c r="B3">
        <v>0</v>
      </c>
      <c r="C3">
        <f t="shared" ref="C3:C66" si="0">A3-B3</f>
        <v>2.2278867046136734</v>
      </c>
      <c r="D3">
        <v>2.6919651027673601</v>
      </c>
      <c r="E3">
        <v>0.3010299956639812</v>
      </c>
      <c r="F3">
        <f t="shared" ref="F3:F66" si="1">D3-E3</f>
        <v>2.3909351071033789</v>
      </c>
      <c r="G3">
        <v>0</v>
      </c>
      <c r="H3">
        <v>1.6334684555795864</v>
      </c>
      <c r="I3">
        <v>1.6901960800285136</v>
      </c>
      <c r="J3">
        <v>0.3010299956639812</v>
      </c>
      <c r="K3">
        <v>2.324395645268857</v>
      </c>
      <c r="L3">
        <v>425.39214900000002</v>
      </c>
      <c r="M3">
        <v>3.5516939151272249</v>
      </c>
      <c r="N3">
        <v>-21.232729777347952</v>
      </c>
      <c r="O3">
        <v>-49.649721425559569</v>
      </c>
      <c r="P3">
        <v>832.91485399999999</v>
      </c>
      <c r="Q3">
        <v>2.154341793293526</v>
      </c>
      <c r="R3">
        <v>3.9127533036713231</v>
      </c>
      <c r="S3">
        <v>-21.934829000000004</v>
      </c>
      <c r="T3">
        <v>-46.716766709626121</v>
      </c>
    </row>
    <row r="4" spans="1:20" x14ac:dyDescent="0.3">
      <c r="A4">
        <v>2.2922560713564759</v>
      </c>
      <c r="B4">
        <v>0.3010299956639812</v>
      </c>
      <c r="C4">
        <f t="shared" si="0"/>
        <v>1.9912260756924947</v>
      </c>
      <c r="D4">
        <v>2.9309490311675228</v>
      </c>
      <c r="E4">
        <v>0.3010299956639812</v>
      </c>
      <c r="F4">
        <f t="shared" si="1"/>
        <v>2.6299190355035416</v>
      </c>
      <c r="G4">
        <v>0.3010299956639812</v>
      </c>
      <c r="H4">
        <v>2.0644579892269186</v>
      </c>
      <c r="I4">
        <v>2.3222192947339191</v>
      </c>
      <c r="J4">
        <v>0.3010299956639812</v>
      </c>
      <c r="K4">
        <v>2.6762856384022236</v>
      </c>
      <c r="L4">
        <v>662.48301900000001</v>
      </c>
      <c r="M4">
        <v>4.5599664410932146</v>
      </c>
      <c r="N4">
        <v>-22.059684000000001</v>
      </c>
      <c r="O4">
        <v>-46.979693109269718</v>
      </c>
      <c r="P4">
        <v>606.94214199999999</v>
      </c>
      <c r="Q4">
        <v>2.6068787988017057</v>
      </c>
      <c r="R4">
        <v>3.7835462822703496</v>
      </c>
      <c r="S4">
        <v>-22.869149409424953</v>
      </c>
      <c r="T4">
        <v>-49.238607767131619</v>
      </c>
    </row>
    <row r="5" spans="1:20" x14ac:dyDescent="0.3">
      <c r="A5">
        <v>2.2833012287035497</v>
      </c>
      <c r="B5">
        <v>1.5185139398778875</v>
      </c>
      <c r="C5">
        <f t="shared" si="0"/>
        <v>0.76478728882566216</v>
      </c>
      <c r="D5">
        <v>3.1470576710283598</v>
      </c>
      <c r="E5">
        <v>1.5910646070264991</v>
      </c>
      <c r="F5">
        <f t="shared" si="1"/>
        <v>1.5559930640018607</v>
      </c>
      <c r="G5">
        <v>1.5185139398778875</v>
      </c>
      <c r="H5">
        <v>2.2278867046136734</v>
      </c>
      <c r="I5">
        <v>2.6919651027673601</v>
      </c>
      <c r="J5">
        <v>1.5910646070264991</v>
      </c>
      <c r="K5">
        <v>2.154341793293526</v>
      </c>
      <c r="L5">
        <v>832.91485399999999</v>
      </c>
      <c r="M5">
        <v>3.9127533036713231</v>
      </c>
      <c r="N5">
        <v>-21.934829000000004</v>
      </c>
      <c r="O5">
        <v>-46.716766709626121</v>
      </c>
      <c r="P5">
        <v>515.23534299999994</v>
      </c>
      <c r="Q5">
        <v>0.55774774164146823</v>
      </c>
      <c r="R5">
        <v>3.5379449592914867</v>
      </c>
      <c r="S5">
        <v>-22.597339553853903</v>
      </c>
      <c r="T5">
        <v>-47.883974740977592</v>
      </c>
    </row>
    <row r="6" spans="1:20" x14ac:dyDescent="0.3">
      <c r="A6">
        <v>2.2041199826559246</v>
      </c>
      <c r="B6">
        <v>1.1760912590556813</v>
      </c>
      <c r="C6">
        <f t="shared" si="0"/>
        <v>1.0280287236002432</v>
      </c>
      <c r="D6">
        <v>2.5224442335063197</v>
      </c>
      <c r="E6">
        <v>1.255272505103306</v>
      </c>
      <c r="F6">
        <f t="shared" si="1"/>
        <v>1.2671717284030137</v>
      </c>
      <c r="G6">
        <v>1.1760912590556813</v>
      </c>
      <c r="H6">
        <v>2.3443922736851106</v>
      </c>
      <c r="I6">
        <v>3.0511525224473814</v>
      </c>
      <c r="J6">
        <v>1.255272505103306</v>
      </c>
      <c r="K6">
        <v>1.7790623125148668</v>
      </c>
      <c r="L6">
        <v>893.16993100000002</v>
      </c>
      <c r="M6">
        <v>4.2719577125342241</v>
      </c>
      <c r="N6">
        <v>-22.473822036170656</v>
      </c>
      <c r="O6">
        <v>-46.631778835922162</v>
      </c>
      <c r="P6">
        <v>601.38437399999998</v>
      </c>
      <c r="Q6">
        <v>2.9852953126153139</v>
      </c>
      <c r="R6">
        <v>4.5707063532938461</v>
      </c>
      <c r="S6">
        <v>-22.474037000000003</v>
      </c>
      <c r="T6">
        <v>-48.990156287942362</v>
      </c>
    </row>
    <row r="7" spans="1:20" x14ac:dyDescent="0.3">
      <c r="A7">
        <v>2.3541084391474008</v>
      </c>
      <c r="B7">
        <v>0.47712125471966244</v>
      </c>
      <c r="C7">
        <f t="shared" si="0"/>
        <v>1.8769871844277384</v>
      </c>
      <c r="D7">
        <v>3.6532125137753435</v>
      </c>
      <c r="E7">
        <v>0.47712125471966244</v>
      </c>
      <c r="F7">
        <f t="shared" si="1"/>
        <v>3.1760912590556809</v>
      </c>
      <c r="G7">
        <v>0.47712125471966244</v>
      </c>
      <c r="H7">
        <v>2.2922560713564759</v>
      </c>
      <c r="I7">
        <v>2.9309490311675228</v>
      </c>
      <c r="J7">
        <v>0.47712125471966244</v>
      </c>
      <c r="K7">
        <v>2.6068787988017057</v>
      </c>
      <c r="L7">
        <v>606.94214199999999</v>
      </c>
      <c r="M7">
        <v>3.7835462822703496</v>
      </c>
      <c r="N7">
        <v>-22.869149409424953</v>
      </c>
      <c r="O7">
        <v>-49.238607767131619</v>
      </c>
      <c r="P7">
        <v>550.36578499999996</v>
      </c>
      <c r="Q7">
        <v>2.1268194963568203</v>
      </c>
      <c r="R7">
        <v>5.3794813759393003</v>
      </c>
      <c r="S7">
        <v>-22.740883500000006</v>
      </c>
      <c r="T7">
        <v>-47.330362926381412</v>
      </c>
    </row>
    <row r="8" spans="1:20" x14ac:dyDescent="0.3">
      <c r="A8">
        <v>2.2253092817258628</v>
      </c>
      <c r="B8">
        <v>1.6627578316815741</v>
      </c>
      <c r="C8">
        <f t="shared" si="0"/>
        <v>0.56255145004428875</v>
      </c>
      <c r="D8">
        <v>2.6963563887333319</v>
      </c>
      <c r="E8">
        <v>2.1139433523068369</v>
      </c>
      <c r="F8">
        <f t="shared" si="1"/>
        <v>0.582413036426495</v>
      </c>
      <c r="G8">
        <v>1.6627578316815741</v>
      </c>
      <c r="H8">
        <v>2.2833012287035497</v>
      </c>
      <c r="I8">
        <v>3.1470576710283598</v>
      </c>
      <c r="J8">
        <v>2.1139433523068369</v>
      </c>
      <c r="K8">
        <v>0.55774774164146823</v>
      </c>
      <c r="L8">
        <v>515.23534299999994</v>
      </c>
      <c r="M8">
        <v>3.5379449592914867</v>
      </c>
      <c r="N8">
        <v>-22.597339553853903</v>
      </c>
      <c r="O8">
        <v>-47.883974740977592</v>
      </c>
      <c r="P8">
        <v>730.216185</v>
      </c>
      <c r="Q8">
        <v>2.0891453145646892</v>
      </c>
      <c r="R8">
        <v>4.6074979143787846</v>
      </c>
      <c r="S8">
        <v>-21.730036500000004</v>
      </c>
      <c r="T8">
        <v>-48.106604561843916</v>
      </c>
    </row>
    <row r="9" spans="1:20" x14ac:dyDescent="0.3">
      <c r="A9">
        <v>2.4183012913197452</v>
      </c>
      <c r="B9">
        <v>0</v>
      </c>
      <c r="C9">
        <f t="shared" si="0"/>
        <v>2.4183012913197452</v>
      </c>
      <c r="D9">
        <v>3.2922560713564759</v>
      </c>
      <c r="E9">
        <v>0</v>
      </c>
      <c r="F9">
        <f t="shared" si="1"/>
        <v>3.2922560713564759</v>
      </c>
      <c r="G9">
        <v>0</v>
      </c>
      <c r="H9">
        <v>2.2041199826559246</v>
      </c>
      <c r="I9">
        <v>2.5224442335063197</v>
      </c>
      <c r="J9">
        <v>0</v>
      </c>
      <c r="K9">
        <v>2.9852953126153139</v>
      </c>
      <c r="L9">
        <v>601.38437399999998</v>
      </c>
      <c r="M9">
        <v>4.5707063532938461</v>
      </c>
      <c r="N9">
        <v>-22.474037000000003</v>
      </c>
      <c r="O9">
        <v>-48.990156287942362</v>
      </c>
      <c r="P9">
        <v>673.42981699999996</v>
      </c>
      <c r="Q9">
        <v>2.6486751261106294</v>
      </c>
      <c r="R9">
        <v>4.8585071207330399</v>
      </c>
      <c r="S9">
        <v>-22.699388626340653</v>
      </c>
      <c r="T9">
        <v>-46.765085690463664</v>
      </c>
    </row>
    <row r="10" spans="1:20" x14ac:dyDescent="0.3">
      <c r="A10">
        <v>2.2430380486862944</v>
      </c>
      <c r="B10">
        <v>2.1461280356782382</v>
      </c>
      <c r="C10">
        <f t="shared" si="0"/>
        <v>9.6910013008056239E-2</v>
      </c>
      <c r="D10">
        <v>2.5224442335063197</v>
      </c>
      <c r="E10">
        <v>2.1492191126553797</v>
      </c>
      <c r="F10">
        <f t="shared" si="1"/>
        <v>0.37322512085094006</v>
      </c>
      <c r="G10">
        <v>2.1461280356782382</v>
      </c>
      <c r="H10">
        <v>1.9777236052888478</v>
      </c>
      <c r="I10">
        <v>2.1643528557844371</v>
      </c>
      <c r="J10">
        <v>2.1492191126553797</v>
      </c>
      <c r="K10">
        <v>2.2030328870147105</v>
      </c>
      <c r="L10">
        <v>609.65934900000002</v>
      </c>
      <c r="M10">
        <v>3.7799570512469058</v>
      </c>
      <c r="N10">
        <v>-23.553898892670556</v>
      </c>
      <c r="O10">
        <v>-47.893588387233564</v>
      </c>
      <c r="P10">
        <v>628.28643</v>
      </c>
      <c r="Q10">
        <v>3.0116922150447167</v>
      </c>
      <c r="R10">
        <v>4.4018828223212818</v>
      </c>
      <c r="S10">
        <v>-23.483987000000003</v>
      </c>
      <c r="T10">
        <v>-48.406759616492963</v>
      </c>
    </row>
    <row r="11" spans="1:20" x14ac:dyDescent="0.3">
      <c r="A11">
        <v>2.357934847000454</v>
      </c>
      <c r="B11">
        <v>2.3201462861110542</v>
      </c>
      <c r="C11">
        <f t="shared" si="0"/>
        <v>3.7788560889399747E-2</v>
      </c>
      <c r="D11">
        <v>2.9656719712201065</v>
      </c>
      <c r="E11">
        <v>3.0546130545568877</v>
      </c>
      <c r="F11">
        <f t="shared" si="1"/>
        <v>-8.894108333678119E-2</v>
      </c>
      <c r="G11">
        <v>2.3201462861110542</v>
      </c>
      <c r="H11">
        <v>1.8976270912904414</v>
      </c>
      <c r="I11">
        <v>2.1105897102992488</v>
      </c>
      <c r="J11">
        <v>3.0546130545568877</v>
      </c>
      <c r="K11">
        <v>2.0752366402061204</v>
      </c>
      <c r="L11">
        <v>414.19729999999998</v>
      </c>
      <c r="M11">
        <v>3.6197192656117272</v>
      </c>
      <c r="N11">
        <v>-21.952741123600152</v>
      </c>
      <c r="O11">
        <v>-51.412938066506307</v>
      </c>
      <c r="P11">
        <v>460.91695600000003</v>
      </c>
      <c r="Q11">
        <v>2.8672063612636376</v>
      </c>
      <c r="R11">
        <v>3.8276277047674334</v>
      </c>
      <c r="S11">
        <v>-22.786320939625003</v>
      </c>
      <c r="T11">
        <v>-48.126926830642979</v>
      </c>
    </row>
    <row r="12" spans="1:20" x14ac:dyDescent="0.3">
      <c r="A12">
        <v>2.4166405073382808</v>
      </c>
      <c r="B12">
        <v>0.47712125471966244</v>
      </c>
      <c r="C12">
        <f t="shared" si="0"/>
        <v>1.9395192526186185</v>
      </c>
      <c r="D12">
        <v>2.9790929006383262</v>
      </c>
      <c r="E12">
        <v>0.6020599913279624</v>
      </c>
      <c r="F12">
        <f t="shared" si="1"/>
        <v>2.3770329093103637</v>
      </c>
      <c r="G12">
        <v>0.47712125471966244</v>
      </c>
      <c r="H12">
        <v>1.0413926851582251</v>
      </c>
      <c r="I12">
        <v>1.255272505103306</v>
      </c>
      <c r="J12">
        <v>0.6020599913279624</v>
      </c>
      <c r="K12">
        <v>2.495554050093987</v>
      </c>
      <c r="L12">
        <v>555.86842899999999</v>
      </c>
      <c r="M12">
        <v>3.6190933306267428</v>
      </c>
      <c r="N12">
        <v>-20.523304881603952</v>
      </c>
      <c r="O12">
        <v>-49.060110754240945</v>
      </c>
      <c r="P12">
        <v>925.85377400000004</v>
      </c>
      <c r="Q12">
        <v>2.9887025089449022</v>
      </c>
      <c r="R12">
        <v>4.3869268067955689</v>
      </c>
      <c r="S12">
        <v>-24.513316000000007</v>
      </c>
      <c r="T12">
        <v>-48.848659904639831</v>
      </c>
    </row>
    <row r="13" spans="1:20" x14ac:dyDescent="0.3">
      <c r="A13">
        <v>2.3820170425748683</v>
      </c>
      <c r="B13">
        <v>0</v>
      </c>
      <c r="C13">
        <f t="shared" si="0"/>
        <v>2.3820170425748683</v>
      </c>
      <c r="D13">
        <v>3.4328090050331683</v>
      </c>
      <c r="E13">
        <v>0</v>
      </c>
      <c r="F13">
        <f t="shared" si="1"/>
        <v>3.4328090050331683</v>
      </c>
      <c r="G13">
        <v>0</v>
      </c>
      <c r="H13">
        <v>2.4712917110589387</v>
      </c>
      <c r="I13">
        <v>3.2516382204482119</v>
      </c>
      <c r="J13">
        <v>0</v>
      </c>
      <c r="K13">
        <v>2.9679951441230878</v>
      </c>
      <c r="L13">
        <v>904.24177599999996</v>
      </c>
      <c r="M13">
        <v>4.209085869762748</v>
      </c>
      <c r="N13">
        <v>-21.02458264457281</v>
      </c>
      <c r="O13">
        <v>-47.373280292890094</v>
      </c>
      <c r="P13">
        <v>403.10182200000003</v>
      </c>
      <c r="Q13">
        <v>3.06711774392098</v>
      </c>
      <c r="R13">
        <v>5.2945014973775555</v>
      </c>
      <c r="S13">
        <v>-21.205476000000004</v>
      </c>
      <c r="T13">
        <v>-50.439226072752582</v>
      </c>
    </row>
    <row r="14" spans="1:20" x14ac:dyDescent="0.3">
      <c r="A14">
        <v>2.4653828514484184</v>
      </c>
      <c r="B14">
        <v>1.2787536009528289</v>
      </c>
      <c r="C14">
        <f t="shared" si="0"/>
        <v>1.1866292504955895</v>
      </c>
      <c r="D14">
        <v>3.6933751510251853</v>
      </c>
      <c r="E14">
        <v>1.3979400086720377</v>
      </c>
      <c r="F14">
        <f t="shared" si="1"/>
        <v>2.2954351423531474</v>
      </c>
      <c r="G14">
        <v>1.2787536009528289</v>
      </c>
      <c r="H14">
        <v>1.9867717342662448</v>
      </c>
      <c r="I14">
        <v>2.1789769472931693</v>
      </c>
      <c r="J14">
        <v>1.3979400086720377</v>
      </c>
      <c r="K14">
        <v>1.9225178602446114</v>
      </c>
      <c r="L14">
        <v>782.16506700000002</v>
      </c>
      <c r="M14">
        <v>4.2701662292606937</v>
      </c>
      <c r="N14">
        <v>-23.533373047846855</v>
      </c>
      <c r="O14">
        <v>-47.259056918470357</v>
      </c>
      <c r="P14">
        <v>673.07259399999998</v>
      </c>
      <c r="Q14">
        <v>3.0015714709235808</v>
      </c>
      <c r="R14">
        <v>5.3730444793844647</v>
      </c>
      <c r="S14">
        <v>-21.790359500000005</v>
      </c>
      <c r="T14">
        <v>-48.174439937543745</v>
      </c>
    </row>
    <row r="15" spans="1:20" x14ac:dyDescent="0.3">
      <c r="A15">
        <v>2.5263392773898441</v>
      </c>
      <c r="B15">
        <v>0.3010299956639812</v>
      </c>
      <c r="C15">
        <f t="shared" si="0"/>
        <v>2.2253092817258628</v>
      </c>
      <c r="D15">
        <v>3.7983743766815614</v>
      </c>
      <c r="E15">
        <v>0.95424250943932487</v>
      </c>
      <c r="F15">
        <f t="shared" si="1"/>
        <v>2.8441318672422367</v>
      </c>
      <c r="G15">
        <v>0.3010299956639812</v>
      </c>
      <c r="H15">
        <v>1.3802112417116059</v>
      </c>
      <c r="I15">
        <v>1.5314789170422551</v>
      </c>
      <c r="J15">
        <v>0.95424250943932487</v>
      </c>
      <c r="K15">
        <v>2.5592013710323696</v>
      </c>
      <c r="L15">
        <v>459.58541700000001</v>
      </c>
      <c r="M15">
        <v>3.5657297878311272</v>
      </c>
      <c r="N15">
        <v>-20.3198762474474</v>
      </c>
      <c r="O15">
        <v>-49.911184812489964</v>
      </c>
      <c r="P15">
        <v>635.49821499999996</v>
      </c>
      <c r="Q15">
        <v>2.8094459078375373</v>
      </c>
      <c r="R15">
        <v>5.1278690024550526</v>
      </c>
      <c r="S15">
        <v>-22.357086519658704</v>
      </c>
      <c r="T15">
        <v>-47.385829527469362</v>
      </c>
    </row>
    <row r="16" spans="1:20" x14ac:dyDescent="0.3">
      <c r="A16">
        <v>2.1367205671564067</v>
      </c>
      <c r="B16">
        <v>0.69897000433601886</v>
      </c>
      <c r="C16">
        <f t="shared" si="0"/>
        <v>1.4377505628203879</v>
      </c>
      <c r="D16">
        <v>2.5550944485783194</v>
      </c>
      <c r="E16">
        <v>0.95424250943932487</v>
      </c>
      <c r="F16">
        <f t="shared" si="1"/>
        <v>1.6008519391389946</v>
      </c>
      <c r="G16">
        <v>0.69897000433601886</v>
      </c>
      <c r="H16">
        <v>2.0043213737826426</v>
      </c>
      <c r="I16">
        <v>2.173186268412274</v>
      </c>
      <c r="J16">
        <v>0.95424250943932487</v>
      </c>
      <c r="K16">
        <v>2.5411384860182915</v>
      </c>
      <c r="L16">
        <v>477.32938100000001</v>
      </c>
      <c r="M16">
        <v>4.3964608915070755</v>
      </c>
      <c r="N16">
        <v>-22.077778995000003</v>
      </c>
      <c r="O16">
        <v>-51.468797273012463</v>
      </c>
      <c r="P16">
        <v>650.22345800000005</v>
      </c>
      <c r="Q16">
        <v>2.2504834339489963</v>
      </c>
      <c r="R16">
        <v>4.7356627618381237</v>
      </c>
      <c r="S16">
        <v>-22.571343010476571</v>
      </c>
      <c r="T16">
        <v>-47.164301150267747</v>
      </c>
    </row>
    <row r="17" spans="1:20" x14ac:dyDescent="0.3">
      <c r="A17">
        <v>2.1461280356782382</v>
      </c>
      <c r="B17">
        <v>0.3010299956639812</v>
      </c>
      <c r="C17">
        <f t="shared" si="0"/>
        <v>1.8450980400142569</v>
      </c>
      <c r="D17">
        <v>2.7450747915820575</v>
      </c>
      <c r="E17">
        <v>0.3010299956639812</v>
      </c>
      <c r="F17">
        <f t="shared" si="1"/>
        <v>2.4440447959180762</v>
      </c>
      <c r="G17">
        <v>0.3010299956639812</v>
      </c>
      <c r="H17">
        <v>0.3010299956639812</v>
      </c>
      <c r="I17">
        <v>0.3010299956639812</v>
      </c>
      <c r="J17">
        <v>0.3010299956639812</v>
      </c>
      <c r="K17">
        <v>2.1865664814832799</v>
      </c>
      <c r="L17">
        <v>614.58189500000003</v>
      </c>
      <c r="M17">
        <v>3.7182525000977504</v>
      </c>
      <c r="N17">
        <v>-22.076374634043351</v>
      </c>
      <c r="O17">
        <v>-49.720609020316033</v>
      </c>
      <c r="P17">
        <v>562.42563199999995</v>
      </c>
      <c r="Q17">
        <v>2.6633324195425647</v>
      </c>
      <c r="R17">
        <v>5.0186422560373725</v>
      </c>
      <c r="S17">
        <v>-22.662835020000003</v>
      </c>
      <c r="T17">
        <v>-50.417510040000003</v>
      </c>
    </row>
    <row r="18" spans="1:20" x14ac:dyDescent="0.3">
      <c r="A18">
        <v>2.4800069429571505</v>
      </c>
      <c r="B18">
        <v>1.5314789170422551</v>
      </c>
      <c r="C18">
        <f t="shared" si="0"/>
        <v>0.94852802591489538</v>
      </c>
      <c r="D18">
        <v>3.4563660331290431</v>
      </c>
      <c r="E18">
        <v>1.7403626894942439</v>
      </c>
      <c r="F18">
        <f t="shared" si="1"/>
        <v>1.7160033436347992</v>
      </c>
      <c r="G18">
        <v>1.5314789170422551</v>
      </c>
      <c r="H18">
        <v>1.919078092376074</v>
      </c>
      <c r="I18">
        <v>2.012837224705172</v>
      </c>
      <c r="J18">
        <v>1.7403626894942439</v>
      </c>
      <c r="K18">
        <v>1.9288002542929048</v>
      </c>
      <c r="L18">
        <v>666.51493900000003</v>
      </c>
      <c r="M18">
        <v>3.5081255360831993</v>
      </c>
      <c r="N18">
        <v>-22.445010151578803</v>
      </c>
      <c r="O18">
        <v>-49.763033029359946</v>
      </c>
      <c r="P18">
        <v>807.98801400000002</v>
      </c>
      <c r="Q18">
        <v>2.6799010016405456</v>
      </c>
      <c r="R18">
        <v>5.1546095814029895</v>
      </c>
      <c r="S18">
        <v>-23.116308</v>
      </c>
      <c r="T18">
        <v>-46.555062500674296</v>
      </c>
    </row>
    <row r="19" spans="1:20" x14ac:dyDescent="0.3">
      <c r="A19">
        <v>2.3283796034387376</v>
      </c>
      <c r="B19">
        <v>0</v>
      </c>
      <c r="C19">
        <f t="shared" si="0"/>
        <v>2.3283796034387376</v>
      </c>
      <c r="D19">
        <v>3.0350292822023683</v>
      </c>
      <c r="E19">
        <v>0</v>
      </c>
      <c r="F19">
        <f t="shared" si="1"/>
        <v>3.0350292822023683</v>
      </c>
      <c r="G19">
        <v>0</v>
      </c>
      <c r="H19">
        <v>2.3541084391474008</v>
      </c>
      <c r="I19">
        <v>3.6532125137753435</v>
      </c>
      <c r="J19">
        <v>0</v>
      </c>
      <c r="K19">
        <v>2.1268194963568203</v>
      </c>
      <c r="L19">
        <v>550.36578499999996</v>
      </c>
      <c r="M19">
        <v>5.3794813759393003</v>
      </c>
      <c r="N19">
        <v>-22.740883500000006</v>
      </c>
      <c r="O19">
        <v>-47.330362926381412</v>
      </c>
      <c r="P19">
        <v>769.66435799999999</v>
      </c>
      <c r="Q19">
        <v>3.0838804922556871</v>
      </c>
      <c r="R19">
        <v>4.9573917622376564</v>
      </c>
      <c r="S19">
        <v>-23.1031935</v>
      </c>
      <c r="T19">
        <v>-48.92326319435665</v>
      </c>
    </row>
    <row r="20" spans="1:20" x14ac:dyDescent="0.3">
      <c r="A20">
        <v>1.568201724066995</v>
      </c>
      <c r="B20">
        <v>0</v>
      </c>
      <c r="C20">
        <f t="shared" si="0"/>
        <v>1.568201724066995</v>
      </c>
      <c r="D20">
        <v>1.6627578316815741</v>
      </c>
      <c r="E20">
        <v>0.77815125038364363</v>
      </c>
      <c r="F20">
        <f t="shared" si="1"/>
        <v>0.88460658129793046</v>
      </c>
      <c r="G20">
        <v>0</v>
      </c>
      <c r="H20">
        <v>2.2253092817258628</v>
      </c>
      <c r="I20">
        <v>2.6963563887333319</v>
      </c>
      <c r="J20">
        <v>0.77815125038364363</v>
      </c>
      <c r="K20">
        <v>2.0891453145646892</v>
      </c>
      <c r="L20">
        <v>730.216185</v>
      </c>
      <c r="M20">
        <v>4.6074979143787846</v>
      </c>
      <c r="N20">
        <v>-21.730036500000004</v>
      </c>
      <c r="O20">
        <v>-48.106604561843916</v>
      </c>
      <c r="P20">
        <v>773.93357000000003</v>
      </c>
      <c r="Q20">
        <v>2.6081846680731107</v>
      </c>
      <c r="R20">
        <v>3.7576996250877386</v>
      </c>
      <c r="S20">
        <v>-24.471425999287952</v>
      </c>
      <c r="T20">
        <v>-49.027139136803854</v>
      </c>
    </row>
    <row r="21" spans="1:20" x14ac:dyDescent="0.3">
      <c r="A21">
        <v>2.0374264979406238</v>
      </c>
      <c r="B21">
        <v>1.4913616938342726</v>
      </c>
      <c r="C21">
        <f t="shared" si="0"/>
        <v>0.54606480410635116</v>
      </c>
      <c r="D21">
        <v>2.4345689040341987</v>
      </c>
      <c r="E21">
        <v>2.0863598306747484</v>
      </c>
      <c r="F21">
        <f t="shared" si="1"/>
        <v>0.34820907335945028</v>
      </c>
      <c r="G21">
        <v>1.4913616938342726</v>
      </c>
      <c r="H21">
        <v>1.8750612633917001</v>
      </c>
      <c r="I21">
        <v>2.0969100130080562</v>
      </c>
      <c r="J21">
        <v>2.0863598306747484</v>
      </c>
      <c r="K21">
        <v>2.4029076132029767</v>
      </c>
      <c r="L21">
        <v>449.16055899999998</v>
      </c>
      <c r="M21">
        <v>3.7759015788916743</v>
      </c>
      <c r="N21">
        <v>-20.296401943598305</v>
      </c>
      <c r="O21">
        <v>-49.727026837449621</v>
      </c>
      <c r="P21">
        <v>153.957954</v>
      </c>
      <c r="Q21">
        <v>3.0033243628911115</v>
      </c>
      <c r="R21">
        <v>3.8841720695239128</v>
      </c>
      <c r="S21">
        <v>-24.759386656017259</v>
      </c>
      <c r="T21">
        <v>-48.502343452770837</v>
      </c>
    </row>
    <row r="22" spans="1:20" x14ac:dyDescent="0.3">
      <c r="A22">
        <v>2.3944516808262164</v>
      </c>
      <c r="B22">
        <v>0</v>
      </c>
      <c r="C22">
        <f t="shared" si="0"/>
        <v>2.3944516808262164</v>
      </c>
      <c r="D22">
        <v>3.3977662561264501</v>
      </c>
      <c r="E22">
        <v>0</v>
      </c>
      <c r="F22">
        <f t="shared" si="1"/>
        <v>3.3977662561264501</v>
      </c>
      <c r="G22">
        <v>0</v>
      </c>
      <c r="H22">
        <v>2.4183012913197452</v>
      </c>
      <c r="I22">
        <v>3.2922560713564759</v>
      </c>
      <c r="J22">
        <v>0</v>
      </c>
      <c r="K22">
        <v>2.6486751261106294</v>
      </c>
      <c r="L22">
        <v>673.42981699999996</v>
      </c>
      <c r="M22">
        <v>4.8585071207330399</v>
      </c>
      <c r="N22">
        <v>-22.699388626340653</v>
      </c>
      <c r="O22">
        <v>-46.765085690463664</v>
      </c>
      <c r="P22">
        <v>865.73670100000004</v>
      </c>
      <c r="Q22">
        <v>2.9291766751223514</v>
      </c>
      <c r="R22">
        <v>4.7959356034803218</v>
      </c>
      <c r="S22">
        <v>-20.891929500000003</v>
      </c>
      <c r="T22">
        <v>-47.586106726868273</v>
      </c>
    </row>
    <row r="23" spans="1:20" x14ac:dyDescent="0.3">
      <c r="A23">
        <v>2.436162647040756</v>
      </c>
      <c r="B23">
        <v>0</v>
      </c>
      <c r="C23">
        <f t="shared" si="0"/>
        <v>2.436162647040756</v>
      </c>
      <c r="D23">
        <v>3.4596939764779706</v>
      </c>
      <c r="E23">
        <v>0</v>
      </c>
      <c r="F23">
        <f t="shared" si="1"/>
        <v>3.4596939764779706</v>
      </c>
      <c r="G23">
        <v>0</v>
      </c>
      <c r="H23">
        <v>2.3222192947339191</v>
      </c>
      <c r="I23">
        <v>2.8721562727482928</v>
      </c>
      <c r="J23">
        <v>0</v>
      </c>
      <c r="K23">
        <v>2.5131549825458634</v>
      </c>
      <c r="L23">
        <v>659.55780100000004</v>
      </c>
      <c r="M23">
        <v>3.6985354925620011</v>
      </c>
      <c r="N23">
        <v>-22.128785499340903</v>
      </c>
      <c r="O23">
        <v>-47.660766415922573</v>
      </c>
      <c r="P23">
        <v>510.08846599999998</v>
      </c>
      <c r="Q23">
        <v>2.8245709691719769</v>
      </c>
      <c r="R23">
        <v>5.5761316401770005</v>
      </c>
      <c r="S23">
        <v>-22.325122500000006</v>
      </c>
      <c r="T23">
        <v>-49.083000867090362</v>
      </c>
    </row>
    <row r="24" spans="1:20" x14ac:dyDescent="0.3">
      <c r="A24">
        <v>2.5065050324048719</v>
      </c>
      <c r="B24">
        <v>2.012837224705172</v>
      </c>
      <c r="C24">
        <f t="shared" si="0"/>
        <v>0.49366780769969987</v>
      </c>
      <c r="D24">
        <v>3.7172543127625497</v>
      </c>
      <c r="E24">
        <v>2.8149131812750738</v>
      </c>
      <c r="F24">
        <f t="shared" si="1"/>
        <v>0.90234113148747586</v>
      </c>
      <c r="G24">
        <v>2.012837224705172</v>
      </c>
      <c r="H24">
        <v>1.8450980400142569</v>
      </c>
      <c r="I24">
        <v>2.0934216851622351</v>
      </c>
      <c r="J24">
        <v>2.8149131812750738</v>
      </c>
      <c r="K24">
        <v>2.9841788378960965</v>
      </c>
      <c r="L24">
        <v>392.017336</v>
      </c>
      <c r="M24">
        <v>4.7570694258985453</v>
      </c>
      <c r="N24">
        <v>-20.901463515000003</v>
      </c>
      <c r="O24">
        <v>-51.378847794763693</v>
      </c>
      <c r="P24">
        <v>7.7199070000000001</v>
      </c>
      <c r="Q24">
        <v>2.6915641663418395</v>
      </c>
      <c r="R24">
        <v>4.8010536634776564</v>
      </c>
      <c r="S24">
        <v>-23.854014500000005</v>
      </c>
      <c r="T24">
        <v>-46.136538335134581</v>
      </c>
    </row>
    <row r="25" spans="1:20" x14ac:dyDescent="0.3">
      <c r="A25">
        <v>2.2041199826559246</v>
      </c>
      <c r="B25">
        <v>1.3802112417116059</v>
      </c>
      <c r="C25">
        <f t="shared" si="0"/>
        <v>0.82390874094431865</v>
      </c>
      <c r="D25">
        <v>2.6655809910179533</v>
      </c>
      <c r="E25">
        <v>1.3979400086720377</v>
      </c>
      <c r="F25">
        <f t="shared" si="1"/>
        <v>1.2676409823459156</v>
      </c>
      <c r="G25">
        <v>1.3802112417116059</v>
      </c>
      <c r="H25">
        <v>2.2430380486862944</v>
      </c>
      <c r="I25">
        <v>2.5224442335063197</v>
      </c>
      <c r="J25">
        <v>1.3979400086720377</v>
      </c>
      <c r="K25">
        <v>3.0116922150447167</v>
      </c>
      <c r="L25">
        <v>628.28643</v>
      </c>
      <c r="M25">
        <v>4.4018828223212818</v>
      </c>
      <c r="N25">
        <v>-23.483987000000003</v>
      </c>
      <c r="O25">
        <v>-48.406759616492963</v>
      </c>
      <c r="P25">
        <v>778.677502</v>
      </c>
      <c r="Q25">
        <v>2.5016151320667896</v>
      </c>
      <c r="R25">
        <v>4.5131909554173646</v>
      </c>
      <c r="S25">
        <v>-23.571033387499956</v>
      </c>
      <c r="T25">
        <v>-46.041212224814579</v>
      </c>
    </row>
    <row r="26" spans="1:20" x14ac:dyDescent="0.3">
      <c r="A26">
        <v>2.2833012287035497</v>
      </c>
      <c r="B26">
        <v>0</v>
      </c>
      <c r="C26">
        <f t="shared" si="0"/>
        <v>2.2833012287035497</v>
      </c>
      <c r="D26">
        <v>3.0519239160461065</v>
      </c>
      <c r="E26">
        <v>0.47712125471966244</v>
      </c>
      <c r="F26">
        <f t="shared" si="1"/>
        <v>2.5748026613264439</v>
      </c>
      <c r="G26">
        <v>0</v>
      </c>
      <c r="H26">
        <v>2.357934847000454</v>
      </c>
      <c r="I26">
        <v>2.9656719712201065</v>
      </c>
      <c r="J26">
        <v>0.47712125471966244</v>
      </c>
      <c r="K26">
        <v>2.8672063612636376</v>
      </c>
      <c r="L26">
        <v>460.91695600000003</v>
      </c>
      <c r="M26">
        <v>3.8276277047674334</v>
      </c>
      <c r="N26">
        <v>-22.786320939625003</v>
      </c>
      <c r="O26">
        <v>-48.126926830642979</v>
      </c>
      <c r="P26">
        <v>477.67313999999999</v>
      </c>
      <c r="Q26">
        <v>2.8393196361289452</v>
      </c>
      <c r="R26">
        <v>4.1738561389862694</v>
      </c>
      <c r="S26">
        <v>-21.992484163440356</v>
      </c>
      <c r="T26">
        <v>-48.390596906985081</v>
      </c>
    </row>
    <row r="27" spans="1:20" x14ac:dyDescent="0.3">
      <c r="A27">
        <v>1.7634279935629373</v>
      </c>
      <c r="B27">
        <v>0.6020599913279624</v>
      </c>
      <c r="C27">
        <f t="shared" si="0"/>
        <v>1.1613680022349748</v>
      </c>
      <c r="D27">
        <v>1.8325089127062364</v>
      </c>
      <c r="E27">
        <v>0.69897000433601886</v>
      </c>
      <c r="F27">
        <f t="shared" si="1"/>
        <v>1.1335389083702174</v>
      </c>
      <c r="G27">
        <v>0.6020599913279624</v>
      </c>
      <c r="H27">
        <v>0.77815125038364363</v>
      </c>
      <c r="I27">
        <v>0.90308998699194354</v>
      </c>
      <c r="J27">
        <v>0.69897000433601886</v>
      </c>
      <c r="K27">
        <v>2.506288507668041</v>
      </c>
      <c r="L27">
        <v>469.752456</v>
      </c>
      <c r="M27">
        <v>3.6143698395482886</v>
      </c>
      <c r="N27">
        <v>-22.293237175831106</v>
      </c>
      <c r="O27">
        <v>-51.386074423277968</v>
      </c>
      <c r="P27">
        <v>965.02672900000005</v>
      </c>
      <c r="Q27">
        <v>2.125734936692226</v>
      </c>
      <c r="R27">
        <v>3.5970366649776535</v>
      </c>
      <c r="S27">
        <v>-24.318262840715601</v>
      </c>
      <c r="T27">
        <v>-49.143761922603886</v>
      </c>
    </row>
    <row r="28" spans="1:20" x14ac:dyDescent="0.3">
      <c r="A28">
        <v>2.1613680022349748</v>
      </c>
      <c r="B28">
        <v>1.6627578316815741</v>
      </c>
      <c r="C28">
        <f t="shared" si="0"/>
        <v>0.49861017055340073</v>
      </c>
      <c r="D28">
        <v>2.3483048630481607</v>
      </c>
      <c r="E28">
        <v>1.8129133566428555</v>
      </c>
      <c r="F28">
        <f t="shared" si="1"/>
        <v>0.5353915064053052</v>
      </c>
      <c r="G28">
        <v>1.6627578316815741</v>
      </c>
      <c r="H28">
        <v>2.255272505103306</v>
      </c>
      <c r="I28">
        <v>2.8773713458697738</v>
      </c>
      <c r="J28">
        <v>1.8129133566428555</v>
      </c>
      <c r="K28">
        <v>2.0830580646910191</v>
      </c>
      <c r="L28">
        <v>582.26043400000003</v>
      </c>
      <c r="M28">
        <v>4.5581923892398493</v>
      </c>
      <c r="N28">
        <v>-22.848154000000008</v>
      </c>
      <c r="O28">
        <v>-45.229429338091826</v>
      </c>
      <c r="P28">
        <v>484.73692299999999</v>
      </c>
      <c r="Q28">
        <v>2.0867512312420566</v>
      </c>
      <c r="R28">
        <v>3.6833172619218826</v>
      </c>
      <c r="S28">
        <v>-22.193205654365752</v>
      </c>
      <c r="T28">
        <v>-48.779218283157569</v>
      </c>
    </row>
    <row r="29" spans="1:20" x14ac:dyDescent="0.3">
      <c r="A29">
        <v>2.509202522331103</v>
      </c>
      <c r="B29">
        <v>1.505149978319906</v>
      </c>
      <c r="C29">
        <f t="shared" si="0"/>
        <v>1.0040525440111969</v>
      </c>
      <c r="D29">
        <v>3.5899496013257077</v>
      </c>
      <c r="E29">
        <v>1.5440680443502757</v>
      </c>
      <c r="F29">
        <f t="shared" si="1"/>
        <v>2.0458815569754321</v>
      </c>
      <c r="G29">
        <v>1.505149978319906</v>
      </c>
      <c r="H29">
        <v>0</v>
      </c>
      <c r="I29">
        <v>0</v>
      </c>
      <c r="J29">
        <v>1.5440680443502757</v>
      </c>
      <c r="K29">
        <v>2.2528627357760835</v>
      </c>
      <c r="L29">
        <v>423.246105</v>
      </c>
      <c r="M29">
        <v>3.6228354795215201</v>
      </c>
      <c r="N29">
        <v>-20.4508453725492</v>
      </c>
      <c r="O29">
        <v>-50.885615706166355</v>
      </c>
      <c r="P29">
        <v>818.475551</v>
      </c>
      <c r="Q29">
        <v>3.1710362985712908</v>
      </c>
      <c r="R29">
        <v>5.1658287311967088</v>
      </c>
      <c r="S29">
        <v>-22.888381500000008</v>
      </c>
      <c r="T29">
        <v>-48.441289384350434</v>
      </c>
    </row>
    <row r="30" spans="1:20" x14ac:dyDescent="0.3">
      <c r="A30">
        <v>2.4377505628203879</v>
      </c>
      <c r="B30">
        <v>0</v>
      </c>
      <c r="C30">
        <f t="shared" si="0"/>
        <v>2.4377505628203879</v>
      </c>
      <c r="D30">
        <v>3.4187982905903533</v>
      </c>
      <c r="E30">
        <v>0</v>
      </c>
      <c r="F30">
        <f t="shared" si="1"/>
        <v>3.4187982905903533</v>
      </c>
      <c r="G30">
        <v>0</v>
      </c>
      <c r="H30">
        <v>2.4166405073382808</v>
      </c>
      <c r="I30">
        <v>2.9790929006383262</v>
      </c>
      <c r="J30">
        <v>0</v>
      </c>
      <c r="K30">
        <v>2.9887025089449022</v>
      </c>
      <c r="L30">
        <v>925.85377400000004</v>
      </c>
      <c r="M30">
        <v>4.3869268067955689</v>
      </c>
      <c r="N30">
        <v>-24.513316000000007</v>
      </c>
      <c r="O30">
        <v>-48.848659904639831</v>
      </c>
      <c r="P30">
        <v>865.33463500000005</v>
      </c>
      <c r="Q30">
        <v>2.7097650458198226</v>
      </c>
      <c r="R30">
        <v>5.2270326952645263</v>
      </c>
      <c r="S30">
        <v>-22.956895500000009</v>
      </c>
      <c r="T30">
        <v>-46.542333373979822</v>
      </c>
    </row>
    <row r="31" spans="1:20" x14ac:dyDescent="0.3">
      <c r="A31">
        <v>2.4756711883244296</v>
      </c>
      <c r="B31">
        <v>1.7403626894942439</v>
      </c>
      <c r="C31">
        <f t="shared" si="0"/>
        <v>0.73530849883018568</v>
      </c>
      <c r="D31">
        <v>3.5718252490408289</v>
      </c>
      <c r="E31">
        <v>1.8692317197309762</v>
      </c>
      <c r="F31">
        <f t="shared" si="1"/>
        <v>1.7025935293098526</v>
      </c>
      <c r="G31">
        <v>1.7403626894942439</v>
      </c>
      <c r="H31">
        <v>2.1367205671564067</v>
      </c>
      <c r="I31">
        <v>2.4814426285023048</v>
      </c>
      <c r="J31">
        <v>1.8692317197309762</v>
      </c>
      <c r="K31">
        <v>2.1619785802345981</v>
      </c>
      <c r="L31">
        <v>710.676513</v>
      </c>
      <c r="M31">
        <v>4.3495494835866353</v>
      </c>
      <c r="N31">
        <v>-23.430040848169252</v>
      </c>
      <c r="O31">
        <v>-47.071547636190239</v>
      </c>
      <c r="P31">
        <v>643.28009999999995</v>
      </c>
      <c r="Q31">
        <v>3.0419348199300749</v>
      </c>
      <c r="R31">
        <v>4.3874432199189339</v>
      </c>
      <c r="S31">
        <v>-22.286516985000006</v>
      </c>
      <c r="T31">
        <v>-48.126833324115658</v>
      </c>
    </row>
    <row r="32" spans="1:20" x14ac:dyDescent="0.3">
      <c r="A32">
        <v>2.2068258760318495</v>
      </c>
      <c r="B32">
        <v>0.47712125471966244</v>
      </c>
      <c r="C32">
        <f t="shared" si="0"/>
        <v>1.7297046213121872</v>
      </c>
      <c r="D32">
        <v>2.3873898263387292</v>
      </c>
      <c r="E32">
        <v>0.47712125471966244</v>
      </c>
      <c r="F32">
        <f t="shared" si="1"/>
        <v>1.9102685716190668</v>
      </c>
      <c r="G32">
        <v>0.47712125471966244</v>
      </c>
      <c r="H32">
        <v>2.3820170425748683</v>
      </c>
      <c r="I32">
        <v>3.4328090050331683</v>
      </c>
      <c r="J32">
        <v>0.47712125471966244</v>
      </c>
      <c r="K32">
        <v>3.06711774392098</v>
      </c>
      <c r="L32">
        <v>403.10182200000003</v>
      </c>
      <c r="M32">
        <v>5.2945014973775555</v>
      </c>
      <c r="N32">
        <v>-21.205476000000004</v>
      </c>
      <c r="O32">
        <v>-50.439226072752582</v>
      </c>
      <c r="P32">
        <v>602.69477700000004</v>
      </c>
      <c r="Q32">
        <v>3.0776984973998074</v>
      </c>
      <c r="R32">
        <v>4.298372686265604</v>
      </c>
      <c r="S32">
        <v>-23.799381418972601</v>
      </c>
      <c r="T32">
        <v>-48.597414973797804</v>
      </c>
    </row>
    <row r="33" spans="1:20" x14ac:dyDescent="0.3">
      <c r="A33">
        <v>1.7481880270062005</v>
      </c>
      <c r="B33">
        <v>0</v>
      </c>
      <c r="C33">
        <f t="shared" si="0"/>
        <v>1.7481880270062005</v>
      </c>
      <c r="D33">
        <v>1.8692317197309762</v>
      </c>
      <c r="E33">
        <v>0</v>
      </c>
      <c r="F33">
        <f t="shared" si="1"/>
        <v>1.8692317197309762</v>
      </c>
      <c r="G33">
        <v>0</v>
      </c>
      <c r="H33">
        <v>2.271841606536499</v>
      </c>
      <c r="I33">
        <v>3.0429690733931802</v>
      </c>
      <c r="J33">
        <v>0</v>
      </c>
      <c r="K33">
        <v>2.4070967424619036</v>
      </c>
      <c r="L33">
        <v>625.45770300000004</v>
      </c>
      <c r="M33">
        <v>4.5333398359919688</v>
      </c>
      <c r="N33">
        <v>-23.507319797218656</v>
      </c>
      <c r="O33">
        <v>-47.587242938627121</v>
      </c>
      <c r="P33">
        <v>399.17229900000001</v>
      </c>
      <c r="Q33">
        <v>2.5144428186874137</v>
      </c>
      <c r="R33">
        <v>4.2341121580337724</v>
      </c>
      <c r="S33">
        <v>-21.067039566902153</v>
      </c>
      <c r="T33">
        <v>-50.149281252785258</v>
      </c>
    </row>
    <row r="34" spans="1:20" x14ac:dyDescent="0.3">
      <c r="A34">
        <v>2.3673559210260189</v>
      </c>
      <c r="B34">
        <v>0.84509804001425681</v>
      </c>
      <c r="C34">
        <f t="shared" si="0"/>
        <v>1.522257881011762</v>
      </c>
      <c r="D34">
        <v>2.9982593384236988</v>
      </c>
      <c r="E34">
        <v>0.84509804001425681</v>
      </c>
      <c r="F34">
        <f t="shared" si="1"/>
        <v>2.1531612984094419</v>
      </c>
      <c r="G34">
        <v>0.84509804001425681</v>
      </c>
      <c r="H34">
        <v>0.90308998699194354</v>
      </c>
      <c r="I34">
        <v>0.95424250943932487</v>
      </c>
      <c r="J34">
        <v>0.84509804001425681</v>
      </c>
      <c r="K34">
        <v>2.3071300494757159</v>
      </c>
      <c r="L34">
        <v>625.03400499999998</v>
      </c>
      <c r="M34">
        <v>3.7497363155690611</v>
      </c>
      <c r="N34">
        <v>-20.089944207125054</v>
      </c>
      <c r="O34">
        <v>-47.786013041037712</v>
      </c>
      <c r="P34">
        <v>656.60309900000004</v>
      </c>
      <c r="Q34">
        <v>2.4153640372207281</v>
      </c>
      <c r="R34">
        <v>4.6964175526630019</v>
      </c>
      <c r="S34">
        <v>-23.312674394775829</v>
      </c>
      <c r="T34">
        <v>-47.133658373434912</v>
      </c>
    </row>
    <row r="35" spans="1:20" x14ac:dyDescent="0.3">
      <c r="A35">
        <v>1.7634279935629373</v>
      </c>
      <c r="B35">
        <v>1.2041199826559248</v>
      </c>
      <c r="C35">
        <f t="shared" si="0"/>
        <v>0.55930801090701254</v>
      </c>
      <c r="D35">
        <v>1.919078092376074</v>
      </c>
      <c r="E35">
        <v>1.2304489213782739</v>
      </c>
      <c r="F35">
        <f t="shared" si="1"/>
        <v>0.68862917099780008</v>
      </c>
      <c r="G35">
        <v>1.2041199826559248</v>
      </c>
      <c r="H35">
        <v>1.9084850188786497</v>
      </c>
      <c r="I35">
        <v>2.2121876044039577</v>
      </c>
      <c r="J35">
        <v>1.2304489213782739</v>
      </c>
      <c r="K35">
        <v>2.4562263075344379</v>
      </c>
      <c r="L35">
        <v>633.061148</v>
      </c>
      <c r="M35">
        <v>3.8032522114304572</v>
      </c>
      <c r="N35">
        <v>-23.133407115644449</v>
      </c>
      <c r="O35">
        <v>-49.050975871537453</v>
      </c>
      <c r="P35">
        <v>441.67568</v>
      </c>
      <c r="Q35">
        <v>2.9639199838172567</v>
      </c>
      <c r="R35">
        <v>4.249614102344581</v>
      </c>
      <c r="S35">
        <v>-21.809705286609603</v>
      </c>
      <c r="T35">
        <v>-49.6003544059215</v>
      </c>
    </row>
    <row r="36" spans="1:20" x14ac:dyDescent="0.3">
      <c r="A36">
        <v>2.1492191126553797</v>
      </c>
      <c r="B36">
        <v>1.2304489213782739</v>
      </c>
      <c r="C36">
        <f t="shared" si="0"/>
        <v>0.9187701912771058</v>
      </c>
      <c r="D36">
        <v>2.4608978427565478</v>
      </c>
      <c r="E36">
        <v>2.1139433523068369</v>
      </c>
      <c r="F36">
        <f t="shared" si="1"/>
        <v>0.34695449044971083</v>
      </c>
      <c r="G36">
        <v>1.2304489213782739</v>
      </c>
      <c r="H36">
        <v>1.954242509439325</v>
      </c>
      <c r="I36">
        <v>2.3443922736851106</v>
      </c>
      <c r="J36">
        <v>2.1139433523068369</v>
      </c>
      <c r="K36">
        <v>2.1956312474173383</v>
      </c>
      <c r="L36">
        <v>518.54692899999998</v>
      </c>
      <c r="M36">
        <v>3.3925210899319325</v>
      </c>
      <c r="N36">
        <v>-22.674798723272453</v>
      </c>
      <c r="O36">
        <v>-44.448106556794272</v>
      </c>
      <c r="P36">
        <v>34.467098</v>
      </c>
      <c r="Q36">
        <v>2.6574727284733251</v>
      </c>
      <c r="R36">
        <v>4.4555909005998027</v>
      </c>
      <c r="S36">
        <v>-24.726360972223041</v>
      </c>
      <c r="T36">
        <v>-48.104999809005243</v>
      </c>
    </row>
    <row r="37" spans="1:20" x14ac:dyDescent="0.3">
      <c r="A37">
        <v>2.5198279937757189</v>
      </c>
      <c r="B37">
        <v>2.3909351071033793</v>
      </c>
      <c r="C37">
        <f t="shared" si="0"/>
        <v>0.12889288667233956</v>
      </c>
      <c r="D37">
        <v>4.1599279528959849</v>
      </c>
      <c r="E37">
        <v>3.0899051114393981</v>
      </c>
      <c r="F37">
        <f t="shared" si="1"/>
        <v>1.0700228414565869</v>
      </c>
      <c r="G37">
        <v>2.3909351071033793</v>
      </c>
      <c r="H37">
        <v>2.4653828514484184</v>
      </c>
      <c r="I37">
        <v>3.6933751510251853</v>
      </c>
      <c r="J37">
        <v>3.0899051114393981</v>
      </c>
      <c r="K37">
        <v>3.0015714709235808</v>
      </c>
      <c r="L37">
        <v>673.07259399999998</v>
      </c>
      <c r="M37">
        <v>5.3730444793844647</v>
      </c>
      <c r="N37">
        <v>-21.790359500000005</v>
      </c>
      <c r="O37">
        <v>-48.174439937543745</v>
      </c>
      <c r="P37">
        <v>688.98713699999996</v>
      </c>
      <c r="Q37">
        <v>2.9001327102665275</v>
      </c>
      <c r="R37">
        <v>6.0806528179318615</v>
      </c>
      <c r="S37">
        <v>-22.907342500000002</v>
      </c>
      <c r="T37">
        <v>-47.06015627297316</v>
      </c>
    </row>
    <row r="38" spans="1:20" x14ac:dyDescent="0.3">
      <c r="A38">
        <v>2.4871383754771865</v>
      </c>
      <c r="B38">
        <v>1.9493900066449128</v>
      </c>
      <c r="C38">
        <f t="shared" si="0"/>
        <v>0.53774836883227373</v>
      </c>
      <c r="D38">
        <v>4.2060969447065668</v>
      </c>
      <c r="E38">
        <v>2.53655844257153</v>
      </c>
      <c r="F38">
        <f t="shared" si="1"/>
        <v>1.6695385021350369</v>
      </c>
      <c r="G38">
        <v>1.9493900066449128</v>
      </c>
      <c r="H38">
        <v>2.5263392773898441</v>
      </c>
      <c r="I38">
        <v>3.7983743766815614</v>
      </c>
      <c r="J38">
        <v>2.53655844257153</v>
      </c>
      <c r="K38">
        <v>2.8094459078375373</v>
      </c>
      <c r="L38">
        <v>635.49821499999996</v>
      </c>
      <c r="M38">
        <v>5.1278690024550526</v>
      </c>
      <c r="N38">
        <v>-22.357086519658704</v>
      </c>
      <c r="O38">
        <v>-47.385829527469362</v>
      </c>
      <c r="P38">
        <v>1639.1545040000001</v>
      </c>
      <c r="Q38">
        <v>2.4631760354893575</v>
      </c>
      <c r="R38">
        <v>4.7167376823388398</v>
      </c>
      <c r="S38">
        <v>-22.740091913881155</v>
      </c>
      <c r="T38">
        <v>-45.58920170044906</v>
      </c>
    </row>
    <row r="39" spans="1:20" x14ac:dyDescent="0.3">
      <c r="A39">
        <v>2.509202522331103</v>
      </c>
      <c r="B39">
        <v>2.0934216851622351</v>
      </c>
      <c r="C39">
        <f t="shared" si="0"/>
        <v>0.41578083716886782</v>
      </c>
      <c r="D39">
        <v>3.5696079675468244</v>
      </c>
      <c r="E39">
        <v>3.0445397603924111</v>
      </c>
      <c r="F39">
        <f t="shared" si="1"/>
        <v>0.52506820715441327</v>
      </c>
      <c r="G39">
        <v>2.0934216851622351</v>
      </c>
      <c r="H39">
        <v>1.505149978319906</v>
      </c>
      <c r="I39">
        <v>1.5440680443502757</v>
      </c>
      <c r="J39">
        <v>3.0445397603924111</v>
      </c>
      <c r="K39">
        <v>2.4230885161107909</v>
      </c>
      <c r="L39">
        <v>440.99372899999997</v>
      </c>
      <c r="M39">
        <v>3.2530955858490316</v>
      </c>
      <c r="N39">
        <v>-21.773914025021153</v>
      </c>
      <c r="O39">
        <v>-50.464910868264113</v>
      </c>
      <c r="P39">
        <v>7.8404660000000002</v>
      </c>
      <c r="Q39">
        <v>3.092493966607607</v>
      </c>
      <c r="R39">
        <v>4.0982975364946981</v>
      </c>
      <c r="S39">
        <v>-25.016908069980904</v>
      </c>
      <c r="T39">
        <v>-47.928482814429735</v>
      </c>
    </row>
    <row r="40" spans="1:20" x14ac:dyDescent="0.3">
      <c r="A40">
        <v>2.3364597338485296</v>
      </c>
      <c r="B40">
        <v>1.8692317197309762</v>
      </c>
      <c r="C40">
        <f t="shared" si="0"/>
        <v>0.46722801411755333</v>
      </c>
      <c r="D40">
        <v>2.9278834103307068</v>
      </c>
      <c r="E40">
        <v>2.0755469613925306</v>
      </c>
      <c r="F40">
        <f t="shared" si="1"/>
        <v>0.85233644893817617</v>
      </c>
      <c r="G40">
        <v>1.8692317197309762</v>
      </c>
      <c r="H40">
        <v>1.9493900066449128</v>
      </c>
      <c r="I40">
        <v>2.1818435879447726</v>
      </c>
      <c r="J40">
        <v>2.0755469613925306</v>
      </c>
      <c r="K40">
        <v>2.7032681577929414</v>
      </c>
      <c r="L40">
        <v>447.9803</v>
      </c>
      <c r="M40">
        <v>3.932473764677153</v>
      </c>
      <c r="N40">
        <v>-22.024767499308755</v>
      </c>
      <c r="O40">
        <v>-48.920414801370661</v>
      </c>
      <c r="P40">
        <v>705.78998100000001</v>
      </c>
      <c r="Q40">
        <v>3.2149047509301187</v>
      </c>
      <c r="R40">
        <v>4.673371152066327</v>
      </c>
      <c r="S40">
        <v>-24.006800970000004</v>
      </c>
      <c r="T40">
        <v>-48.351434517927522</v>
      </c>
    </row>
    <row r="41" spans="1:20" x14ac:dyDescent="0.3">
      <c r="A41">
        <v>2.6424645202421213</v>
      </c>
      <c r="B41">
        <v>1.9138138523837167</v>
      </c>
      <c r="C41">
        <f t="shared" si="0"/>
        <v>0.7286506678584046</v>
      </c>
      <c r="D41">
        <v>3.958085848521085</v>
      </c>
      <c r="E41">
        <v>2.9503648543761232</v>
      </c>
      <c r="F41">
        <f t="shared" si="1"/>
        <v>1.0077209941449619</v>
      </c>
      <c r="G41">
        <v>1.9138138523837167</v>
      </c>
      <c r="H41">
        <v>2.2405492482825999</v>
      </c>
      <c r="I41">
        <v>2.5575072019056577</v>
      </c>
      <c r="J41">
        <v>2.9503648543761232</v>
      </c>
      <c r="K41">
        <v>2.4846229481306952</v>
      </c>
      <c r="L41">
        <v>534.09202100000005</v>
      </c>
      <c r="M41">
        <v>3.5895027962637638</v>
      </c>
      <c r="N41">
        <v>-22.582193885871909</v>
      </c>
      <c r="O41">
        <v>-44.699432005090451</v>
      </c>
      <c r="P41">
        <v>3.1946180000000002</v>
      </c>
      <c r="Q41">
        <v>2.6856942770243344</v>
      </c>
      <c r="R41">
        <v>5.0846906449600828</v>
      </c>
      <c r="S41">
        <v>-23.622006500000001</v>
      </c>
      <c r="T41">
        <v>-45.410818382249786</v>
      </c>
    </row>
    <row r="42" spans="1:20" x14ac:dyDescent="0.3">
      <c r="A42">
        <v>2.2787536009528289</v>
      </c>
      <c r="B42">
        <v>0</v>
      </c>
      <c r="C42">
        <f t="shared" si="0"/>
        <v>2.2787536009528289</v>
      </c>
      <c r="D42">
        <v>2.6919651027673601</v>
      </c>
      <c r="E42">
        <v>0</v>
      </c>
      <c r="F42">
        <f t="shared" si="1"/>
        <v>2.6919651027673601</v>
      </c>
      <c r="G42">
        <v>0</v>
      </c>
      <c r="H42">
        <v>0.90308998699194354</v>
      </c>
      <c r="I42">
        <v>0.90308998699194354</v>
      </c>
      <c r="J42">
        <v>0</v>
      </c>
      <c r="K42">
        <v>1.9340285530921573</v>
      </c>
      <c r="L42">
        <v>649.23468400000002</v>
      </c>
      <c r="M42">
        <v>4.046456142412592</v>
      </c>
      <c r="N42">
        <v>-22.673940449164554</v>
      </c>
      <c r="O42">
        <v>-48.665594558484656</v>
      </c>
      <c r="P42">
        <v>378.459881</v>
      </c>
      <c r="Q42">
        <v>3.0274792650806339</v>
      </c>
      <c r="R42">
        <v>4.3223433611486763</v>
      </c>
      <c r="S42">
        <v>-20.872026554121053</v>
      </c>
      <c r="T42">
        <v>-51.489407055842278</v>
      </c>
    </row>
    <row r="43" spans="1:20" x14ac:dyDescent="0.3">
      <c r="A43">
        <v>1.9731278535996986</v>
      </c>
      <c r="B43">
        <v>0.3010299956639812</v>
      </c>
      <c r="C43">
        <f t="shared" si="0"/>
        <v>1.6720978579357173</v>
      </c>
      <c r="D43">
        <v>2.2576785748691846</v>
      </c>
      <c r="E43">
        <v>0.3010299956639812</v>
      </c>
      <c r="F43">
        <f t="shared" si="1"/>
        <v>1.9566485792052033</v>
      </c>
      <c r="G43">
        <v>0.3010299956639812</v>
      </c>
      <c r="H43">
        <v>1</v>
      </c>
      <c r="I43">
        <v>1</v>
      </c>
      <c r="J43">
        <v>0.3010299956639812</v>
      </c>
      <c r="K43">
        <v>2.1226221222920985</v>
      </c>
      <c r="L43">
        <v>590.62341900000001</v>
      </c>
      <c r="M43">
        <v>3.9853366417356129</v>
      </c>
      <c r="N43">
        <v>-21.186127442915851</v>
      </c>
      <c r="O43">
        <v>-48.788336564107944</v>
      </c>
      <c r="P43">
        <v>574.77755000000002</v>
      </c>
      <c r="Q43">
        <v>2.1065410484088751</v>
      </c>
      <c r="R43">
        <v>4.6897438238425666</v>
      </c>
      <c r="S43">
        <v>-23.168672500000003</v>
      </c>
      <c r="T43">
        <v>-47.737531325107895</v>
      </c>
    </row>
    <row r="44" spans="1:20" x14ac:dyDescent="0.3">
      <c r="A44">
        <v>2.0211892990699383</v>
      </c>
      <c r="B44">
        <v>0</v>
      </c>
      <c r="C44">
        <f t="shared" si="0"/>
        <v>2.0211892990699383</v>
      </c>
      <c r="D44">
        <v>2.3384564936046046</v>
      </c>
      <c r="E44">
        <v>0</v>
      </c>
      <c r="F44">
        <f t="shared" si="1"/>
        <v>2.3384564936046046</v>
      </c>
      <c r="G44">
        <v>0</v>
      </c>
      <c r="H44">
        <v>2.1367205671564067</v>
      </c>
      <c r="I44">
        <v>2.5550944485783194</v>
      </c>
      <c r="J44">
        <v>0</v>
      </c>
      <c r="K44">
        <v>2.2504834339489963</v>
      </c>
      <c r="L44">
        <v>650.22345800000005</v>
      </c>
      <c r="M44">
        <v>4.7356627618381237</v>
      </c>
      <c r="N44">
        <v>-22.571343010476571</v>
      </c>
      <c r="O44">
        <v>-47.164301150267747</v>
      </c>
      <c r="P44">
        <v>598.42758600000002</v>
      </c>
      <c r="Q44">
        <v>2.2451324937920831</v>
      </c>
      <c r="R44">
        <v>4.2352758766870524</v>
      </c>
      <c r="S44">
        <v>-22.508882412068655</v>
      </c>
      <c r="T44">
        <v>-47.775700203456722</v>
      </c>
    </row>
    <row r="45" spans="1:20" x14ac:dyDescent="0.3">
      <c r="A45">
        <v>2.2695129442179165</v>
      </c>
      <c r="B45">
        <v>0.3010299956639812</v>
      </c>
      <c r="C45">
        <f t="shared" si="0"/>
        <v>1.9684829485539352</v>
      </c>
      <c r="D45">
        <v>2.8609366207000937</v>
      </c>
      <c r="E45">
        <v>0.3010299956639812</v>
      </c>
      <c r="F45">
        <f t="shared" si="1"/>
        <v>2.5599066250361124</v>
      </c>
      <c r="G45">
        <v>0.3010299956639812</v>
      </c>
      <c r="H45">
        <v>2.1003705451175629</v>
      </c>
      <c r="I45">
        <v>2.5118833609788744</v>
      </c>
      <c r="J45">
        <v>0.3010299956639812</v>
      </c>
      <c r="K45">
        <v>1.983026068122969</v>
      </c>
      <c r="L45">
        <v>788.82622300000003</v>
      </c>
      <c r="M45">
        <v>4.9533923909543454</v>
      </c>
      <c r="N45">
        <v>-23.395826740999905</v>
      </c>
      <c r="O45">
        <v>-46.320489600113774</v>
      </c>
      <c r="P45">
        <v>591.02437999999995</v>
      </c>
      <c r="Q45">
        <v>2.2619595605467095</v>
      </c>
      <c r="R45">
        <v>4.4479328655921799</v>
      </c>
      <c r="S45">
        <v>-22.330076447999904</v>
      </c>
      <c r="T45">
        <v>-47.174375742552414</v>
      </c>
    </row>
    <row r="46" spans="1:20" x14ac:dyDescent="0.3">
      <c r="A46">
        <v>2.0530784434834195</v>
      </c>
      <c r="B46">
        <v>0.3010299956639812</v>
      </c>
      <c r="C46">
        <f t="shared" si="0"/>
        <v>1.7520484478194382</v>
      </c>
      <c r="D46">
        <v>2.5693739096150461</v>
      </c>
      <c r="E46">
        <v>0.3010299956639812</v>
      </c>
      <c r="F46">
        <f t="shared" si="1"/>
        <v>2.2683439139510648</v>
      </c>
      <c r="G46">
        <v>0.3010299956639812</v>
      </c>
      <c r="H46">
        <v>1.1760912590556813</v>
      </c>
      <c r="I46">
        <v>1.2041199826559248</v>
      </c>
      <c r="J46">
        <v>0.3010299956639812</v>
      </c>
      <c r="K46">
        <v>1.8411904757489777</v>
      </c>
      <c r="L46">
        <v>403.52067</v>
      </c>
      <c r="M46">
        <v>3.2605483726369795</v>
      </c>
      <c r="N46">
        <v>-20.158189985895003</v>
      </c>
      <c r="O46">
        <v>-50.726962671419088</v>
      </c>
      <c r="P46">
        <v>581.63542900000004</v>
      </c>
      <c r="Q46">
        <v>2.1893920459125691</v>
      </c>
      <c r="R46">
        <v>4.8588498732547727</v>
      </c>
      <c r="S46">
        <v>-22.645784885852652</v>
      </c>
      <c r="T46">
        <v>-47.196770776794587</v>
      </c>
    </row>
    <row r="47" spans="1:20" x14ac:dyDescent="0.3">
      <c r="A47">
        <v>2.5078558716958308</v>
      </c>
      <c r="B47">
        <v>2.0681858617461617</v>
      </c>
      <c r="C47">
        <f t="shared" si="0"/>
        <v>0.43967000994966909</v>
      </c>
      <c r="D47">
        <v>3.514547752660286</v>
      </c>
      <c r="E47">
        <v>2.7363965022766426</v>
      </c>
      <c r="F47">
        <f t="shared" si="1"/>
        <v>0.77815125038364341</v>
      </c>
      <c r="G47">
        <v>2.0681858617461617</v>
      </c>
      <c r="H47">
        <v>2.1461280356782382</v>
      </c>
      <c r="I47">
        <v>2.7450747915820575</v>
      </c>
      <c r="J47">
        <v>2.7363965022766426</v>
      </c>
      <c r="K47">
        <v>2.6633324195425647</v>
      </c>
      <c r="L47">
        <v>562.42563199999995</v>
      </c>
      <c r="M47">
        <v>5.0186422560373725</v>
      </c>
      <c r="N47">
        <v>-22.662835020000003</v>
      </c>
      <c r="O47">
        <v>-50.417510040000003</v>
      </c>
      <c r="P47">
        <v>850.24847499999998</v>
      </c>
      <c r="Q47">
        <v>2.5105369676417379</v>
      </c>
      <c r="R47">
        <v>5.3965654651848993</v>
      </c>
      <c r="S47">
        <v>-23.603514000000004</v>
      </c>
      <c r="T47">
        <v>-46.931846327888586</v>
      </c>
    </row>
    <row r="48" spans="1:20" x14ac:dyDescent="0.3">
      <c r="A48">
        <v>2.3710678622717363</v>
      </c>
      <c r="B48">
        <v>0.77815125038364363</v>
      </c>
      <c r="C48">
        <f t="shared" si="0"/>
        <v>1.5929166118880926</v>
      </c>
      <c r="D48">
        <v>3.3277674899027292</v>
      </c>
      <c r="E48">
        <v>0.95424250943932487</v>
      </c>
      <c r="F48">
        <f t="shared" si="1"/>
        <v>2.3735249804634044</v>
      </c>
      <c r="G48">
        <v>0.77815125038364363</v>
      </c>
      <c r="H48">
        <v>2.4800069429571505</v>
      </c>
      <c r="I48">
        <v>3.4563660331290431</v>
      </c>
      <c r="J48">
        <v>0.95424250943932487</v>
      </c>
      <c r="K48">
        <v>2.6799010016405456</v>
      </c>
      <c r="L48">
        <v>807.98801400000002</v>
      </c>
      <c r="M48">
        <v>5.1546095814029895</v>
      </c>
      <c r="N48">
        <v>-23.116308</v>
      </c>
      <c r="O48">
        <v>-46.555062500674296</v>
      </c>
      <c r="P48">
        <v>6.8811460000000002</v>
      </c>
      <c r="Q48">
        <v>2.1549684019587931</v>
      </c>
      <c r="R48">
        <v>5.1162922014357486</v>
      </c>
      <c r="S48">
        <v>-23.883839000000005</v>
      </c>
      <c r="T48">
        <v>-46.420031768274477</v>
      </c>
    </row>
    <row r="49" spans="1:20" x14ac:dyDescent="0.3">
      <c r="A49">
        <v>2.5132176000679389</v>
      </c>
      <c r="B49">
        <v>1.6627578316815741</v>
      </c>
      <c r="C49">
        <f t="shared" si="0"/>
        <v>0.85045976838636483</v>
      </c>
      <c r="D49">
        <v>3.1908917169221698</v>
      </c>
      <c r="E49">
        <v>1.8195439355418688</v>
      </c>
      <c r="F49">
        <f t="shared" si="1"/>
        <v>1.371347781380301</v>
      </c>
      <c r="G49">
        <v>1.6627578316815741</v>
      </c>
      <c r="H49">
        <v>2.1172712956557644</v>
      </c>
      <c r="I49">
        <v>2.5440680443502757</v>
      </c>
      <c r="J49">
        <v>1.8195439355418688</v>
      </c>
      <c r="K49">
        <v>2.6379877817260824</v>
      </c>
      <c r="L49">
        <v>480.84726499999999</v>
      </c>
      <c r="M49">
        <v>4.1815291821065035</v>
      </c>
      <c r="N49">
        <v>-20.6873348994576</v>
      </c>
      <c r="O49">
        <v>-50.553959333214863</v>
      </c>
      <c r="P49">
        <v>939.59264099999996</v>
      </c>
      <c r="Q49">
        <v>3.14837125733224</v>
      </c>
      <c r="R49">
        <v>4.3333868116595315</v>
      </c>
      <c r="S49">
        <v>-23.074750147406501</v>
      </c>
      <c r="T49">
        <v>-44.958026903498052</v>
      </c>
    </row>
    <row r="50" spans="1:20" x14ac:dyDescent="0.3">
      <c r="A50">
        <v>2.2833012287035497</v>
      </c>
      <c r="B50">
        <v>0.77815125038364363</v>
      </c>
      <c r="C50">
        <f t="shared" si="0"/>
        <v>1.505149978319906</v>
      </c>
      <c r="D50">
        <v>2.8020892578817329</v>
      </c>
      <c r="E50">
        <v>0.77815125038364363</v>
      </c>
      <c r="F50">
        <f t="shared" si="1"/>
        <v>2.0239380074980895</v>
      </c>
      <c r="G50">
        <v>0.77815125038364363</v>
      </c>
      <c r="H50">
        <v>1.2304489213782739</v>
      </c>
      <c r="I50">
        <v>1.2304489213782739</v>
      </c>
      <c r="J50">
        <v>0.77815125038364363</v>
      </c>
      <c r="K50">
        <v>2.7329475341994538</v>
      </c>
      <c r="L50">
        <v>489.50239099999999</v>
      </c>
      <c r="M50">
        <v>3.7326349675391959</v>
      </c>
      <c r="N50">
        <v>-22.156772116287204</v>
      </c>
      <c r="O50">
        <v>-49.336815041183421</v>
      </c>
      <c r="P50">
        <v>1055.4724309999999</v>
      </c>
      <c r="Q50">
        <v>2.3497611030026873</v>
      </c>
      <c r="R50">
        <v>4.0471190387201812</v>
      </c>
      <c r="S50">
        <v>-21.661621506036553</v>
      </c>
      <c r="T50">
        <v>-46.736869786792376</v>
      </c>
    </row>
    <row r="51" spans="1:20" x14ac:dyDescent="0.3">
      <c r="A51">
        <v>2.5550944485783194</v>
      </c>
      <c r="B51">
        <v>1.255272505103306</v>
      </c>
      <c r="C51">
        <f t="shared" si="0"/>
        <v>1.2998219434750133</v>
      </c>
      <c r="D51">
        <v>3.9466487339066765</v>
      </c>
      <c r="E51">
        <v>1.3979400086720377</v>
      </c>
      <c r="F51">
        <f t="shared" si="1"/>
        <v>2.548708725234639</v>
      </c>
      <c r="G51">
        <v>1.255272505103306</v>
      </c>
      <c r="H51">
        <v>1.2041199826559248</v>
      </c>
      <c r="I51">
        <v>1.2041199826559248</v>
      </c>
      <c r="J51">
        <v>1.3979400086720377</v>
      </c>
      <c r="K51">
        <v>2.5293918513764111</v>
      </c>
      <c r="L51">
        <v>429.495339</v>
      </c>
      <c r="M51">
        <v>4.13510083376572</v>
      </c>
      <c r="N51">
        <v>-21.460870560715154</v>
      </c>
      <c r="O51">
        <v>-49.942697301187621</v>
      </c>
      <c r="P51">
        <v>707.05544099999997</v>
      </c>
      <c r="Q51">
        <v>2.3136015026670074</v>
      </c>
      <c r="R51">
        <v>3.9480704815189411</v>
      </c>
      <c r="S51">
        <v>-22.113167196367058</v>
      </c>
      <c r="T51">
        <v>-48.316235806343272</v>
      </c>
    </row>
    <row r="52" spans="1:20" x14ac:dyDescent="0.3">
      <c r="A52">
        <v>2.428134794028789</v>
      </c>
      <c r="B52">
        <v>1.255272505103306</v>
      </c>
      <c r="C52">
        <f t="shared" si="0"/>
        <v>1.1728622889254829</v>
      </c>
      <c r="D52">
        <v>3.1212314551496214</v>
      </c>
      <c r="E52">
        <v>1.8976270912904414</v>
      </c>
      <c r="F52">
        <f t="shared" si="1"/>
        <v>1.22360436385918</v>
      </c>
      <c r="G52">
        <v>1.255272505103306</v>
      </c>
      <c r="H52">
        <v>2.3283796034387376</v>
      </c>
      <c r="I52">
        <v>3.0350292822023683</v>
      </c>
      <c r="J52">
        <v>1.8976270912904414</v>
      </c>
      <c r="K52">
        <v>3.0838804922556871</v>
      </c>
      <c r="L52">
        <v>769.66435799999999</v>
      </c>
      <c r="M52">
        <v>4.9573917622376564</v>
      </c>
      <c r="N52">
        <v>-23.1031935</v>
      </c>
      <c r="O52">
        <v>-48.92326319435665</v>
      </c>
      <c r="P52">
        <v>27.695094000000001</v>
      </c>
      <c r="Q52">
        <v>3.2186027185081167</v>
      </c>
      <c r="R52">
        <v>4.1901635516307048</v>
      </c>
      <c r="S52">
        <v>-24.525386611147006</v>
      </c>
      <c r="T52">
        <v>-48.103228422535025</v>
      </c>
    </row>
    <row r="53" spans="1:20" x14ac:dyDescent="0.3">
      <c r="A53">
        <v>2.3096301674258988</v>
      </c>
      <c r="B53">
        <v>0.69897000433601886</v>
      </c>
      <c r="C53">
        <f t="shared" si="0"/>
        <v>1.61066016308988</v>
      </c>
      <c r="D53">
        <v>2.8536982117761744</v>
      </c>
      <c r="E53">
        <v>0.84509804001425681</v>
      </c>
      <c r="F53">
        <f t="shared" si="1"/>
        <v>2.0086001717619175</v>
      </c>
      <c r="G53">
        <v>0.69897000433601886</v>
      </c>
      <c r="H53">
        <v>1.8061799739838871</v>
      </c>
      <c r="I53">
        <v>2.214843848047698</v>
      </c>
      <c r="J53">
        <v>0.84509804001425681</v>
      </c>
      <c r="K53">
        <v>2.0428589122716749</v>
      </c>
      <c r="L53">
        <v>529.20406600000001</v>
      </c>
      <c r="M53">
        <v>4.2430876795053765</v>
      </c>
      <c r="N53">
        <v>-20.918563779599804</v>
      </c>
      <c r="O53">
        <v>-49.44857370929315</v>
      </c>
      <c r="P53">
        <v>765.89379199999996</v>
      </c>
      <c r="Q53">
        <v>2.1921240125010617</v>
      </c>
      <c r="R53">
        <v>4.8412655926257822</v>
      </c>
      <c r="S53">
        <v>-23.831829103771252</v>
      </c>
      <c r="T53">
        <v>-46.817108872549611</v>
      </c>
    </row>
    <row r="54" spans="1:20" x14ac:dyDescent="0.3">
      <c r="A54">
        <v>1.1139433523068367</v>
      </c>
      <c r="B54">
        <v>0</v>
      </c>
      <c r="C54">
        <f t="shared" si="0"/>
        <v>1.1139433523068367</v>
      </c>
      <c r="D54">
        <v>1.255272505103306</v>
      </c>
      <c r="E54">
        <v>0.3010299956639812</v>
      </c>
      <c r="F54">
        <f t="shared" si="1"/>
        <v>0.95424250943932476</v>
      </c>
      <c r="G54">
        <v>0</v>
      </c>
      <c r="H54">
        <v>1.0791812460476249</v>
      </c>
      <c r="I54">
        <v>1.1760912590556813</v>
      </c>
      <c r="J54">
        <v>0.3010299956639812</v>
      </c>
      <c r="K54">
        <v>1.9620613841876908</v>
      </c>
      <c r="L54">
        <v>469.65975600000002</v>
      </c>
      <c r="M54">
        <v>3.7585334222372864</v>
      </c>
      <c r="N54">
        <v>-21.901523782031152</v>
      </c>
      <c r="O54">
        <v>-49.356473499413504</v>
      </c>
      <c r="P54">
        <v>305.85159599999997</v>
      </c>
      <c r="Q54">
        <v>2.7588316842686296</v>
      </c>
      <c r="R54">
        <v>3.9717859378791145</v>
      </c>
      <c r="S54">
        <v>-22.554996920208456</v>
      </c>
      <c r="T54">
        <v>-52.590898380276627</v>
      </c>
    </row>
    <row r="55" spans="1:20" x14ac:dyDescent="0.3">
      <c r="A55">
        <v>2.5314789170422549</v>
      </c>
      <c r="B55">
        <v>0</v>
      </c>
      <c r="C55">
        <f t="shared" si="0"/>
        <v>2.5314789170422549</v>
      </c>
      <c r="D55">
        <v>3.4812992733328558</v>
      </c>
      <c r="E55">
        <v>0</v>
      </c>
      <c r="F55">
        <f t="shared" si="1"/>
        <v>3.4812992733328558</v>
      </c>
      <c r="G55">
        <v>0</v>
      </c>
      <c r="H55">
        <v>1.3424226808222062</v>
      </c>
      <c r="I55">
        <v>1.4771212547196624</v>
      </c>
      <c r="J55">
        <v>0</v>
      </c>
      <c r="K55">
        <v>2.1757465820267319</v>
      </c>
      <c r="L55">
        <v>545.22033699999997</v>
      </c>
      <c r="M55">
        <v>3.9575115114544799</v>
      </c>
      <c r="N55">
        <v>-20.738263778181601</v>
      </c>
      <c r="O55">
        <v>-49.579327690024719</v>
      </c>
      <c r="P55">
        <v>996.07265299999995</v>
      </c>
      <c r="Q55">
        <v>2.7822425161394038</v>
      </c>
      <c r="R55">
        <v>5.5480047098201162</v>
      </c>
      <c r="S55">
        <v>-20.536097000000002</v>
      </c>
      <c r="T55">
        <v>-47.40233162567754</v>
      </c>
    </row>
    <row r="56" spans="1:20" x14ac:dyDescent="0.3">
      <c r="A56">
        <v>2.3443922736851106</v>
      </c>
      <c r="B56">
        <v>0.77815125038364363</v>
      </c>
      <c r="C56">
        <f t="shared" si="0"/>
        <v>1.566241023301467</v>
      </c>
      <c r="D56">
        <v>3.1139433523068369</v>
      </c>
      <c r="E56">
        <v>0.77815125038364363</v>
      </c>
      <c r="F56">
        <f t="shared" si="1"/>
        <v>2.3357921019231931</v>
      </c>
      <c r="G56">
        <v>0.77815125038364363</v>
      </c>
      <c r="H56">
        <v>2.4377505628203879</v>
      </c>
      <c r="I56">
        <v>3.0318122713303706</v>
      </c>
      <c r="J56">
        <v>0.77815125038364363</v>
      </c>
      <c r="K56">
        <v>2.7898830619797277</v>
      </c>
      <c r="L56">
        <v>449.84810499999998</v>
      </c>
      <c r="M56">
        <v>4.0392157659039505</v>
      </c>
      <c r="N56">
        <v>-22.682615999324106</v>
      </c>
      <c r="O56">
        <v>-44.323330128990769</v>
      </c>
      <c r="P56">
        <v>561.18488100000002</v>
      </c>
      <c r="Q56">
        <v>2.5513450714631412</v>
      </c>
      <c r="R56">
        <v>3.8161086707399039</v>
      </c>
      <c r="S56">
        <v>-22.294019248259001</v>
      </c>
      <c r="T56">
        <v>-49.552111329830026</v>
      </c>
    </row>
    <row r="57" spans="1:20" x14ac:dyDescent="0.3">
      <c r="A57">
        <v>2.2787536009528289</v>
      </c>
      <c r="B57">
        <v>1.5314789170422551</v>
      </c>
      <c r="C57">
        <f t="shared" si="0"/>
        <v>0.74727468391057372</v>
      </c>
      <c r="D57">
        <v>2.8318697742805017</v>
      </c>
      <c r="E57">
        <v>1.6989700043360187</v>
      </c>
      <c r="F57">
        <f t="shared" si="1"/>
        <v>1.1328997699444829</v>
      </c>
      <c r="G57">
        <v>1.5314789170422551</v>
      </c>
      <c r="H57">
        <v>1.8129133566428555</v>
      </c>
      <c r="I57">
        <v>2.0253058652647704</v>
      </c>
      <c r="J57">
        <v>1.6989700043360187</v>
      </c>
      <c r="K57">
        <v>2.1850943145829946</v>
      </c>
      <c r="L57">
        <v>570.63822800000003</v>
      </c>
      <c r="M57">
        <v>3.5402042998420598</v>
      </c>
      <c r="N57">
        <v>-23.627110519724603</v>
      </c>
      <c r="O57">
        <v>-49.566063896902328</v>
      </c>
      <c r="P57">
        <v>679.96329800000001</v>
      </c>
      <c r="Q57">
        <v>2.7449240121107117</v>
      </c>
      <c r="R57">
        <v>4.6472851450253669</v>
      </c>
      <c r="S57">
        <v>-22.210709490000003</v>
      </c>
      <c r="T57">
        <v>-49.656529935058046</v>
      </c>
    </row>
    <row r="58" spans="1:20" x14ac:dyDescent="0.3">
      <c r="A58">
        <v>2.0681858617461617</v>
      </c>
      <c r="B58">
        <v>0.47712125471966244</v>
      </c>
      <c r="C58">
        <f t="shared" si="0"/>
        <v>1.5910646070264993</v>
      </c>
      <c r="D58">
        <v>2.2405492482825999</v>
      </c>
      <c r="E58">
        <v>0.6020599913279624</v>
      </c>
      <c r="F58">
        <f t="shared" si="1"/>
        <v>1.6384892569546374</v>
      </c>
      <c r="G58">
        <v>0.47712125471966244</v>
      </c>
      <c r="H58">
        <v>1.6334684555795864</v>
      </c>
      <c r="I58">
        <v>1.8633228601204559</v>
      </c>
      <c r="J58">
        <v>0.6020599913279624</v>
      </c>
      <c r="K58">
        <v>2.3122027530353182</v>
      </c>
      <c r="L58">
        <v>395.81386300000003</v>
      </c>
      <c r="M58">
        <v>3.8693490807590929</v>
      </c>
      <c r="N58">
        <v>-21.259025921970753</v>
      </c>
      <c r="O58">
        <v>-49.953988516548904</v>
      </c>
      <c r="P58">
        <v>766.40262800000005</v>
      </c>
      <c r="Q58">
        <v>2.6109708705184098</v>
      </c>
      <c r="R58">
        <v>4.2344413512663346</v>
      </c>
      <c r="S58">
        <v>-24.182526500000005</v>
      </c>
      <c r="T58">
        <v>-48.527681321849471</v>
      </c>
    </row>
    <row r="59" spans="1:20" x14ac:dyDescent="0.3">
      <c r="A59">
        <v>2.1335389083702174</v>
      </c>
      <c r="B59">
        <v>0</v>
      </c>
      <c r="C59">
        <f t="shared" si="0"/>
        <v>2.1335389083702174</v>
      </c>
      <c r="D59">
        <v>2.3710678622717363</v>
      </c>
      <c r="E59">
        <v>0</v>
      </c>
      <c r="F59">
        <f t="shared" si="1"/>
        <v>2.3710678622717363</v>
      </c>
      <c r="G59">
        <v>0</v>
      </c>
      <c r="H59">
        <v>2.374748346010104</v>
      </c>
      <c r="I59">
        <v>3.3113299523037933</v>
      </c>
      <c r="J59">
        <v>0</v>
      </c>
      <c r="K59">
        <v>2.6477789365428936</v>
      </c>
      <c r="L59">
        <v>435.44642599999997</v>
      </c>
      <c r="M59">
        <v>4.547331572835672</v>
      </c>
      <c r="N59">
        <v>-22.071978000000001</v>
      </c>
      <c r="O59">
        <v>-48.74152477123976</v>
      </c>
      <c r="P59">
        <v>413.249123</v>
      </c>
      <c r="Q59">
        <v>2.9802929562565255</v>
      </c>
      <c r="R59">
        <v>4.5177104102231027</v>
      </c>
      <c r="S59">
        <v>-21.253446495000002</v>
      </c>
      <c r="T59">
        <v>-50.642639048250544</v>
      </c>
    </row>
    <row r="60" spans="1:20" x14ac:dyDescent="0.3">
      <c r="A60">
        <v>2.3560258571931225</v>
      </c>
      <c r="B60">
        <v>1.5185139398778875</v>
      </c>
      <c r="C60">
        <f t="shared" si="0"/>
        <v>0.837511917315235</v>
      </c>
      <c r="D60">
        <v>3.3554515201265174</v>
      </c>
      <c r="E60">
        <v>2.6928469192772302</v>
      </c>
      <c r="F60">
        <f t="shared" si="1"/>
        <v>0.66260460084928718</v>
      </c>
      <c r="G60">
        <v>1.5185139398778875</v>
      </c>
      <c r="H60">
        <v>2.1335389083702174</v>
      </c>
      <c r="I60">
        <v>2.7226339225338121</v>
      </c>
      <c r="J60">
        <v>2.6928469192772302</v>
      </c>
      <c r="K60">
        <v>2.1764414487135695</v>
      </c>
      <c r="L60">
        <v>472.06330300000002</v>
      </c>
      <c r="M60">
        <v>4.5578198775907914</v>
      </c>
      <c r="N60">
        <v>-22.491145500000005</v>
      </c>
      <c r="O60">
        <v>-48.563229227569458</v>
      </c>
      <c r="P60">
        <v>43.694651999999998</v>
      </c>
      <c r="Q60">
        <v>2.1607505658605772</v>
      </c>
      <c r="R60">
        <v>5.505772473128542</v>
      </c>
      <c r="S60">
        <v>-23.995149000000001</v>
      </c>
      <c r="T60">
        <v>-46.249034279441624</v>
      </c>
    </row>
    <row r="61" spans="1:20" x14ac:dyDescent="0.3">
      <c r="A61">
        <v>2.5237464668115646</v>
      </c>
      <c r="B61">
        <v>0.84509804001425681</v>
      </c>
      <c r="C61">
        <f t="shared" si="0"/>
        <v>1.6786484267973076</v>
      </c>
      <c r="D61">
        <v>3.7058637122839193</v>
      </c>
      <c r="E61">
        <v>0.95424250943932487</v>
      </c>
      <c r="F61">
        <f t="shared" si="1"/>
        <v>2.7516212028445945</v>
      </c>
      <c r="G61">
        <v>0.84509804001425681</v>
      </c>
      <c r="H61">
        <v>1.568201724066995</v>
      </c>
      <c r="I61">
        <v>1.6627578316815741</v>
      </c>
      <c r="J61">
        <v>0.95424250943932487</v>
      </c>
      <c r="K61">
        <v>2.6081846680731107</v>
      </c>
      <c r="L61">
        <v>773.93357000000003</v>
      </c>
      <c r="M61">
        <v>3.7576996250877386</v>
      </c>
      <c r="N61">
        <v>-24.471425999287952</v>
      </c>
      <c r="O61">
        <v>-49.027139136803854</v>
      </c>
      <c r="P61">
        <v>776.35806200000002</v>
      </c>
      <c r="Q61">
        <v>2.5033479944812145</v>
      </c>
      <c r="R61">
        <v>6.1396215804472218</v>
      </c>
      <c r="S61">
        <v>-23.468506000000001</v>
      </c>
      <c r="T61">
        <v>-46.531084085661085</v>
      </c>
    </row>
    <row r="62" spans="1:20" x14ac:dyDescent="0.3">
      <c r="A62">
        <v>1.9493900066449128</v>
      </c>
      <c r="B62">
        <v>0.3010299956639812</v>
      </c>
      <c r="C62">
        <f t="shared" si="0"/>
        <v>1.6483600109809315</v>
      </c>
      <c r="D62">
        <v>2.4842998393467859</v>
      </c>
      <c r="E62">
        <v>0.47712125471966244</v>
      </c>
      <c r="F62">
        <f t="shared" si="1"/>
        <v>2.0071785846271233</v>
      </c>
      <c r="G62">
        <v>0.3010299956639812</v>
      </c>
      <c r="H62">
        <v>2.0374264979406238</v>
      </c>
      <c r="I62">
        <v>2.4345689040341987</v>
      </c>
      <c r="J62">
        <v>0.47712125471966244</v>
      </c>
      <c r="K62">
        <v>3.0033243628911115</v>
      </c>
      <c r="L62">
        <v>153.957954</v>
      </c>
      <c r="M62">
        <v>3.8841720695239128</v>
      </c>
      <c r="N62">
        <v>-24.759386656017259</v>
      </c>
      <c r="O62">
        <v>-48.502343452770837</v>
      </c>
      <c r="P62">
        <v>584.89496199999996</v>
      </c>
      <c r="Q62">
        <v>1.7952959329677161</v>
      </c>
      <c r="R62">
        <v>5.3633317601673909</v>
      </c>
      <c r="S62">
        <v>-22.858395000000005</v>
      </c>
      <c r="T62">
        <v>-47.221096609757517</v>
      </c>
    </row>
    <row r="63" spans="1:20" x14ac:dyDescent="0.3">
      <c r="A63">
        <v>1.8692317197309762</v>
      </c>
      <c r="B63">
        <v>0.69897000433601886</v>
      </c>
      <c r="C63">
        <f t="shared" si="0"/>
        <v>1.1702617153949575</v>
      </c>
      <c r="D63">
        <v>2.1903316981702914</v>
      </c>
      <c r="E63">
        <v>0.69897000433601886</v>
      </c>
      <c r="F63">
        <f t="shared" si="1"/>
        <v>1.4913616938342726</v>
      </c>
      <c r="G63">
        <v>0.69897000433601886</v>
      </c>
      <c r="H63">
        <v>2.4563660331290431</v>
      </c>
      <c r="I63">
        <v>3.4161410311683289</v>
      </c>
      <c r="J63">
        <v>0.69897000433601886</v>
      </c>
      <c r="K63">
        <v>3.1948364051149851</v>
      </c>
      <c r="L63">
        <v>537.66359699999998</v>
      </c>
      <c r="M63">
        <v>5.0867085501358931</v>
      </c>
      <c r="N63">
        <v>-20.558455515000002</v>
      </c>
      <c r="O63">
        <v>-48.567377839455055</v>
      </c>
      <c r="P63">
        <v>497.34339499999999</v>
      </c>
      <c r="Q63">
        <v>2.5077857315195806</v>
      </c>
      <c r="R63">
        <v>3.8007857903277626</v>
      </c>
      <c r="S63">
        <v>-21.855061086860808</v>
      </c>
      <c r="T63">
        <v>-50.689199932370684</v>
      </c>
    </row>
    <row r="64" spans="1:20" x14ac:dyDescent="0.3">
      <c r="A64">
        <v>2.5198279937757189</v>
      </c>
      <c r="B64">
        <v>1.8976270912904414</v>
      </c>
      <c r="C64">
        <f t="shared" si="0"/>
        <v>0.62220090248527748</v>
      </c>
      <c r="D64">
        <v>3.6316466629584196</v>
      </c>
      <c r="E64">
        <v>2.916453948549925</v>
      </c>
      <c r="F64">
        <f t="shared" si="1"/>
        <v>0.71519271440849463</v>
      </c>
      <c r="G64">
        <v>1.8976270912904414</v>
      </c>
      <c r="H64">
        <v>2.1846914308175989</v>
      </c>
      <c r="I64">
        <v>2.4393326938302629</v>
      </c>
      <c r="J64">
        <v>2.916453948549925</v>
      </c>
      <c r="K64">
        <v>2.1644272149117318</v>
      </c>
      <c r="L64">
        <v>512.96524199999999</v>
      </c>
      <c r="M64">
        <v>4.5160327028789338</v>
      </c>
      <c r="N64">
        <v>-21.191743500000005</v>
      </c>
      <c r="O64">
        <v>-48.162813518526143</v>
      </c>
      <c r="P64">
        <v>871.58019300000001</v>
      </c>
      <c r="Q64">
        <v>3.0245193262696137</v>
      </c>
      <c r="R64">
        <v>4.8969558902701795</v>
      </c>
      <c r="S64">
        <v>-23.652632500000003</v>
      </c>
      <c r="T64">
        <v>-47.220491187489856</v>
      </c>
    </row>
    <row r="65" spans="1:20" x14ac:dyDescent="0.3">
      <c r="A65">
        <v>2.1553360374650619</v>
      </c>
      <c r="B65">
        <v>0.77815125038364363</v>
      </c>
      <c r="C65">
        <f t="shared" si="0"/>
        <v>1.3771847870814182</v>
      </c>
      <c r="D65">
        <v>2.4393326938302629</v>
      </c>
      <c r="E65">
        <v>0.77815125038364363</v>
      </c>
      <c r="F65">
        <f t="shared" si="1"/>
        <v>1.6611814434466192</v>
      </c>
      <c r="G65">
        <v>0.77815125038364363</v>
      </c>
      <c r="H65">
        <v>2.2430380486862944</v>
      </c>
      <c r="I65">
        <v>3.0318122713303706</v>
      </c>
      <c r="J65">
        <v>0.77815125038364363</v>
      </c>
      <c r="K65">
        <v>1.8175719797755616</v>
      </c>
      <c r="L65">
        <v>741.56507899999997</v>
      </c>
      <c r="M65">
        <v>5.4380389400331044</v>
      </c>
      <c r="N65">
        <v>-23.508902000000003</v>
      </c>
      <c r="O65">
        <v>-46.874652886530505</v>
      </c>
      <c r="P65">
        <v>741.813129</v>
      </c>
      <c r="Q65">
        <v>2.4667979497808954</v>
      </c>
      <c r="R65">
        <v>3.9792751475910233</v>
      </c>
      <c r="S65">
        <v>-23.204843000000007</v>
      </c>
      <c r="T65">
        <v>-46.156314423937715</v>
      </c>
    </row>
    <row r="66" spans="1:20" x14ac:dyDescent="0.3">
      <c r="A66">
        <v>2.4183012913197452</v>
      </c>
      <c r="B66">
        <v>2.1613680022349748</v>
      </c>
      <c r="C66">
        <f t="shared" si="0"/>
        <v>0.25693328908477042</v>
      </c>
      <c r="D66">
        <v>3.1411360901207388</v>
      </c>
      <c r="E66">
        <v>3.4237372499823291</v>
      </c>
      <c r="F66">
        <f t="shared" si="1"/>
        <v>-0.28260115986159029</v>
      </c>
      <c r="G66">
        <v>2.1613680022349748</v>
      </c>
      <c r="H66">
        <v>0.77815125038364363</v>
      </c>
      <c r="I66">
        <v>0.90308998699194354</v>
      </c>
      <c r="J66">
        <v>3.4237372499823291</v>
      </c>
      <c r="K66">
        <v>2.2327725562890435</v>
      </c>
      <c r="L66">
        <v>453.599603</v>
      </c>
      <c r="M66">
        <v>4.3212462129905909</v>
      </c>
      <c r="N66">
        <v>-21.921037470000005</v>
      </c>
      <c r="O66">
        <v>-50.734870861895374</v>
      </c>
      <c r="P66">
        <v>4.7814889999999997</v>
      </c>
      <c r="Q66">
        <v>3.2964008043224484</v>
      </c>
      <c r="R66">
        <v>4.4893537005094188</v>
      </c>
      <c r="S66">
        <v>-24.706954196425801</v>
      </c>
      <c r="T66">
        <v>-47.553137408817555</v>
      </c>
    </row>
    <row r="67" spans="1:20" x14ac:dyDescent="0.3">
      <c r="A67">
        <v>2.4502491083193609</v>
      </c>
      <c r="B67">
        <v>0.69897000433601886</v>
      </c>
      <c r="C67">
        <f t="shared" ref="C67:C130" si="2">A67-B67</f>
        <v>1.7512791039833422</v>
      </c>
      <c r="D67">
        <v>3.5843312243675309</v>
      </c>
      <c r="E67">
        <v>2.2648178230095364</v>
      </c>
      <c r="F67">
        <f t="shared" ref="F67:F130" si="3">D67-E67</f>
        <v>1.3195134013579946</v>
      </c>
      <c r="G67">
        <v>0.69897000433601886</v>
      </c>
      <c r="H67">
        <v>2.3944516808262164</v>
      </c>
      <c r="I67">
        <v>3.3977662561264501</v>
      </c>
      <c r="J67">
        <v>2.2648178230095364</v>
      </c>
      <c r="K67">
        <v>2.9291766751223514</v>
      </c>
      <c r="L67">
        <v>865.73670100000004</v>
      </c>
      <c r="M67">
        <v>4.7959356034803218</v>
      </c>
      <c r="N67">
        <v>-20.891929500000003</v>
      </c>
      <c r="O67">
        <v>-47.586106726868273</v>
      </c>
      <c r="P67">
        <v>7.931819</v>
      </c>
      <c r="Q67">
        <v>2.2935106095243367</v>
      </c>
      <c r="R67">
        <v>4.0478976235144106</v>
      </c>
      <c r="S67">
        <v>-24.739239940397805</v>
      </c>
      <c r="T67">
        <v>-47.554316965929928</v>
      </c>
    </row>
    <row r="68" spans="1:20" x14ac:dyDescent="0.3">
      <c r="A68">
        <v>2.5276299008713385</v>
      </c>
      <c r="B68">
        <v>0.77815125038364363</v>
      </c>
      <c r="C68">
        <f t="shared" si="2"/>
        <v>1.7494786504876949</v>
      </c>
      <c r="D68">
        <v>3.9697885374149391</v>
      </c>
      <c r="E68">
        <v>0.77815125038364363</v>
      </c>
      <c r="F68">
        <f t="shared" si="3"/>
        <v>3.1916372870312957</v>
      </c>
      <c r="G68">
        <v>0.77815125038364363</v>
      </c>
      <c r="H68">
        <v>2.436162647040756</v>
      </c>
      <c r="I68">
        <v>3.4596939764779706</v>
      </c>
      <c r="J68">
        <v>0.77815125038364363</v>
      </c>
      <c r="K68">
        <v>2.8245709691719769</v>
      </c>
      <c r="L68">
        <v>510.08846599999998</v>
      </c>
      <c r="M68">
        <v>5.5761316401770005</v>
      </c>
      <c r="N68">
        <v>-22.325122500000006</v>
      </c>
      <c r="O68">
        <v>-49.083000867090362</v>
      </c>
      <c r="P68">
        <v>87.188124000000002</v>
      </c>
      <c r="Q68">
        <v>2.5395640920198077</v>
      </c>
      <c r="R68">
        <v>4.5436956323092446</v>
      </c>
      <c r="S68">
        <v>-23.788652500000001</v>
      </c>
      <c r="T68">
        <v>-45.354056666940934</v>
      </c>
    </row>
    <row r="69" spans="1:20" x14ac:dyDescent="0.3">
      <c r="A69">
        <v>2.399673721481038</v>
      </c>
      <c r="B69">
        <v>0.6020599913279624</v>
      </c>
      <c r="C69">
        <f t="shared" si="2"/>
        <v>1.7976137301530755</v>
      </c>
      <c r="D69">
        <v>3.4838724542226736</v>
      </c>
      <c r="E69">
        <v>0.90308998699194354</v>
      </c>
      <c r="F69">
        <f t="shared" si="3"/>
        <v>2.5807824672307298</v>
      </c>
      <c r="G69">
        <v>0.6020599913279624</v>
      </c>
      <c r="H69">
        <v>2.3783979009481375</v>
      </c>
      <c r="I69">
        <v>2.9903388547876015</v>
      </c>
      <c r="J69">
        <v>0.90308998699194354</v>
      </c>
      <c r="K69">
        <v>2.8345427722356953</v>
      </c>
      <c r="L69">
        <v>564.73536200000001</v>
      </c>
      <c r="M69">
        <v>4.889279286728768</v>
      </c>
      <c r="N69">
        <v>-20.949815520000005</v>
      </c>
      <c r="O69">
        <v>-48.477362174701703</v>
      </c>
      <c r="P69">
        <v>631.62627199999997</v>
      </c>
      <c r="Q69">
        <v>2.4935207856346433</v>
      </c>
      <c r="R69">
        <v>5.4007572398013783</v>
      </c>
      <c r="S69">
        <v>-23.081646000000003</v>
      </c>
      <c r="T69">
        <v>-47.212308940251397</v>
      </c>
    </row>
    <row r="70" spans="1:20" x14ac:dyDescent="0.3">
      <c r="A70">
        <v>2.357934847000454</v>
      </c>
      <c r="B70">
        <v>1.5563025007672873</v>
      </c>
      <c r="C70">
        <f t="shared" si="2"/>
        <v>0.8016323462331667</v>
      </c>
      <c r="D70">
        <v>3.1209028176145273</v>
      </c>
      <c r="E70">
        <v>1.6901960800285136</v>
      </c>
      <c r="F70">
        <f t="shared" si="3"/>
        <v>1.4307067375860136</v>
      </c>
      <c r="G70">
        <v>1.5563025007672873</v>
      </c>
      <c r="H70">
        <v>0.47712125471966244</v>
      </c>
      <c r="I70">
        <v>0.47712125471966244</v>
      </c>
      <c r="J70">
        <v>1.6901960800285136</v>
      </c>
      <c r="K70">
        <v>2.4795565963867707</v>
      </c>
      <c r="L70">
        <v>432.32479000000001</v>
      </c>
      <c r="M70">
        <v>3.4742162640762553</v>
      </c>
      <c r="N70">
        <v>-21.269108021202353</v>
      </c>
      <c r="O70">
        <v>-50.811852214805619</v>
      </c>
      <c r="P70">
        <v>582.03182900000002</v>
      </c>
      <c r="Q70">
        <v>2.2311865951523071</v>
      </c>
      <c r="R70">
        <v>4.5697600375863496</v>
      </c>
      <c r="S70">
        <v>-23.350277390297954</v>
      </c>
      <c r="T70">
        <v>-47.689893893544628</v>
      </c>
    </row>
    <row r="71" spans="1:20" x14ac:dyDescent="0.3">
      <c r="A71">
        <v>2.5888317255942073</v>
      </c>
      <c r="B71">
        <v>0</v>
      </c>
      <c r="C71">
        <f t="shared" si="2"/>
        <v>2.5888317255942073</v>
      </c>
      <c r="D71">
        <v>3.8735530935136189</v>
      </c>
      <c r="E71">
        <v>0</v>
      </c>
      <c r="F71">
        <f t="shared" si="3"/>
        <v>3.8735530935136189</v>
      </c>
      <c r="G71">
        <v>0</v>
      </c>
      <c r="H71">
        <v>1.8061799739838871</v>
      </c>
      <c r="I71">
        <v>1.9444826721501687</v>
      </c>
      <c r="J71">
        <v>0</v>
      </c>
      <c r="K71">
        <v>2.3876709588021403</v>
      </c>
      <c r="L71">
        <v>698.07781199999999</v>
      </c>
      <c r="M71">
        <v>4.0471969600412665</v>
      </c>
      <c r="N71">
        <v>-23.013553004003153</v>
      </c>
      <c r="O71">
        <v>-49.474043484681708</v>
      </c>
      <c r="P71">
        <v>79.195538999999997</v>
      </c>
      <c r="Q71">
        <v>3.0614747210301623</v>
      </c>
      <c r="R71">
        <v>3.6251065754034677</v>
      </c>
      <c r="S71">
        <v>-24.584460178276952</v>
      </c>
      <c r="T71">
        <v>-48.589600714087638</v>
      </c>
    </row>
    <row r="72" spans="1:20" x14ac:dyDescent="0.3">
      <c r="A72">
        <v>2.5211380837040362</v>
      </c>
      <c r="B72">
        <v>1.568201724066995</v>
      </c>
      <c r="C72">
        <f t="shared" si="2"/>
        <v>0.95293635963704126</v>
      </c>
      <c r="D72">
        <v>3.5960470075454389</v>
      </c>
      <c r="E72">
        <v>3.1892094895823062</v>
      </c>
      <c r="F72">
        <f t="shared" si="3"/>
        <v>0.40683751796313272</v>
      </c>
      <c r="G72">
        <v>1.568201724066995</v>
      </c>
      <c r="H72">
        <v>2.5065050324048719</v>
      </c>
      <c r="I72">
        <v>3.7172543127625497</v>
      </c>
      <c r="J72">
        <v>3.1892094895823062</v>
      </c>
      <c r="K72">
        <v>2.6915641663418395</v>
      </c>
      <c r="L72">
        <v>7.7199070000000001</v>
      </c>
      <c r="M72">
        <v>4.8010536634776564</v>
      </c>
      <c r="N72">
        <v>-23.854014500000005</v>
      </c>
      <c r="O72">
        <v>-46.136538335134581</v>
      </c>
      <c r="P72">
        <v>6.4738429999999996</v>
      </c>
      <c r="Q72">
        <v>2.7793879509891362</v>
      </c>
      <c r="R72">
        <v>5.0078160311019184</v>
      </c>
      <c r="S72">
        <v>-24.186120666832753</v>
      </c>
      <c r="T72">
        <v>-46.790991482878688</v>
      </c>
    </row>
    <row r="73" spans="1:20" x14ac:dyDescent="0.3">
      <c r="A73">
        <v>2.3944516808262164</v>
      </c>
      <c r="B73">
        <v>2.287801729930226</v>
      </c>
      <c r="C73">
        <f t="shared" si="2"/>
        <v>0.10664995089599039</v>
      </c>
      <c r="D73">
        <v>3.1559430179718366</v>
      </c>
      <c r="E73">
        <v>3.5234863323432277</v>
      </c>
      <c r="F73">
        <f t="shared" si="3"/>
        <v>-0.36754331437139109</v>
      </c>
      <c r="G73">
        <v>2.287801729930226</v>
      </c>
      <c r="H73">
        <v>1.2787536009528289</v>
      </c>
      <c r="I73">
        <v>1.3222192947339193</v>
      </c>
      <c r="J73">
        <v>3.5234863323432277</v>
      </c>
      <c r="K73">
        <v>2.1987257989998001</v>
      </c>
      <c r="L73">
        <v>439.42571500000003</v>
      </c>
      <c r="M73">
        <v>3.9049318273956528</v>
      </c>
      <c r="N73">
        <v>-21.402571135191707</v>
      </c>
      <c r="O73">
        <v>-50.481110480500149</v>
      </c>
      <c r="P73">
        <v>668.67916200000002</v>
      </c>
      <c r="Q73">
        <v>3.252695297639292</v>
      </c>
      <c r="R73">
        <v>5.214581603315203</v>
      </c>
      <c r="S73">
        <v>-23.587872500000007</v>
      </c>
      <c r="T73">
        <v>-48.046142895454686</v>
      </c>
    </row>
    <row r="74" spans="1:20" x14ac:dyDescent="0.3">
      <c r="A74">
        <v>2.3654879848908998</v>
      </c>
      <c r="B74">
        <v>0</v>
      </c>
      <c r="C74">
        <f t="shared" si="2"/>
        <v>2.3654879848908998</v>
      </c>
      <c r="D74">
        <v>2.8790958795000727</v>
      </c>
      <c r="E74">
        <v>0</v>
      </c>
      <c r="F74">
        <f t="shared" si="3"/>
        <v>2.8790958795000727</v>
      </c>
      <c r="G74">
        <v>0</v>
      </c>
      <c r="H74">
        <v>2.0606978403536118</v>
      </c>
      <c r="I74">
        <v>2.2966651902615309</v>
      </c>
      <c r="J74">
        <v>0</v>
      </c>
      <c r="K74">
        <v>2.7243012709879992</v>
      </c>
      <c r="L74">
        <v>414.40244100000001</v>
      </c>
      <c r="M74">
        <v>5.0921519711891561</v>
      </c>
      <c r="N74">
        <v>-21.292392288249403</v>
      </c>
      <c r="O74">
        <v>-50.339328516986953</v>
      </c>
      <c r="P74">
        <v>690.31585800000005</v>
      </c>
      <c r="Q74">
        <v>3.2615621313917691</v>
      </c>
      <c r="R74">
        <v>4.9747603161713743</v>
      </c>
      <c r="S74">
        <v>-23.983437999298651</v>
      </c>
      <c r="T74">
        <v>-48.877389159065352</v>
      </c>
    </row>
    <row r="75" spans="1:20" x14ac:dyDescent="0.3">
      <c r="A75">
        <v>2.357934847000454</v>
      </c>
      <c r="B75">
        <v>0.6020599913279624</v>
      </c>
      <c r="C75">
        <f t="shared" si="2"/>
        <v>1.7558748556724915</v>
      </c>
      <c r="D75">
        <v>3.1398790864012365</v>
      </c>
      <c r="E75">
        <v>0.69897000433601886</v>
      </c>
      <c r="F75">
        <f t="shared" si="3"/>
        <v>2.4409090820652177</v>
      </c>
      <c r="G75">
        <v>0.6020599913279624</v>
      </c>
      <c r="H75">
        <v>2.2041199826559246</v>
      </c>
      <c r="I75">
        <v>2.6655809910179533</v>
      </c>
      <c r="J75">
        <v>0.69897000433601886</v>
      </c>
      <c r="K75">
        <v>2.5016151320667896</v>
      </c>
      <c r="L75">
        <v>778.677502</v>
      </c>
      <c r="M75">
        <v>4.5131909554173646</v>
      </c>
      <c r="N75">
        <v>-23.571033387499956</v>
      </c>
      <c r="O75">
        <v>-46.041212224814579</v>
      </c>
      <c r="P75">
        <v>743.05072299999995</v>
      </c>
      <c r="Q75">
        <v>1.9172848928465853</v>
      </c>
      <c r="R75">
        <v>5.37602918172818</v>
      </c>
      <c r="S75">
        <v>-23.546934000000004</v>
      </c>
      <c r="T75">
        <v>-46.933372863488053</v>
      </c>
    </row>
    <row r="76" spans="1:20" x14ac:dyDescent="0.3">
      <c r="A76">
        <v>2.4871383754771865</v>
      </c>
      <c r="B76">
        <v>0</v>
      </c>
      <c r="C76">
        <f t="shared" si="2"/>
        <v>2.4871383754771865</v>
      </c>
      <c r="D76">
        <v>3.5132176000679389</v>
      </c>
      <c r="E76">
        <v>0</v>
      </c>
      <c r="F76">
        <f t="shared" si="3"/>
        <v>3.5132176000679389</v>
      </c>
      <c r="G76">
        <v>0</v>
      </c>
      <c r="H76">
        <v>2.2833012287035497</v>
      </c>
      <c r="I76">
        <v>3.0519239160461065</v>
      </c>
      <c r="J76">
        <v>0</v>
      </c>
      <c r="K76">
        <v>2.8393196361289452</v>
      </c>
      <c r="L76">
        <v>477.67313999999999</v>
      </c>
      <c r="M76">
        <v>4.1738561389862694</v>
      </c>
      <c r="N76">
        <v>-21.992484163440356</v>
      </c>
      <c r="O76">
        <v>-48.390596906985081</v>
      </c>
      <c r="P76">
        <v>648.92559400000005</v>
      </c>
      <c r="Q76">
        <v>2.714678396806363</v>
      </c>
      <c r="R76">
        <v>4.8737448055137191</v>
      </c>
      <c r="S76">
        <v>-22.436005499333753</v>
      </c>
      <c r="T76">
        <v>-46.821248011133704</v>
      </c>
    </row>
    <row r="77" spans="1:20" x14ac:dyDescent="0.3">
      <c r="A77">
        <v>2.1903316981702914</v>
      </c>
      <c r="B77">
        <v>0</v>
      </c>
      <c r="C77">
        <f t="shared" si="2"/>
        <v>2.1903316981702914</v>
      </c>
      <c r="D77">
        <v>2.8350561017201161</v>
      </c>
      <c r="E77">
        <v>0</v>
      </c>
      <c r="F77">
        <f t="shared" si="3"/>
        <v>2.8350561017201161</v>
      </c>
      <c r="G77">
        <v>0</v>
      </c>
      <c r="H77">
        <v>2.1702617153949575</v>
      </c>
      <c r="I77">
        <v>2.6085260335771943</v>
      </c>
      <c r="J77">
        <v>0</v>
      </c>
      <c r="K77">
        <v>2.5610130840368108</v>
      </c>
      <c r="L77">
        <v>571.99873500000001</v>
      </c>
      <c r="M77">
        <v>4.0909278525816077</v>
      </c>
      <c r="N77">
        <v>-22.133922545685706</v>
      </c>
      <c r="O77">
        <v>-48.52049362438256</v>
      </c>
      <c r="P77">
        <v>762.25442199999998</v>
      </c>
      <c r="Q77">
        <v>1.9170957035726772</v>
      </c>
      <c r="R77">
        <v>5.5691643207418018</v>
      </c>
      <c r="S77">
        <v>-23.476897500000007</v>
      </c>
      <c r="T77">
        <v>-46.351603140965388</v>
      </c>
    </row>
    <row r="78" spans="1:20" x14ac:dyDescent="0.3">
      <c r="A78">
        <v>2.2253092817258628</v>
      </c>
      <c r="B78">
        <v>1.4913616938342726</v>
      </c>
      <c r="C78">
        <f t="shared" si="2"/>
        <v>0.7339475878915902</v>
      </c>
      <c r="D78">
        <v>2.5899496013257077</v>
      </c>
      <c r="E78">
        <v>1.6989700043360187</v>
      </c>
      <c r="F78">
        <f t="shared" si="3"/>
        <v>0.89097959698968898</v>
      </c>
      <c r="G78">
        <v>1.4913616938342726</v>
      </c>
      <c r="H78">
        <v>2.4409090820652177</v>
      </c>
      <c r="I78">
        <v>3.0224283711854865</v>
      </c>
      <c r="J78">
        <v>1.6989700043360187</v>
      </c>
      <c r="K78">
        <v>2.8152728383055652</v>
      </c>
      <c r="L78">
        <v>568.31184900000005</v>
      </c>
      <c r="M78">
        <v>4.0692980121155289</v>
      </c>
      <c r="N78">
        <v>-23.1025199999814</v>
      </c>
      <c r="O78">
        <v>-48.260033058819779</v>
      </c>
      <c r="P78">
        <v>734.12665600000003</v>
      </c>
      <c r="Q78">
        <v>3.001673149594867</v>
      </c>
      <c r="R78">
        <v>4.703317177024557</v>
      </c>
      <c r="S78">
        <v>-24.112137960000002</v>
      </c>
      <c r="T78">
        <v>-49.336119713929449</v>
      </c>
    </row>
    <row r="79" spans="1:20" x14ac:dyDescent="0.3">
      <c r="A79">
        <v>2.4578818967339924</v>
      </c>
      <c r="B79">
        <v>1.8260748027008264</v>
      </c>
      <c r="C79">
        <f t="shared" si="2"/>
        <v>0.63180709403316593</v>
      </c>
      <c r="D79">
        <v>3.7797407511767407</v>
      </c>
      <c r="E79">
        <v>2.27415784926368</v>
      </c>
      <c r="F79">
        <f t="shared" si="3"/>
        <v>1.5055829019130607</v>
      </c>
      <c r="G79">
        <v>1.8260748027008264</v>
      </c>
      <c r="H79">
        <v>2.2504200023088941</v>
      </c>
      <c r="I79">
        <v>2.8948696567452528</v>
      </c>
      <c r="J79">
        <v>2.27415784926368</v>
      </c>
      <c r="K79">
        <v>2.396119108574811</v>
      </c>
      <c r="L79">
        <v>643.45961399999999</v>
      </c>
      <c r="M79">
        <v>4.7853084757405231</v>
      </c>
      <c r="N79">
        <v>-23.281944003499902</v>
      </c>
      <c r="O79">
        <v>-47.671473497974105</v>
      </c>
      <c r="P79">
        <v>766.77427399999999</v>
      </c>
      <c r="Q79">
        <v>2.5082279646632477</v>
      </c>
      <c r="R79">
        <v>5.0822754031165527</v>
      </c>
      <c r="S79">
        <v>-23.004852999320605</v>
      </c>
      <c r="T79">
        <v>-46.837557852941181</v>
      </c>
    </row>
    <row r="80" spans="1:20" x14ac:dyDescent="0.3">
      <c r="A80">
        <v>2.4313637641589874</v>
      </c>
      <c r="B80">
        <v>1.3802112417116059</v>
      </c>
      <c r="C80">
        <f t="shared" si="2"/>
        <v>1.0511525224473814</v>
      </c>
      <c r="D80">
        <v>3.4929000111087034</v>
      </c>
      <c r="E80">
        <v>1.7634279935629373</v>
      </c>
      <c r="F80">
        <f t="shared" si="3"/>
        <v>1.7294720175457661</v>
      </c>
      <c r="G80">
        <v>1.3802112417116059</v>
      </c>
      <c r="H80">
        <v>1.954242509439325</v>
      </c>
      <c r="I80">
        <v>2.143014800254095</v>
      </c>
      <c r="J80">
        <v>1.7634279935629373</v>
      </c>
      <c r="K80">
        <v>2.0348930430088985</v>
      </c>
      <c r="L80">
        <v>758.37112200000001</v>
      </c>
      <c r="M80">
        <v>4.4056536560993074</v>
      </c>
      <c r="N80">
        <v>-23.13083742873885</v>
      </c>
      <c r="O80">
        <v>-46.466492842629151</v>
      </c>
      <c r="P80">
        <v>762.11245199999996</v>
      </c>
      <c r="Q80">
        <v>2.751743181426884</v>
      </c>
      <c r="R80">
        <v>4.2590440935752323</v>
      </c>
      <c r="S80">
        <v>-22.253967973805057</v>
      </c>
      <c r="T80">
        <v>-47.819884866607318</v>
      </c>
    </row>
    <row r="81" spans="1:20" x14ac:dyDescent="0.3">
      <c r="A81">
        <v>2.3263358609287512</v>
      </c>
      <c r="B81">
        <v>0.69897000433601886</v>
      </c>
      <c r="C81">
        <f t="shared" si="2"/>
        <v>1.6273658565927325</v>
      </c>
      <c r="D81">
        <v>2.9916690073799486</v>
      </c>
      <c r="E81">
        <v>0.77815125038364363</v>
      </c>
      <c r="F81">
        <f t="shared" si="3"/>
        <v>2.2135177569963052</v>
      </c>
      <c r="G81">
        <v>0.69897000433601886</v>
      </c>
      <c r="H81">
        <v>1.7634279935629373</v>
      </c>
      <c r="I81">
        <v>1.8325089127062364</v>
      </c>
      <c r="J81">
        <v>0.77815125038364363</v>
      </c>
      <c r="K81">
        <v>2.125734936692226</v>
      </c>
      <c r="L81">
        <v>965.02672900000005</v>
      </c>
      <c r="M81">
        <v>3.5970366649776535</v>
      </c>
      <c r="N81">
        <v>-24.318262840715601</v>
      </c>
      <c r="O81">
        <v>-49.143761922603886</v>
      </c>
      <c r="P81">
        <v>672.32714899999996</v>
      </c>
      <c r="Q81">
        <v>2.3027983122323645</v>
      </c>
      <c r="R81">
        <v>4.7871202738493546</v>
      </c>
      <c r="S81">
        <v>-23.153409626186349</v>
      </c>
      <c r="T81">
        <v>-47.055701152091729</v>
      </c>
    </row>
    <row r="82" spans="1:20" x14ac:dyDescent="0.3">
      <c r="A82">
        <v>2.3242824552976926</v>
      </c>
      <c r="B82">
        <v>1.7160033436347992</v>
      </c>
      <c r="C82">
        <f t="shared" si="2"/>
        <v>0.60827911166289339</v>
      </c>
      <c r="D82">
        <v>2.5490032620257876</v>
      </c>
      <c r="E82">
        <v>2.6884198220027105</v>
      </c>
      <c r="F82">
        <f t="shared" si="3"/>
        <v>-0.13941655997692282</v>
      </c>
      <c r="G82">
        <v>1.7160033436347992</v>
      </c>
      <c r="H82">
        <v>1.5440680443502757</v>
      </c>
      <c r="I82">
        <v>1.7160033436347992</v>
      </c>
      <c r="J82">
        <v>2.6884198220027105</v>
      </c>
      <c r="K82">
        <v>2.0753680974254616</v>
      </c>
      <c r="L82">
        <v>464.72750600000001</v>
      </c>
      <c r="M82">
        <v>2.92272545799326</v>
      </c>
      <c r="N82">
        <v>-22.270117106681351</v>
      </c>
      <c r="O82">
        <v>-50.544880999220943</v>
      </c>
      <c r="P82">
        <v>44.204442</v>
      </c>
      <c r="Q82">
        <v>2.847689236757152</v>
      </c>
      <c r="R82">
        <v>4.252027329652786</v>
      </c>
      <c r="S82">
        <v>-24.698150280957801</v>
      </c>
      <c r="T82">
        <v>-48.004704511540098</v>
      </c>
    </row>
    <row r="83" spans="1:20" x14ac:dyDescent="0.3">
      <c r="A83">
        <v>2.3384564936046046</v>
      </c>
      <c r="B83">
        <v>0.47712125471966244</v>
      </c>
      <c r="C83">
        <f t="shared" si="2"/>
        <v>1.8613352388849422</v>
      </c>
      <c r="D83">
        <v>3.2208922492195193</v>
      </c>
      <c r="E83">
        <v>0.47712125471966244</v>
      </c>
      <c r="F83">
        <f t="shared" si="3"/>
        <v>2.7437709944998567</v>
      </c>
      <c r="G83">
        <v>0.47712125471966244</v>
      </c>
      <c r="H83">
        <v>2.1613680022349748</v>
      </c>
      <c r="I83">
        <v>2.3483048630481607</v>
      </c>
      <c r="J83">
        <v>0.47712125471966244</v>
      </c>
      <c r="K83">
        <v>2.0867512312420566</v>
      </c>
      <c r="L83">
        <v>484.73692299999999</v>
      </c>
      <c r="M83">
        <v>3.6833172619218826</v>
      </c>
      <c r="N83">
        <v>-22.193205654365752</v>
      </c>
      <c r="O83">
        <v>-48.779218283157569</v>
      </c>
      <c r="P83">
        <v>571.13846599999999</v>
      </c>
      <c r="Q83">
        <v>2.150421766075211</v>
      </c>
      <c r="R83">
        <v>4.7595771998605745</v>
      </c>
      <c r="S83">
        <v>-22.706781958197556</v>
      </c>
      <c r="T83">
        <v>-46.98234346628788</v>
      </c>
    </row>
    <row r="84" spans="1:20" x14ac:dyDescent="0.3">
      <c r="A84">
        <v>2.4712917110589387</v>
      </c>
      <c r="B84">
        <v>0</v>
      </c>
      <c r="C84">
        <f t="shared" si="2"/>
        <v>2.4712917110589387</v>
      </c>
      <c r="D84">
        <v>3.6519560695330742</v>
      </c>
      <c r="E84">
        <v>0</v>
      </c>
      <c r="F84">
        <f t="shared" si="3"/>
        <v>3.6519560695330742</v>
      </c>
      <c r="G84">
        <v>0</v>
      </c>
      <c r="H84">
        <v>1.9590413923210936</v>
      </c>
      <c r="I84">
        <v>2.3502480183341627</v>
      </c>
      <c r="J84">
        <v>0</v>
      </c>
      <c r="K84">
        <v>2.7421404429730538</v>
      </c>
      <c r="L84">
        <v>414.40568200000001</v>
      </c>
      <c r="M84">
        <v>4.2053667878664758</v>
      </c>
      <c r="N84">
        <v>-21.621537994247401</v>
      </c>
      <c r="O84">
        <v>-49.072640247934004</v>
      </c>
      <c r="P84">
        <v>526.28818999999999</v>
      </c>
      <c r="Q84">
        <v>2.8370218447432101</v>
      </c>
      <c r="R84">
        <v>5.1768202615944636</v>
      </c>
      <c r="S84">
        <v>-22.295790990000008</v>
      </c>
      <c r="T84">
        <v>-48.558141387833111</v>
      </c>
    </row>
    <row r="85" spans="1:20" x14ac:dyDescent="0.3">
      <c r="A85">
        <v>1.7923916894982539</v>
      </c>
      <c r="B85">
        <v>1.4313637641589874</v>
      </c>
      <c r="C85">
        <f t="shared" si="2"/>
        <v>0.36102792533926653</v>
      </c>
      <c r="D85">
        <v>1.9731278535996986</v>
      </c>
      <c r="E85">
        <v>1.6127838567197355</v>
      </c>
      <c r="F85">
        <f t="shared" si="3"/>
        <v>0.3603439968799631</v>
      </c>
      <c r="G85">
        <v>1.4313637641589874</v>
      </c>
      <c r="H85">
        <v>1.8195439355418688</v>
      </c>
      <c r="I85">
        <v>1.919078092376074</v>
      </c>
      <c r="J85">
        <v>1.6127838567197355</v>
      </c>
      <c r="K85">
        <v>2.5415655160304751</v>
      </c>
      <c r="L85">
        <v>602.88441399999999</v>
      </c>
      <c r="M85">
        <v>3.4237372499823291</v>
      </c>
      <c r="N85">
        <v>-22.567833116865355</v>
      </c>
      <c r="O85">
        <v>-48.971595840505195</v>
      </c>
      <c r="P85">
        <v>444.057478</v>
      </c>
      <c r="Q85">
        <v>2.9345994382180729</v>
      </c>
      <c r="R85">
        <v>4.5683777537182211</v>
      </c>
      <c r="S85">
        <v>-21.053719035000004</v>
      </c>
      <c r="T85">
        <v>-49.686282716033325</v>
      </c>
    </row>
    <row r="86" spans="1:20" x14ac:dyDescent="0.3">
      <c r="A86">
        <v>2.5237464668115646</v>
      </c>
      <c r="B86">
        <v>1.8920946026904804</v>
      </c>
      <c r="C86">
        <f t="shared" si="2"/>
        <v>0.63165186412108421</v>
      </c>
      <c r="D86">
        <v>3.8664054983780547</v>
      </c>
      <c r="E86">
        <v>2.173186268412274</v>
      </c>
      <c r="F86">
        <f t="shared" si="3"/>
        <v>1.6932192299657807</v>
      </c>
      <c r="G86">
        <v>1.8920946026904804</v>
      </c>
      <c r="H86">
        <v>2.509202522331103</v>
      </c>
      <c r="I86">
        <v>3.5899496013257077</v>
      </c>
      <c r="J86">
        <v>2.173186268412274</v>
      </c>
      <c r="K86">
        <v>3.1710362985712908</v>
      </c>
      <c r="L86">
        <v>818.475551</v>
      </c>
      <c r="M86">
        <v>5.1658287311967088</v>
      </c>
      <c r="N86">
        <v>-22.888381500000008</v>
      </c>
      <c r="O86">
        <v>-48.441289384350434</v>
      </c>
      <c r="P86">
        <v>760.15619000000004</v>
      </c>
      <c r="Q86">
        <v>2.6346858023565529</v>
      </c>
      <c r="R86">
        <v>5.6221746340910874</v>
      </c>
      <c r="S86">
        <v>-23.187668000000006</v>
      </c>
      <c r="T86">
        <v>-46.885273967996739</v>
      </c>
    </row>
    <row r="87" spans="1:20" x14ac:dyDescent="0.3">
      <c r="A87">
        <v>2.287801729930226</v>
      </c>
      <c r="B87">
        <v>1.968482948553935</v>
      </c>
      <c r="C87">
        <f t="shared" si="2"/>
        <v>0.31931878137629099</v>
      </c>
      <c r="D87">
        <v>2.7084209001347128</v>
      </c>
      <c r="E87">
        <v>2.5526682161121932</v>
      </c>
      <c r="F87">
        <f t="shared" si="3"/>
        <v>0.15575268402251963</v>
      </c>
      <c r="G87">
        <v>1.968482948553935</v>
      </c>
      <c r="H87">
        <v>2.4377505628203879</v>
      </c>
      <c r="I87">
        <v>3.4187982905903533</v>
      </c>
      <c r="J87">
        <v>2.5526682161121932</v>
      </c>
      <c r="K87">
        <v>2.7097650458198226</v>
      </c>
      <c r="L87">
        <v>865.33463500000005</v>
      </c>
      <c r="M87">
        <v>5.2270326952645263</v>
      </c>
      <c r="N87">
        <v>-22.956895500000009</v>
      </c>
      <c r="O87">
        <v>-46.542333373979822</v>
      </c>
      <c r="P87">
        <v>25.220403000000001</v>
      </c>
      <c r="Q87">
        <v>2.9099831606205169</v>
      </c>
      <c r="R87">
        <v>4.2744349700740418</v>
      </c>
      <c r="S87">
        <v>-24.320703078972656</v>
      </c>
      <c r="T87">
        <v>-47.635341967662214</v>
      </c>
    </row>
    <row r="88" spans="1:20" x14ac:dyDescent="0.3">
      <c r="A88">
        <v>2.4149733479708178</v>
      </c>
      <c r="B88">
        <v>2.1958996524092336</v>
      </c>
      <c r="C88">
        <f t="shared" si="2"/>
        <v>0.21907369556158418</v>
      </c>
      <c r="D88">
        <v>3.2907022432878543</v>
      </c>
      <c r="E88">
        <v>2.3364597338485296</v>
      </c>
      <c r="F88">
        <f t="shared" si="3"/>
        <v>0.95424250943932476</v>
      </c>
      <c r="G88">
        <v>2.1958996524092336</v>
      </c>
      <c r="H88">
        <v>0.3010299956639812</v>
      </c>
      <c r="I88">
        <v>0.6020599913279624</v>
      </c>
      <c r="J88">
        <v>2.3364597338485296</v>
      </c>
      <c r="K88">
        <v>2.2904264131852807</v>
      </c>
      <c r="L88">
        <v>464.43020999999999</v>
      </c>
      <c r="M88">
        <v>3.7548068553544232</v>
      </c>
      <c r="N88">
        <v>-21.501021208455452</v>
      </c>
      <c r="O88">
        <v>-50.318165610326361</v>
      </c>
      <c r="P88">
        <v>717.41663100000005</v>
      </c>
      <c r="Q88">
        <v>2.7178110851648865</v>
      </c>
      <c r="R88">
        <v>4.4975377876036768</v>
      </c>
      <c r="S88">
        <v>-23.935689201507817</v>
      </c>
      <c r="T88">
        <v>-47.081594072291821</v>
      </c>
    </row>
    <row r="89" spans="1:20" x14ac:dyDescent="0.3">
      <c r="A89">
        <v>2.2455126678141499</v>
      </c>
      <c r="B89">
        <v>2.2095150145426308</v>
      </c>
      <c r="C89">
        <f t="shared" si="2"/>
        <v>3.5997653271519159E-2</v>
      </c>
      <c r="D89">
        <v>2.6627578316815739</v>
      </c>
      <c r="E89">
        <v>2.7442929831226763</v>
      </c>
      <c r="F89">
        <f t="shared" si="3"/>
        <v>-8.153515144110246E-2</v>
      </c>
      <c r="G89">
        <v>2.2095150145426308</v>
      </c>
      <c r="H89">
        <v>0</v>
      </c>
      <c r="I89">
        <v>0</v>
      </c>
      <c r="J89">
        <v>2.7442929831226763</v>
      </c>
      <c r="K89">
        <v>2.0240297887464296</v>
      </c>
      <c r="L89">
        <v>398.35431499999999</v>
      </c>
      <c r="M89">
        <v>3.457124626303409</v>
      </c>
      <c r="N89">
        <v>-21.166128499364003</v>
      </c>
      <c r="O89">
        <v>-50.187258508288046</v>
      </c>
      <c r="P89">
        <v>548.88346100000001</v>
      </c>
      <c r="Q89">
        <v>2.9082388489174931</v>
      </c>
      <c r="R89">
        <v>4.835259232912736</v>
      </c>
      <c r="S89">
        <v>-22.597507000000004</v>
      </c>
      <c r="T89">
        <v>-48.798681972457324</v>
      </c>
    </row>
    <row r="90" spans="1:20" x14ac:dyDescent="0.3">
      <c r="A90">
        <v>2.3053513694466239</v>
      </c>
      <c r="B90">
        <v>0</v>
      </c>
      <c r="C90">
        <f t="shared" si="2"/>
        <v>2.3053513694466239</v>
      </c>
      <c r="D90">
        <v>2.7379873263334309</v>
      </c>
      <c r="E90">
        <v>0</v>
      </c>
      <c r="F90">
        <f t="shared" si="3"/>
        <v>2.7379873263334309</v>
      </c>
      <c r="G90">
        <v>0</v>
      </c>
      <c r="H90">
        <v>2.2764618041732443</v>
      </c>
      <c r="I90">
        <v>2.781755374652469</v>
      </c>
      <c r="J90">
        <v>0</v>
      </c>
      <c r="K90">
        <v>2.4447596995321033</v>
      </c>
      <c r="L90">
        <v>863.03351599999996</v>
      </c>
      <c r="M90">
        <v>4.3968790352215565</v>
      </c>
      <c r="N90">
        <v>-20.990140380192404</v>
      </c>
      <c r="O90">
        <v>-47.656397956853844</v>
      </c>
      <c r="P90">
        <v>645.80016699999999</v>
      </c>
      <c r="Q90">
        <v>2.7768877888460062</v>
      </c>
      <c r="R90">
        <v>4.1745540345208303</v>
      </c>
      <c r="S90">
        <v>-21.551706525237204</v>
      </c>
      <c r="T90">
        <v>-47.700279944847594</v>
      </c>
    </row>
    <row r="91" spans="1:20" x14ac:dyDescent="0.3">
      <c r="A91">
        <v>1.5797835966168101</v>
      </c>
      <c r="B91">
        <v>0.3010299956639812</v>
      </c>
      <c r="C91">
        <f t="shared" si="2"/>
        <v>1.2787536009528289</v>
      </c>
      <c r="D91">
        <v>1.7323937598229686</v>
      </c>
      <c r="E91">
        <v>0.3010299956639812</v>
      </c>
      <c r="F91">
        <f t="shared" si="3"/>
        <v>1.4313637641589874</v>
      </c>
      <c r="G91">
        <v>0.3010299956639812</v>
      </c>
      <c r="H91">
        <v>2.4756711883244296</v>
      </c>
      <c r="I91">
        <v>3.5718252490408289</v>
      </c>
      <c r="J91">
        <v>0.3010299956639812</v>
      </c>
      <c r="K91">
        <v>3.0419348199300749</v>
      </c>
      <c r="L91">
        <v>643.28009999999995</v>
      </c>
      <c r="M91">
        <v>4.3874432199189339</v>
      </c>
      <c r="N91">
        <v>-22.286516985000006</v>
      </c>
      <c r="O91">
        <v>-48.126833324115658</v>
      </c>
      <c r="P91">
        <v>542.27126999999996</v>
      </c>
      <c r="Q91">
        <v>2.3512434274470206</v>
      </c>
      <c r="R91">
        <v>4.2345932024853301</v>
      </c>
      <c r="S91">
        <v>-22.505549628843855</v>
      </c>
      <c r="T91">
        <v>-48.71140538696806</v>
      </c>
    </row>
    <row r="92" spans="1:20" x14ac:dyDescent="0.3">
      <c r="A92">
        <v>2.4517864355242902</v>
      </c>
      <c r="B92">
        <v>1.146128035678238</v>
      </c>
      <c r="C92">
        <f t="shared" si="2"/>
        <v>1.3056583998460523</v>
      </c>
      <c r="D92">
        <v>3.5694909543487832</v>
      </c>
      <c r="E92">
        <v>1.146128035678238</v>
      </c>
      <c r="F92">
        <f t="shared" si="3"/>
        <v>2.423362918670545</v>
      </c>
      <c r="G92">
        <v>1.146128035678238</v>
      </c>
      <c r="H92">
        <v>2.2068258760318495</v>
      </c>
      <c r="I92">
        <v>2.3873898263387292</v>
      </c>
      <c r="J92">
        <v>1.146128035678238</v>
      </c>
      <c r="K92">
        <v>3.0776984973998074</v>
      </c>
      <c r="L92">
        <v>602.69477700000004</v>
      </c>
      <c r="M92">
        <v>4.298372686265604</v>
      </c>
      <c r="N92">
        <v>-23.799381418972601</v>
      </c>
      <c r="O92">
        <v>-48.597414973797804</v>
      </c>
      <c r="P92">
        <v>793.14745400000004</v>
      </c>
      <c r="Q92">
        <v>2.50609489728566</v>
      </c>
      <c r="R92">
        <v>5.0007766921902945</v>
      </c>
      <c r="S92">
        <v>-23.322459382970386</v>
      </c>
      <c r="T92">
        <v>-46.590195873141873</v>
      </c>
    </row>
    <row r="93" spans="1:20" x14ac:dyDescent="0.3">
      <c r="A93">
        <v>2.5065050324048719</v>
      </c>
      <c r="B93">
        <v>0</v>
      </c>
      <c r="C93">
        <f t="shared" si="2"/>
        <v>2.5065050324048719</v>
      </c>
      <c r="D93">
        <v>3.1000257301078626</v>
      </c>
      <c r="E93">
        <v>0.3010299956639812</v>
      </c>
      <c r="F93">
        <f t="shared" si="3"/>
        <v>2.7989957344438814</v>
      </c>
      <c r="G93">
        <v>0</v>
      </c>
      <c r="H93">
        <v>1.7481880270062005</v>
      </c>
      <c r="I93">
        <v>1.8692317197309762</v>
      </c>
      <c r="J93">
        <v>0.3010299956639812</v>
      </c>
      <c r="K93">
        <v>2.5144428186874137</v>
      </c>
      <c r="L93">
        <v>399.17229900000001</v>
      </c>
      <c r="M93">
        <v>4.2341121580337724</v>
      </c>
      <c r="N93">
        <v>-21.067039566902153</v>
      </c>
      <c r="O93">
        <v>-50.149281252785258</v>
      </c>
      <c r="P93">
        <v>681.34163100000001</v>
      </c>
      <c r="Q93">
        <v>2.3288727471266579</v>
      </c>
      <c r="R93">
        <v>4.1108589567318674</v>
      </c>
      <c r="S93">
        <v>-22.411696800770851</v>
      </c>
      <c r="T93">
        <v>-48.451802309283096</v>
      </c>
    </row>
    <row r="94" spans="1:20" x14ac:dyDescent="0.3">
      <c r="A94">
        <v>2.4857214264815801</v>
      </c>
      <c r="B94">
        <v>1.3802112417116059</v>
      </c>
      <c r="C94">
        <f t="shared" si="2"/>
        <v>1.1055101847699742</v>
      </c>
      <c r="D94">
        <v>3.5375672571526753</v>
      </c>
      <c r="E94">
        <v>2.7371926427047373</v>
      </c>
      <c r="F94">
        <f t="shared" si="3"/>
        <v>0.800374614447938</v>
      </c>
      <c r="G94">
        <v>1.3802112417116059</v>
      </c>
      <c r="H94">
        <v>2.2405492482825999</v>
      </c>
      <c r="I94">
        <v>2.6138418218760693</v>
      </c>
      <c r="J94">
        <v>2.7371926427047373</v>
      </c>
      <c r="K94">
        <v>2.4255668239652586</v>
      </c>
      <c r="L94">
        <v>861.39270899999997</v>
      </c>
      <c r="M94">
        <v>3.6513749439130434</v>
      </c>
      <c r="N94">
        <v>-20.193148221638555</v>
      </c>
      <c r="O94">
        <v>-47.708860039517496</v>
      </c>
      <c r="P94">
        <v>34.310102000000001</v>
      </c>
      <c r="Q94">
        <v>3.0006440152699172</v>
      </c>
      <c r="R94">
        <v>4.2962043304633655</v>
      </c>
      <c r="S94">
        <v>-24.283929465376051</v>
      </c>
      <c r="T94">
        <v>-47.45710399910886</v>
      </c>
    </row>
    <row r="95" spans="1:20" x14ac:dyDescent="0.3">
      <c r="A95">
        <v>2.167317334748176</v>
      </c>
      <c r="B95">
        <v>0.47712125471966244</v>
      </c>
      <c r="C95">
        <f t="shared" si="2"/>
        <v>1.6901960800285136</v>
      </c>
      <c r="D95">
        <v>2.5599066250361124</v>
      </c>
      <c r="E95">
        <v>0.47712125471966244</v>
      </c>
      <c r="F95">
        <f t="shared" si="3"/>
        <v>2.0827853703164498</v>
      </c>
      <c r="G95">
        <v>0.47712125471966244</v>
      </c>
      <c r="H95">
        <v>1.505149978319906</v>
      </c>
      <c r="I95">
        <v>1.6532125137753437</v>
      </c>
      <c r="J95">
        <v>0.47712125471966244</v>
      </c>
      <c r="K95">
        <v>2.3801641905940851</v>
      </c>
      <c r="L95">
        <v>533.08313199999998</v>
      </c>
      <c r="M95">
        <v>3.6298171960185157</v>
      </c>
      <c r="N95">
        <v>-22.455086958133503</v>
      </c>
      <c r="O95">
        <v>-49.332446833143095</v>
      </c>
      <c r="P95">
        <v>412.22447</v>
      </c>
      <c r="Q95">
        <v>2.9626978922411071</v>
      </c>
      <c r="R95">
        <v>4.4707631936064987</v>
      </c>
      <c r="S95">
        <v>-21.132086985000004</v>
      </c>
      <c r="T95">
        <v>-51.105640391753681</v>
      </c>
    </row>
    <row r="96" spans="1:20" x14ac:dyDescent="0.3">
      <c r="A96">
        <v>2.1986570869544226</v>
      </c>
      <c r="B96">
        <v>0.3010299956639812</v>
      </c>
      <c r="C96">
        <f t="shared" si="2"/>
        <v>1.8976270912904414</v>
      </c>
      <c r="D96">
        <v>2.5831987739686229</v>
      </c>
      <c r="E96">
        <v>0.3010299956639812</v>
      </c>
      <c r="F96">
        <f t="shared" si="3"/>
        <v>2.2821687783046416</v>
      </c>
      <c r="G96">
        <v>0.3010299956639812</v>
      </c>
      <c r="H96">
        <v>2.3673559210260189</v>
      </c>
      <c r="I96">
        <v>2.9982593384236988</v>
      </c>
      <c r="J96">
        <v>0.3010299956639812</v>
      </c>
      <c r="K96">
        <v>2.4153640372207281</v>
      </c>
      <c r="L96">
        <v>656.60309900000004</v>
      </c>
      <c r="M96">
        <v>4.6964175526630019</v>
      </c>
      <c r="N96">
        <v>-23.312674394775829</v>
      </c>
      <c r="O96">
        <v>-47.133658373434912</v>
      </c>
      <c r="P96">
        <v>590.24368000000004</v>
      </c>
      <c r="Q96">
        <v>2.3860135687320003</v>
      </c>
      <c r="R96">
        <v>4.7768754478101441</v>
      </c>
      <c r="S96">
        <v>-20.817004500000003</v>
      </c>
      <c r="T96">
        <v>-49.512139217927263</v>
      </c>
    </row>
    <row r="97" spans="1:20" x14ac:dyDescent="0.3">
      <c r="A97">
        <v>2.3765769570565118</v>
      </c>
      <c r="B97">
        <v>1.2787536009528289</v>
      </c>
      <c r="C97">
        <f t="shared" si="2"/>
        <v>1.097823356103683</v>
      </c>
      <c r="D97">
        <v>2.7032913781186614</v>
      </c>
      <c r="E97">
        <v>1.3424226808222062</v>
      </c>
      <c r="F97">
        <f t="shared" si="3"/>
        <v>1.3608686972964552</v>
      </c>
      <c r="G97">
        <v>1.2787536009528289</v>
      </c>
      <c r="H97">
        <v>2.4116197059632301</v>
      </c>
      <c r="I97">
        <v>3.0136796972911926</v>
      </c>
      <c r="J97">
        <v>1.3424226808222062</v>
      </c>
      <c r="K97">
        <v>2.5670145965014246</v>
      </c>
      <c r="L97">
        <v>562.24275899999998</v>
      </c>
      <c r="M97">
        <v>4.9743412574341495</v>
      </c>
      <c r="N97">
        <v>-23.100663752708954</v>
      </c>
      <c r="O97">
        <v>-45.707730365087535</v>
      </c>
      <c r="P97">
        <v>633.52176899999995</v>
      </c>
      <c r="Q97">
        <v>2.9320453471951109</v>
      </c>
      <c r="R97">
        <v>4.8381246627429233</v>
      </c>
      <c r="S97">
        <v>-21.468990510000001</v>
      </c>
      <c r="T97">
        <v>-47.007170978736696</v>
      </c>
    </row>
    <row r="98" spans="1:20" x14ac:dyDescent="0.3">
      <c r="A98">
        <v>2.5932860670204572</v>
      </c>
      <c r="B98">
        <v>1.3010299956639813</v>
      </c>
      <c r="C98">
        <f t="shared" si="2"/>
        <v>1.2922560713564759</v>
      </c>
      <c r="D98">
        <v>3.9321692459207922</v>
      </c>
      <c r="E98">
        <v>1.5797835966168101</v>
      </c>
      <c r="F98">
        <f t="shared" si="3"/>
        <v>2.3523856493039821</v>
      </c>
      <c r="G98">
        <v>1.3010299956639813</v>
      </c>
      <c r="H98">
        <v>2.2227164711475833</v>
      </c>
      <c r="I98">
        <v>3.0394141191761372</v>
      </c>
      <c r="J98">
        <v>1.5797835966168101</v>
      </c>
      <c r="K98">
        <v>2.4593774078279145</v>
      </c>
      <c r="L98">
        <v>524.07165799999996</v>
      </c>
      <c r="M98">
        <v>4.5227962214887674</v>
      </c>
      <c r="N98">
        <v>-22.664754376142351</v>
      </c>
      <c r="O98">
        <v>-45.010630414928322</v>
      </c>
      <c r="P98">
        <v>749.80401700000004</v>
      </c>
      <c r="Q98">
        <v>2.8528098589422499</v>
      </c>
      <c r="R98">
        <v>5.6491809782515698</v>
      </c>
      <c r="S98">
        <v>-23.522706500000002</v>
      </c>
      <c r="T98">
        <v>-46.196760084326563</v>
      </c>
    </row>
    <row r="99" spans="1:20" x14ac:dyDescent="0.3">
      <c r="A99">
        <v>2.3443922736851106</v>
      </c>
      <c r="B99">
        <v>1.5314789170422551</v>
      </c>
      <c r="C99">
        <f t="shared" si="2"/>
        <v>0.81291335664285547</v>
      </c>
      <c r="D99">
        <v>2.9795483747040952</v>
      </c>
      <c r="E99">
        <v>1.6334684555795864</v>
      </c>
      <c r="F99">
        <f t="shared" si="3"/>
        <v>1.3460799191245088</v>
      </c>
      <c r="G99">
        <v>1.5314789170422551</v>
      </c>
      <c r="H99">
        <v>2.4842998393467859</v>
      </c>
      <c r="I99">
        <v>3.372175286115064</v>
      </c>
      <c r="J99">
        <v>1.6334684555795864</v>
      </c>
      <c r="K99">
        <v>2.670444395332082</v>
      </c>
      <c r="L99">
        <v>804.71944599999995</v>
      </c>
      <c r="M99">
        <v>4.2784106014758159</v>
      </c>
      <c r="N99">
        <v>-21.528738037497451</v>
      </c>
      <c r="O99">
        <v>-46.646834878964285</v>
      </c>
      <c r="P99">
        <v>607.01452099999995</v>
      </c>
      <c r="Q99">
        <v>2.9099585812208142</v>
      </c>
      <c r="R99">
        <v>5.1815234635293592</v>
      </c>
      <c r="S99">
        <v>-22.365720189511567</v>
      </c>
      <c r="T99">
        <v>-46.944474088149072</v>
      </c>
    </row>
    <row r="100" spans="1:20" x14ac:dyDescent="0.3">
      <c r="A100">
        <v>2.27415784926368</v>
      </c>
      <c r="B100">
        <v>0.3010299956639812</v>
      </c>
      <c r="C100">
        <f t="shared" si="2"/>
        <v>1.9731278535996988</v>
      </c>
      <c r="D100">
        <v>3.0962145853464054</v>
      </c>
      <c r="E100">
        <v>0.6020599913279624</v>
      </c>
      <c r="F100">
        <f t="shared" si="3"/>
        <v>2.4941545940184429</v>
      </c>
      <c r="G100">
        <v>0.3010299956639812</v>
      </c>
      <c r="H100">
        <v>1.7634279935629373</v>
      </c>
      <c r="I100">
        <v>1.919078092376074</v>
      </c>
      <c r="J100">
        <v>0.6020599913279624</v>
      </c>
      <c r="K100">
        <v>2.9639199838172567</v>
      </c>
      <c r="L100">
        <v>441.67568</v>
      </c>
      <c r="M100">
        <v>4.249614102344581</v>
      </c>
      <c r="N100">
        <v>-21.809705286609603</v>
      </c>
      <c r="O100">
        <v>-49.6003544059215</v>
      </c>
      <c r="P100">
        <v>607.01452099999995</v>
      </c>
      <c r="Q100">
        <v>2.6969746215114174</v>
      </c>
      <c r="R100">
        <v>4.969364651396452</v>
      </c>
      <c r="S100">
        <v>-22.365720189511567</v>
      </c>
      <c r="T100">
        <v>-46.944474088149072</v>
      </c>
    </row>
    <row r="101" spans="1:20" x14ac:dyDescent="0.3">
      <c r="A101">
        <v>2.436162647040756</v>
      </c>
      <c r="B101">
        <v>0</v>
      </c>
      <c r="C101">
        <f t="shared" si="2"/>
        <v>2.436162647040756</v>
      </c>
      <c r="D101">
        <v>3.5529114502165089</v>
      </c>
      <c r="E101">
        <v>0</v>
      </c>
      <c r="F101">
        <f t="shared" si="3"/>
        <v>3.5529114502165089</v>
      </c>
      <c r="G101">
        <v>0</v>
      </c>
      <c r="H101">
        <v>2.1760912590556813</v>
      </c>
      <c r="I101">
        <v>2.6981005456233897</v>
      </c>
      <c r="J101">
        <v>0</v>
      </c>
      <c r="K101">
        <v>1.9896366664852994</v>
      </c>
      <c r="L101">
        <v>763.63096599999994</v>
      </c>
      <c r="M101">
        <v>5.0063376603745509</v>
      </c>
      <c r="N101">
        <v>-23.362116054741225</v>
      </c>
      <c r="O101">
        <v>-46.744101417665405</v>
      </c>
      <c r="P101">
        <v>9.9231230000000004</v>
      </c>
      <c r="Q101">
        <v>2.1559581816205839</v>
      </c>
      <c r="R101">
        <v>4.7535983776520805</v>
      </c>
      <c r="S101">
        <v>-24.094116144999902</v>
      </c>
      <c r="T101">
        <v>-46.619992725371041</v>
      </c>
    </row>
    <row r="102" spans="1:20" x14ac:dyDescent="0.3">
      <c r="A102">
        <v>2.4563660331290431</v>
      </c>
      <c r="B102">
        <v>0.3010299956639812</v>
      </c>
      <c r="C102">
        <f t="shared" si="2"/>
        <v>2.1553360374650619</v>
      </c>
      <c r="D102">
        <v>3.8942052591420837</v>
      </c>
      <c r="E102">
        <v>0.3010299956639812</v>
      </c>
      <c r="F102">
        <f t="shared" si="3"/>
        <v>3.5931752634781025</v>
      </c>
      <c r="G102">
        <v>0.3010299956639812</v>
      </c>
      <c r="H102">
        <v>1</v>
      </c>
      <c r="I102">
        <v>1</v>
      </c>
      <c r="J102">
        <v>0.3010299956639812</v>
      </c>
      <c r="K102">
        <v>2.7412769035003914</v>
      </c>
      <c r="L102">
        <v>317.48937000000001</v>
      </c>
      <c r="M102">
        <v>3.7689339421867816</v>
      </c>
      <c r="N102">
        <v>-21.829910273396901</v>
      </c>
      <c r="O102">
        <v>-51.986892696725555</v>
      </c>
      <c r="P102">
        <v>762.74740299999996</v>
      </c>
      <c r="Q102">
        <v>2.0426070104444038</v>
      </c>
      <c r="R102">
        <v>3.9051480018560158</v>
      </c>
      <c r="S102">
        <v>-22.68112865985935</v>
      </c>
      <c r="T102">
        <v>-46.681194300508714</v>
      </c>
    </row>
    <row r="103" spans="1:20" x14ac:dyDescent="0.3">
      <c r="A103">
        <v>1.9030899869919435</v>
      </c>
      <c r="B103">
        <v>0.90308998699194354</v>
      </c>
      <c r="C103">
        <f t="shared" si="2"/>
        <v>1</v>
      </c>
      <c r="D103">
        <v>2.1238516409670858</v>
      </c>
      <c r="E103">
        <v>0.95424250943932487</v>
      </c>
      <c r="F103">
        <f t="shared" si="3"/>
        <v>1.169609131527761</v>
      </c>
      <c r="G103">
        <v>0.90308998699194354</v>
      </c>
      <c r="H103">
        <v>1.6532125137753437</v>
      </c>
      <c r="I103">
        <v>1.8195439355418688</v>
      </c>
      <c r="J103">
        <v>0.95424250943932487</v>
      </c>
      <c r="K103">
        <v>2.1185490908959639</v>
      </c>
      <c r="L103">
        <v>867.050792</v>
      </c>
      <c r="M103">
        <v>4.8853668748707628</v>
      </c>
      <c r="N103">
        <v>-23.360971384727979</v>
      </c>
      <c r="O103">
        <v>-46.882920146569546</v>
      </c>
      <c r="P103">
        <v>548.16684699999996</v>
      </c>
      <c r="Q103">
        <v>2.3812342470445551</v>
      </c>
      <c r="R103">
        <v>4.7764977877800083</v>
      </c>
      <c r="S103">
        <v>-22.945521999321958</v>
      </c>
      <c r="T103">
        <v>-47.313269248336269</v>
      </c>
    </row>
    <row r="104" spans="1:20" x14ac:dyDescent="0.3">
      <c r="A104">
        <v>2.2855573090077739</v>
      </c>
      <c r="B104">
        <v>0</v>
      </c>
      <c r="C104">
        <f t="shared" si="2"/>
        <v>2.2855573090077739</v>
      </c>
      <c r="D104">
        <v>2.9148718175400505</v>
      </c>
      <c r="E104">
        <v>0</v>
      </c>
      <c r="F104">
        <f t="shared" si="3"/>
        <v>2.9148718175400505</v>
      </c>
      <c r="G104">
        <v>0</v>
      </c>
      <c r="H104">
        <v>2.1492191126553797</v>
      </c>
      <c r="I104">
        <v>2.4608978427565478</v>
      </c>
      <c r="J104">
        <v>0</v>
      </c>
      <c r="K104">
        <v>2.6574727284733251</v>
      </c>
      <c r="L104">
        <v>34.467098</v>
      </c>
      <c r="M104">
        <v>4.4555909005998027</v>
      </c>
      <c r="N104">
        <v>-24.726360972223041</v>
      </c>
      <c r="O104">
        <v>-48.104999809005243</v>
      </c>
      <c r="P104">
        <v>555.10492699999998</v>
      </c>
      <c r="Q104">
        <v>3.142429201620303</v>
      </c>
      <c r="R104">
        <v>4.5180926015165319</v>
      </c>
      <c r="S104">
        <v>-20.7326629993746</v>
      </c>
      <c r="T104">
        <v>-48.057593825321732</v>
      </c>
    </row>
    <row r="105" spans="1:20" x14ac:dyDescent="0.3">
      <c r="A105">
        <v>1.7160033436347992</v>
      </c>
      <c r="B105">
        <v>0.3010299956639812</v>
      </c>
      <c r="C105">
        <f t="shared" si="2"/>
        <v>1.414973347970818</v>
      </c>
      <c r="D105">
        <v>1.8388490907372552</v>
      </c>
      <c r="E105">
        <v>0.3010299956639812</v>
      </c>
      <c r="F105">
        <f t="shared" si="3"/>
        <v>1.537819095073274</v>
      </c>
      <c r="G105">
        <v>0.3010299956639812</v>
      </c>
      <c r="H105">
        <v>1.8750612633917001</v>
      </c>
      <c r="I105">
        <v>2.0211892990699383</v>
      </c>
      <c r="J105">
        <v>0.3010299956639812</v>
      </c>
      <c r="K105">
        <v>2.2477990228913436</v>
      </c>
      <c r="L105">
        <v>544.67959499999995</v>
      </c>
      <c r="M105">
        <v>4.0229230118789383</v>
      </c>
      <c r="N105">
        <v>-20.879092517862851</v>
      </c>
      <c r="O105">
        <v>-48.810122364709429</v>
      </c>
      <c r="P105">
        <v>426.10397999999998</v>
      </c>
      <c r="Q105">
        <v>2.5530634023827501</v>
      </c>
      <c r="R105">
        <v>3.6863681034730362</v>
      </c>
      <c r="S105">
        <v>-22.404283199904853</v>
      </c>
      <c r="T105">
        <v>-51.524239850810247</v>
      </c>
    </row>
    <row r="106" spans="1:20" x14ac:dyDescent="0.3">
      <c r="A106">
        <v>2.0492180226701815</v>
      </c>
      <c r="B106">
        <v>0.47712125471966244</v>
      </c>
      <c r="C106">
        <f t="shared" si="2"/>
        <v>1.5720967679505191</v>
      </c>
      <c r="D106">
        <v>2.330413773349191</v>
      </c>
      <c r="E106">
        <v>0.47712125471966244</v>
      </c>
      <c r="F106">
        <f t="shared" si="3"/>
        <v>1.8532925186295286</v>
      </c>
      <c r="G106">
        <v>0.47712125471966244</v>
      </c>
      <c r="H106">
        <v>2.3117538610557542</v>
      </c>
      <c r="I106">
        <v>2.9263424466256551</v>
      </c>
      <c r="J106">
        <v>0.47712125471966244</v>
      </c>
      <c r="K106">
        <v>2.819601837612737</v>
      </c>
      <c r="L106">
        <v>784.28903300000002</v>
      </c>
      <c r="M106">
        <v>4.4177539344041339</v>
      </c>
      <c r="N106">
        <v>-21.274717500000005</v>
      </c>
      <c r="O106">
        <v>-47.304266116796953</v>
      </c>
      <c r="P106">
        <v>830.40829900000006</v>
      </c>
      <c r="Q106">
        <v>2.5858835377345648</v>
      </c>
      <c r="R106">
        <v>3.989227273730537</v>
      </c>
      <c r="S106">
        <v>-24.123210417911206</v>
      </c>
      <c r="T106">
        <v>-48.905738479049141</v>
      </c>
    </row>
    <row r="107" spans="1:20" x14ac:dyDescent="0.3">
      <c r="A107">
        <v>2.0644579892269186</v>
      </c>
      <c r="B107">
        <v>1.2041199826559248</v>
      </c>
      <c r="C107">
        <f t="shared" si="2"/>
        <v>0.8603380065709938</v>
      </c>
      <c r="D107">
        <v>2.4996870826184039</v>
      </c>
      <c r="E107">
        <v>1.255272505103306</v>
      </c>
      <c r="F107">
        <f t="shared" si="3"/>
        <v>1.2444145775150979</v>
      </c>
      <c r="G107">
        <v>1.2041199826559248</v>
      </c>
      <c r="H107">
        <v>1.9030899869919435</v>
      </c>
      <c r="I107">
        <v>2.143014800254095</v>
      </c>
      <c r="J107">
        <v>1.255272505103306</v>
      </c>
      <c r="K107">
        <v>2.267244495976382</v>
      </c>
      <c r="L107">
        <v>609.04163900000003</v>
      </c>
      <c r="M107">
        <v>3.7798849631926443</v>
      </c>
      <c r="N107">
        <v>-23.584076838313354</v>
      </c>
      <c r="O107">
        <v>-48.480399019938346</v>
      </c>
      <c r="P107">
        <v>561.31518600000004</v>
      </c>
      <c r="Q107">
        <v>1.8679857390922732</v>
      </c>
      <c r="R107">
        <v>4.7794088816958746</v>
      </c>
      <c r="S107">
        <v>-22.782794660913055</v>
      </c>
      <c r="T107">
        <v>-47.293634614404752</v>
      </c>
    </row>
    <row r="108" spans="1:20" x14ac:dyDescent="0.3">
      <c r="A108">
        <v>0.95424250943932487</v>
      </c>
      <c r="B108">
        <v>0</v>
      </c>
      <c r="C108">
        <f t="shared" si="2"/>
        <v>0.95424250943932487</v>
      </c>
      <c r="D108">
        <v>1</v>
      </c>
      <c r="E108">
        <v>0</v>
      </c>
      <c r="F108">
        <f t="shared" si="3"/>
        <v>1</v>
      </c>
      <c r="G108">
        <v>0</v>
      </c>
      <c r="H108">
        <v>2.5198279937757189</v>
      </c>
      <c r="I108">
        <v>4.1599279528959849</v>
      </c>
      <c r="J108">
        <v>0</v>
      </c>
      <c r="K108">
        <v>2.9001327102665275</v>
      </c>
      <c r="L108">
        <v>688.98713699999996</v>
      </c>
      <c r="M108">
        <v>6.0806528179318615</v>
      </c>
      <c r="N108">
        <v>-22.907342500000002</v>
      </c>
      <c r="O108">
        <v>-47.06015627297316</v>
      </c>
      <c r="P108">
        <v>625.86302699999999</v>
      </c>
      <c r="Q108">
        <v>2.2987177474986908</v>
      </c>
      <c r="R108">
        <v>3.3972445810103862</v>
      </c>
      <c r="S108">
        <v>-22.944584777489698</v>
      </c>
      <c r="T108">
        <v>-49.340950752602339</v>
      </c>
    </row>
    <row r="109" spans="1:20" x14ac:dyDescent="0.3">
      <c r="A109">
        <v>2.1271047983648077</v>
      </c>
      <c r="B109">
        <v>0</v>
      </c>
      <c r="C109">
        <f t="shared" si="2"/>
        <v>2.1271047983648077</v>
      </c>
      <c r="D109">
        <v>2.4487063199050798</v>
      </c>
      <c r="E109">
        <v>0</v>
      </c>
      <c r="F109">
        <f t="shared" si="3"/>
        <v>2.4487063199050798</v>
      </c>
      <c r="G109">
        <v>0</v>
      </c>
      <c r="H109">
        <v>2.1139433523068369</v>
      </c>
      <c r="I109">
        <v>2.7307822756663893</v>
      </c>
      <c r="J109">
        <v>0</v>
      </c>
      <c r="K109">
        <v>1.8998369112285152</v>
      </c>
      <c r="L109">
        <v>765.878872</v>
      </c>
      <c r="M109">
        <v>4.927626962444954</v>
      </c>
      <c r="N109">
        <v>-23.209396429522258</v>
      </c>
      <c r="O109">
        <v>-46.763819232789082</v>
      </c>
      <c r="P109">
        <v>607.74558100000002</v>
      </c>
      <c r="Q109">
        <v>3.0080565377719628</v>
      </c>
      <c r="R109">
        <v>4.305286865476126</v>
      </c>
      <c r="S109">
        <v>-23.386927999311954</v>
      </c>
      <c r="T109">
        <v>-48.723676984127096</v>
      </c>
    </row>
    <row r="110" spans="1:20" x14ac:dyDescent="0.3">
      <c r="A110">
        <v>2.2624510897304293</v>
      </c>
      <c r="B110">
        <v>1.5797835966168101</v>
      </c>
      <c r="C110">
        <f t="shared" si="2"/>
        <v>0.68266749311361918</v>
      </c>
      <c r="D110">
        <v>2.6919651027673601</v>
      </c>
      <c r="E110">
        <v>3.0115704435972783</v>
      </c>
      <c r="F110">
        <f t="shared" si="3"/>
        <v>-0.31960534082991821</v>
      </c>
      <c r="G110">
        <v>1.5797835966168101</v>
      </c>
      <c r="H110">
        <v>2.4871383754771865</v>
      </c>
      <c r="I110">
        <v>4.2060969447065668</v>
      </c>
      <c r="J110">
        <v>3.0115704435972783</v>
      </c>
      <c r="K110">
        <v>2.4631760354893575</v>
      </c>
      <c r="L110">
        <v>1639.1545040000001</v>
      </c>
      <c r="M110">
        <v>4.7167376823388398</v>
      </c>
      <c r="N110">
        <v>-22.740091913881155</v>
      </c>
      <c r="O110">
        <v>-45.58920170044906</v>
      </c>
      <c r="P110">
        <v>32.946368</v>
      </c>
      <c r="Q110">
        <v>2.5555949898690256</v>
      </c>
      <c r="R110">
        <v>4.2933183494610736</v>
      </c>
      <c r="S110">
        <v>-24.712546630958105</v>
      </c>
      <c r="T110">
        <v>-47.879997602894392</v>
      </c>
    </row>
    <row r="111" spans="1:20" x14ac:dyDescent="0.3">
      <c r="A111">
        <v>1.954242509439325</v>
      </c>
      <c r="B111">
        <v>0.3010299956639812</v>
      </c>
      <c r="C111">
        <f t="shared" si="2"/>
        <v>1.6532125137753437</v>
      </c>
      <c r="D111">
        <v>2.0718820073061255</v>
      </c>
      <c r="E111">
        <v>0.3010299956639812</v>
      </c>
      <c r="F111">
        <f t="shared" si="3"/>
        <v>1.7708520116421442</v>
      </c>
      <c r="G111">
        <v>0.3010299956639812</v>
      </c>
      <c r="H111">
        <v>0.95424250943932487</v>
      </c>
      <c r="I111">
        <v>0.95424250943932487</v>
      </c>
      <c r="J111">
        <v>0.3010299956639812</v>
      </c>
      <c r="K111">
        <v>2.6850238881727724</v>
      </c>
      <c r="L111">
        <v>478.71716600000002</v>
      </c>
      <c r="M111">
        <v>3.6959192528313998</v>
      </c>
      <c r="N111">
        <v>-22.599748999328352</v>
      </c>
      <c r="O111">
        <v>-50.001794724885286</v>
      </c>
      <c r="P111">
        <v>748.62826600000005</v>
      </c>
      <c r="Q111">
        <v>2.7802078244408741</v>
      </c>
      <c r="R111">
        <v>4.1664301138432824</v>
      </c>
      <c r="S111">
        <v>-20.641153402307655</v>
      </c>
      <c r="T111">
        <v>-47.283060090300175</v>
      </c>
    </row>
    <row r="112" spans="1:20" x14ac:dyDescent="0.3">
      <c r="A112">
        <v>2.3463529744506388</v>
      </c>
      <c r="B112">
        <v>0.47712125471966244</v>
      </c>
      <c r="C112">
        <f t="shared" si="2"/>
        <v>1.8692317197309765</v>
      </c>
      <c r="D112">
        <v>3.422589839851482</v>
      </c>
      <c r="E112">
        <v>0.47712125471966244</v>
      </c>
      <c r="F112">
        <f t="shared" si="3"/>
        <v>2.9454685851318194</v>
      </c>
      <c r="G112">
        <v>0.47712125471966244</v>
      </c>
      <c r="H112">
        <v>2.509202522331103</v>
      </c>
      <c r="I112">
        <v>3.5696079675468244</v>
      </c>
      <c r="J112">
        <v>0.47712125471966244</v>
      </c>
      <c r="K112">
        <v>3.092493966607607</v>
      </c>
      <c r="L112">
        <v>7.8404660000000002</v>
      </c>
      <c r="M112">
        <v>4.0982975364946981</v>
      </c>
      <c r="N112">
        <v>-25.016908069980904</v>
      </c>
      <c r="O112">
        <v>-47.928482814429735</v>
      </c>
      <c r="P112">
        <v>590.39793199999997</v>
      </c>
      <c r="Q112">
        <v>2.1423174949316941</v>
      </c>
      <c r="R112">
        <v>5.0391125863889545</v>
      </c>
      <c r="S112">
        <v>-22.759921699999953</v>
      </c>
      <c r="T112">
        <v>-47.154385800969493</v>
      </c>
    </row>
    <row r="113" spans="1:20" x14ac:dyDescent="0.3">
      <c r="A113">
        <v>2.357934847000454</v>
      </c>
      <c r="B113">
        <v>0</v>
      </c>
      <c r="C113">
        <f t="shared" si="2"/>
        <v>2.357934847000454</v>
      </c>
      <c r="D113">
        <v>3.2853322276438846</v>
      </c>
      <c r="E113">
        <v>0</v>
      </c>
      <c r="F113">
        <f t="shared" si="3"/>
        <v>3.2853322276438846</v>
      </c>
      <c r="G113">
        <v>0</v>
      </c>
      <c r="H113">
        <v>1.7993405494535817</v>
      </c>
      <c r="I113">
        <v>1.9493900066449128</v>
      </c>
      <c r="J113">
        <v>0</v>
      </c>
      <c r="K113">
        <v>1.7264093162599792</v>
      </c>
      <c r="L113">
        <v>524.87611900000002</v>
      </c>
      <c r="M113">
        <v>3.7107940999303275</v>
      </c>
      <c r="N113">
        <v>-22.690669066040002</v>
      </c>
      <c r="O113">
        <v>-45.056975740535016</v>
      </c>
      <c r="P113">
        <v>600.41107999999997</v>
      </c>
      <c r="Q113">
        <v>2.0366967485740641</v>
      </c>
      <c r="R113">
        <v>4.6805077463801403</v>
      </c>
      <c r="S113">
        <v>-22.743771000000002</v>
      </c>
      <c r="T113">
        <v>-46.897802090290753</v>
      </c>
    </row>
    <row r="114" spans="1:20" x14ac:dyDescent="0.3">
      <c r="A114">
        <v>1.8061799739838871</v>
      </c>
      <c r="B114">
        <v>0.3010299956639812</v>
      </c>
      <c r="C114">
        <f t="shared" si="2"/>
        <v>1.5051499783199058</v>
      </c>
      <c r="D114">
        <v>2.0086001717619175</v>
      </c>
      <c r="E114">
        <v>0.3010299956639812</v>
      </c>
      <c r="F114">
        <f t="shared" si="3"/>
        <v>1.7075701760979363</v>
      </c>
      <c r="G114">
        <v>0.3010299956639812</v>
      </c>
      <c r="H114">
        <v>1.8512583487190752</v>
      </c>
      <c r="I114">
        <v>2.0681858617461617</v>
      </c>
      <c r="J114">
        <v>0.3010299956639812</v>
      </c>
      <c r="K114">
        <v>2.7751085169978591</v>
      </c>
      <c r="L114">
        <v>483.63968899999998</v>
      </c>
      <c r="M114">
        <v>4.49526674438781</v>
      </c>
      <c r="N114">
        <v>-22.746925500000007</v>
      </c>
      <c r="O114">
        <v>-50.388393171768513</v>
      </c>
      <c r="P114">
        <v>415.20048700000001</v>
      </c>
      <c r="Q114">
        <v>2.8520619670677942</v>
      </c>
      <c r="R114">
        <v>4.8021372057296654</v>
      </c>
      <c r="S114">
        <v>-21.418383015</v>
      </c>
      <c r="T114">
        <v>-50.07303627502921</v>
      </c>
    </row>
    <row r="115" spans="1:20" x14ac:dyDescent="0.3">
      <c r="A115">
        <v>1.8195439355418688</v>
      </c>
      <c r="B115">
        <v>0.6020599913279624</v>
      </c>
      <c r="C115">
        <f t="shared" si="2"/>
        <v>1.2174839442139063</v>
      </c>
      <c r="D115">
        <v>2.12057393120585</v>
      </c>
      <c r="E115">
        <v>0.84509804001425681</v>
      </c>
      <c r="F115">
        <f t="shared" si="3"/>
        <v>1.2754758911915931</v>
      </c>
      <c r="G115">
        <v>0.6020599913279624</v>
      </c>
      <c r="H115">
        <v>2.12057393120585</v>
      </c>
      <c r="I115">
        <v>2.4048337166199381</v>
      </c>
      <c r="J115">
        <v>0.84509804001425681</v>
      </c>
      <c r="K115">
        <v>1.8505972288095205</v>
      </c>
      <c r="L115">
        <v>610.66268600000001</v>
      </c>
      <c r="M115">
        <v>3.4460709357010049</v>
      </c>
      <c r="N115">
        <v>-21.322613582849804</v>
      </c>
      <c r="O115">
        <v>-48.63403931083802</v>
      </c>
      <c r="P115">
        <v>363.98671899999999</v>
      </c>
      <c r="Q115">
        <v>2.988669077143248</v>
      </c>
      <c r="R115">
        <v>4.4094089499748597</v>
      </c>
      <c r="S115">
        <v>-20.636668999377008</v>
      </c>
      <c r="T115">
        <v>-51.106661019946934</v>
      </c>
    </row>
    <row r="116" spans="1:20" x14ac:dyDescent="0.3">
      <c r="A116">
        <v>2.6414741105040997</v>
      </c>
      <c r="B116">
        <v>1.9912260756924949</v>
      </c>
      <c r="C116">
        <f t="shared" si="2"/>
        <v>0.65024803481160487</v>
      </c>
      <c r="D116">
        <v>4.2319535691989811</v>
      </c>
      <c r="E116">
        <v>2.9439888750737717</v>
      </c>
      <c r="F116">
        <f t="shared" si="3"/>
        <v>1.2879646941252094</v>
      </c>
      <c r="G116">
        <v>1.9912260756924949</v>
      </c>
      <c r="H116">
        <v>0.90308998699194354</v>
      </c>
      <c r="I116">
        <v>0.95424250943932487</v>
      </c>
      <c r="J116">
        <v>2.9439888750737717</v>
      </c>
      <c r="K116">
        <v>1.7593580633847652</v>
      </c>
      <c r="L116">
        <v>500.29647</v>
      </c>
      <c r="M116">
        <v>3.7173375827238639</v>
      </c>
      <c r="N116">
        <v>-23.009837218795305</v>
      </c>
      <c r="O116">
        <v>-49.785431954502307</v>
      </c>
      <c r="P116">
        <v>11.33502</v>
      </c>
      <c r="Q116">
        <v>2.5135052581797321</v>
      </c>
      <c r="R116">
        <v>4.8343189536706639</v>
      </c>
      <c r="S116">
        <v>-24.319508883999905</v>
      </c>
      <c r="T116">
        <v>-46.997301864512337</v>
      </c>
    </row>
    <row r="117" spans="1:20" x14ac:dyDescent="0.3">
      <c r="A117">
        <v>0.3010299956639812</v>
      </c>
      <c r="B117">
        <v>0</v>
      </c>
      <c r="C117">
        <f t="shared" si="2"/>
        <v>0.3010299956639812</v>
      </c>
      <c r="D117">
        <v>0.3010299956639812</v>
      </c>
      <c r="E117">
        <v>0</v>
      </c>
      <c r="F117">
        <f t="shared" si="3"/>
        <v>0.3010299956639812</v>
      </c>
      <c r="G117">
        <v>0</v>
      </c>
      <c r="H117">
        <v>2.3364597338485296</v>
      </c>
      <c r="I117">
        <v>2.9278834103307068</v>
      </c>
      <c r="J117">
        <v>0</v>
      </c>
      <c r="K117">
        <v>3.2149047509301187</v>
      </c>
      <c r="L117">
        <v>705.78998100000001</v>
      </c>
      <c r="M117">
        <v>4.673371152066327</v>
      </c>
      <c r="N117">
        <v>-24.006800970000004</v>
      </c>
      <c r="O117">
        <v>-48.351434517927522</v>
      </c>
      <c r="P117">
        <v>435.26418000000001</v>
      </c>
      <c r="Q117">
        <v>2.3664005414484302</v>
      </c>
      <c r="R117">
        <v>3.7767011839884108</v>
      </c>
      <c r="S117">
        <v>-21.5953916792139</v>
      </c>
      <c r="T117">
        <v>-50.599425717222353</v>
      </c>
    </row>
    <row r="118" spans="1:20" x14ac:dyDescent="0.3">
      <c r="A118">
        <v>2.4608978427565478</v>
      </c>
      <c r="B118">
        <v>0.77815125038364363</v>
      </c>
      <c r="C118">
        <f t="shared" si="2"/>
        <v>1.6827465923729041</v>
      </c>
      <c r="D118">
        <v>3.0916669575956846</v>
      </c>
      <c r="E118">
        <v>0.77815125038364363</v>
      </c>
      <c r="F118">
        <f t="shared" si="3"/>
        <v>2.3135157072120407</v>
      </c>
      <c r="G118">
        <v>0.77815125038364363</v>
      </c>
      <c r="H118">
        <v>2</v>
      </c>
      <c r="I118">
        <v>2.1613680022349748</v>
      </c>
      <c r="J118">
        <v>0.77815125038364363</v>
      </c>
      <c r="K118">
        <v>2.2301678163461913</v>
      </c>
      <c r="L118">
        <v>612.48987399999999</v>
      </c>
      <c r="M118">
        <v>4.3160962096751305</v>
      </c>
      <c r="N118">
        <v>-23.469902955253907</v>
      </c>
      <c r="O118">
        <v>-47.736118443644258</v>
      </c>
      <c r="P118">
        <v>805.44356400000004</v>
      </c>
      <c r="Q118">
        <v>2.8732438522340966</v>
      </c>
      <c r="R118">
        <v>4.7431019322670114</v>
      </c>
      <c r="S118">
        <v>-23.714202222999905</v>
      </c>
      <c r="T118">
        <v>-47.418015150930991</v>
      </c>
    </row>
    <row r="119" spans="1:20" x14ac:dyDescent="0.3">
      <c r="A119">
        <v>2.5854607295085006</v>
      </c>
      <c r="B119">
        <v>0.90308998699194354</v>
      </c>
      <c r="C119">
        <f t="shared" si="2"/>
        <v>1.682370742516557</v>
      </c>
      <c r="D119">
        <v>3.6338722626583326</v>
      </c>
      <c r="E119">
        <v>0.95424250943932487</v>
      </c>
      <c r="F119">
        <f t="shared" si="3"/>
        <v>2.6796297532190079</v>
      </c>
      <c r="G119">
        <v>0.90308998699194354</v>
      </c>
      <c r="H119">
        <v>2.3654879848908998</v>
      </c>
      <c r="I119">
        <v>3.1956229435869368</v>
      </c>
      <c r="J119">
        <v>0.95424250943932487</v>
      </c>
      <c r="K119">
        <v>2.5090384544191369</v>
      </c>
      <c r="L119">
        <v>526.94302800000003</v>
      </c>
      <c r="M119">
        <v>4.7463850697284506</v>
      </c>
      <c r="N119">
        <v>-22.999548914588303</v>
      </c>
      <c r="O119">
        <v>-47.502206154668748</v>
      </c>
      <c r="P119">
        <v>559.00517500000001</v>
      </c>
      <c r="Q119">
        <v>2.8633216702709303</v>
      </c>
      <c r="R119">
        <v>5.2261563633558481</v>
      </c>
      <c r="S119">
        <v>-22.926668725898853</v>
      </c>
      <c r="T119">
        <v>-45.46204884623041</v>
      </c>
    </row>
    <row r="120" spans="1:20" x14ac:dyDescent="0.3">
      <c r="A120">
        <v>2.2278867046136734</v>
      </c>
      <c r="B120">
        <v>0.6020599913279624</v>
      </c>
      <c r="C120">
        <f t="shared" si="2"/>
        <v>1.6258267132857109</v>
      </c>
      <c r="D120">
        <v>2.6253124509616739</v>
      </c>
      <c r="E120">
        <v>0.6020599913279624</v>
      </c>
      <c r="F120">
        <f t="shared" si="3"/>
        <v>2.0232524596337114</v>
      </c>
      <c r="G120">
        <v>0.6020599913279624</v>
      </c>
      <c r="H120">
        <v>2.6424645202421213</v>
      </c>
      <c r="I120">
        <v>3.958085848521085</v>
      </c>
      <c r="J120">
        <v>0.6020599913279624</v>
      </c>
      <c r="K120">
        <v>2.6856942770243344</v>
      </c>
      <c r="L120">
        <v>3.1946180000000002</v>
      </c>
      <c r="M120">
        <v>5.0846906449600828</v>
      </c>
      <c r="N120">
        <v>-23.622006500000001</v>
      </c>
      <c r="O120">
        <v>-45.410818382249786</v>
      </c>
      <c r="P120">
        <v>638.54311600000005</v>
      </c>
      <c r="Q120">
        <v>2.245502797372851</v>
      </c>
      <c r="R120">
        <v>4.1353553094087747</v>
      </c>
      <c r="S120">
        <v>-22.611166885180054</v>
      </c>
      <c r="T120">
        <v>-45.183569424497712</v>
      </c>
    </row>
    <row r="121" spans="1:20" x14ac:dyDescent="0.3">
      <c r="A121">
        <v>2.5403294747908736</v>
      </c>
      <c r="B121">
        <v>1.4471580313422192</v>
      </c>
      <c r="C121">
        <f t="shared" si="2"/>
        <v>1.0931714434486544</v>
      </c>
      <c r="D121">
        <v>4.1535099893008374</v>
      </c>
      <c r="E121">
        <v>1.7481880270062005</v>
      </c>
      <c r="F121">
        <f t="shared" si="3"/>
        <v>2.4053219622946367</v>
      </c>
      <c r="G121">
        <v>1.4471580313422192</v>
      </c>
      <c r="H121">
        <v>2.143014800254095</v>
      </c>
      <c r="I121">
        <v>2.3926969532596658</v>
      </c>
      <c r="J121">
        <v>1.7481880270062005</v>
      </c>
      <c r="K121">
        <v>1.5383977686857424</v>
      </c>
      <c r="L121">
        <v>785.34430999999995</v>
      </c>
      <c r="M121">
        <v>5.6030653043327536</v>
      </c>
      <c r="N121">
        <v>-23.535249500000003</v>
      </c>
      <c r="O121">
        <v>-46.841445431909598</v>
      </c>
      <c r="P121">
        <v>527.09938799999998</v>
      </c>
      <c r="Q121">
        <v>3.1392709632675655</v>
      </c>
      <c r="R121">
        <v>5.6065339863505974</v>
      </c>
      <c r="S121">
        <v>-22.723722000000002</v>
      </c>
      <c r="T121">
        <v>-47.646846236158197</v>
      </c>
    </row>
    <row r="122" spans="1:20" x14ac:dyDescent="0.3">
      <c r="A122">
        <v>2.5465426634781312</v>
      </c>
      <c r="B122">
        <v>0</v>
      </c>
      <c r="C122">
        <f t="shared" si="2"/>
        <v>2.5465426634781312</v>
      </c>
      <c r="D122">
        <v>4.0848621390484219</v>
      </c>
      <c r="E122">
        <v>0</v>
      </c>
      <c r="F122">
        <f t="shared" si="3"/>
        <v>4.0848621390484219</v>
      </c>
      <c r="G122">
        <v>0</v>
      </c>
      <c r="H122">
        <v>2.1072099696478683</v>
      </c>
      <c r="I122">
        <v>2.4955443375464483</v>
      </c>
      <c r="J122">
        <v>0</v>
      </c>
      <c r="K122">
        <v>2.8056693779336919</v>
      </c>
      <c r="L122">
        <v>427.082041</v>
      </c>
      <c r="M122">
        <v>4.0908221633946562</v>
      </c>
      <c r="N122">
        <v>-20.080991509997855</v>
      </c>
      <c r="O122">
        <v>-49.91494230289026</v>
      </c>
      <c r="P122">
        <v>555.89249900000004</v>
      </c>
      <c r="Q122">
        <v>2.7029395000753436</v>
      </c>
      <c r="R122">
        <v>4.4743036971165608</v>
      </c>
      <c r="S122">
        <v>-23.192991495000008</v>
      </c>
      <c r="T122">
        <v>-49.383974489660609</v>
      </c>
    </row>
    <row r="123" spans="1:20" x14ac:dyDescent="0.3">
      <c r="A123">
        <v>2.3673559210260189</v>
      </c>
      <c r="B123">
        <v>0.84509804001425681</v>
      </c>
      <c r="C123">
        <f t="shared" si="2"/>
        <v>1.522257881011762</v>
      </c>
      <c r="D123">
        <v>3.1162755875805441</v>
      </c>
      <c r="E123">
        <v>1.3010299956639813</v>
      </c>
      <c r="F123">
        <f t="shared" si="3"/>
        <v>1.8152455919165629</v>
      </c>
      <c r="G123">
        <v>0.84509804001425681</v>
      </c>
      <c r="H123">
        <v>2.1038037209559568</v>
      </c>
      <c r="I123">
        <v>2.568201724066995</v>
      </c>
      <c r="J123">
        <v>1.3010299956639813</v>
      </c>
      <c r="K123">
        <v>2.9366268252765386</v>
      </c>
      <c r="L123">
        <v>718.09278400000005</v>
      </c>
      <c r="M123">
        <v>4.4825877695267673</v>
      </c>
      <c r="N123">
        <v>-21.777986990000006</v>
      </c>
      <c r="O123">
        <v>-47.079758204827158</v>
      </c>
      <c r="P123">
        <v>626.16231400000004</v>
      </c>
      <c r="Q123">
        <v>2.861604895852659</v>
      </c>
      <c r="R123">
        <v>4.8831445159072819</v>
      </c>
      <c r="S123">
        <v>-21.994049295000003</v>
      </c>
      <c r="T123">
        <v>-47.425172881653872</v>
      </c>
    </row>
    <row r="124" spans="1:20" x14ac:dyDescent="0.3">
      <c r="A124">
        <v>2.0413926851582249</v>
      </c>
      <c r="B124">
        <v>2.0211892990699383</v>
      </c>
      <c r="C124">
        <f t="shared" si="2"/>
        <v>2.0203386088286646E-2</v>
      </c>
      <c r="D124">
        <v>2.1492191126553797</v>
      </c>
      <c r="E124">
        <v>2.8228216453031045</v>
      </c>
      <c r="F124">
        <f t="shared" si="3"/>
        <v>-0.67360253264772485</v>
      </c>
      <c r="G124">
        <v>2.0211892990699383</v>
      </c>
      <c r="H124">
        <v>2.143014800254095</v>
      </c>
      <c r="I124">
        <v>2.3384564936046046</v>
      </c>
      <c r="J124">
        <v>2.8228216453031045</v>
      </c>
      <c r="K124">
        <v>2.2825835978359392</v>
      </c>
      <c r="L124">
        <v>881.94790499999999</v>
      </c>
      <c r="M124">
        <v>3.4019172505175748</v>
      </c>
      <c r="N124">
        <v>-21.285000428529404</v>
      </c>
      <c r="O124">
        <v>-47.167105877048876</v>
      </c>
      <c r="P124">
        <v>515.81715599999995</v>
      </c>
      <c r="Q124">
        <v>2.6341123498306187</v>
      </c>
      <c r="R124">
        <v>4.5989983057863615</v>
      </c>
      <c r="S124">
        <v>-21.010999499367802</v>
      </c>
      <c r="T124">
        <v>-48.222265751502015</v>
      </c>
    </row>
    <row r="125" spans="1:20" x14ac:dyDescent="0.3">
      <c r="A125">
        <v>2.2764618041732443</v>
      </c>
      <c r="B125">
        <v>1.4771212547196624</v>
      </c>
      <c r="C125">
        <f t="shared" si="2"/>
        <v>0.79934054945358191</v>
      </c>
      <c r="D125">
        <v>2.7839035792727351</v>
      </c>
      <c r="E125">
        <v>1.6127838567197355</v>
      </c>
      <c r="F125">
        <f t="shared" si="3"/>
        <v>1.1711197225529997</v>
      </c>
      <c r="G125">
        <v>1.4771212547196624</v>
      </c>
      <c r="H125">
        <v>2.2787536009528289</v>
      </c>
      <c r="I125">
        <v>2.6919651027673601</v>
      </c>
      <c r="J125">
        <v>1.6127838567197355</v>
      </c>
      <c r="K125">
        <v>3.0274792650806339</v>
      </c>
      <c r="L125">
        <v>378.459881</v>
      </c>
      <c r="M125">
        <v>4.3223433611486763</v>
      </c>
      <c r="N125">
        <v>-20.872026554121053</v>
      </c>
      <c r="O125">
        <v>-51.489407055842278</v>
      </c>
      <c r="P125">
        <v>586.68104000000005</v>
      </c>
      <c r="Q125">
        <v>2.3889994251205149</v>
      </c>
      <c r="R125">
        <v>4.7493497605974762</v>
      </c>
      <c r="S125">
        <v>-21.858362505000006</v>
      </c>
      <c r="T125">
        <v>-47.48140964335802</v>
      </c>
    </row>
    <row r="126" spans="1:20" x14ac:dyDescent="0.3">
      <c r="A126">
        <v>2.3483048630481607</v>
      </c>
      <c r="B126">
        <v>1.3424226808222062</v>
      </c>
      <c r="C126">
        <f t="shared" si="2"/>
        <v>1.0058821822259545</v>
      </c>
      <c r="D126">
        <v>3.0909630765957314</v>
      </c>
      <c r="E126">
        <v>2.6384892569546374</v>
      </c>
      <c r="F126">
        <f t="shared" si="3"/>
        <v>0.45247381964109401</v>
      </c>
      <c r="G126">
        <v>1.3424226808222062</v>
      </c>
      <c r="H126">
        <v>2</v>
      </c>
      <c r="I126">
        <v>2.4712917110589387</v>
      </c>
      <c r="J126">
        <v>2.6384892569546374</v>
      </c>
      <c r="K126">
        <v>2.4632896320202149</v>
      </c>
      <c r="L126">
        <v>524.83555899999999</v>
      </c>
      <c r="M126">
        <v>5.0858683014910282</v>
      </c>
      <c r="N126">
        <v>-21.139538500000004</v>
      </c>
      <c r="O126">
        <v>-48.975870939042814</v>
      </c>
      <c r="P126">
        <v>8.6821260000000002</v>
      </c>
      <c r="Q126">
        <v>2.1739230692509985</v>
      </c>
      <c r="R126">
        <v>5.5119808992470753</v>
      </c>
      <c r="S126">
        <v>-24.003021500000003</v>
      </c>
      <c r="T126">
        <v>-46.412049583612436</v>
      </c>
    </row>
    <row r="127" spans="1:20" x14ac:dyDescent="0.3">
      <c r="A127">
        <v>2.1875207208364631</v>
      </c>
      <c r="B127">
        <v>0</v>
      </c>
      <c r="C127">
        <f t="shared" si="2"/>
        <v>2.1875207208364631</v>
      </c>
      <c r="D127">
        <v>2.5888317255942073</v>
      </c>
      <c r="E127">
        <v>0</v>
      </c>
      <c r="F127">
        <f t="shared" si="3"/>
        <v>2.5888317255942073</v>
      </c>
      <c r="G127">
        <v>0</v>
      </c>
      <c r="H127">
        <v>1.6627578316815741</v>
      </c>
      <c r="I127">
        <v>1.8450980400142569</v>
      </c>
      <c r="J127">
        <v>0</v>
      </c>
      <c r="K127">
        <v>2.1714134148710733</v>
      </c>
      <c r="L127">
        <v>507.31184100000002</v>
      </c>
      <c r="M127">
        <v>3.8923172607224803</v>
      </c>
      <c r="N127">
        <v>-21.048579999366858</v>
      </c>
      <c r="O127">
        <v>-49.057742152508247</v>
      </c>
      <c r="P127">
        <v>306.17832099999998</v>
      </c>
      <c r="Q127">
        <v>3.1004673888821435</v>
      </c>
      <c r="R127">
        <v>4.6454222693490923</v>
      </c>
      <c r="S127">
        <v>-21.768781995000001</v>
      </c>
      <c r="T127">
        <v>-52.115275826996601</v>
      </c>
    </row>
    <row r="128" spans="1:20" x14ac:dyDescent="0.3">
      <c r="A128">
        <v>1.6334684555795864</v>
      </c>
      <c r="B128">
        <v>0.47712125471966244</v>
      </c>
      <c r="C128">
        <f t="shared" si="2"/>
        <v>1.156347200859924</v>
      </c>
      <c r="D128">
        <v>1.7708520116421442</v>
      </c>
      <c r="E128">
        <v>0.77815125038364363</v>
      </c>
      <c r="F128">
        <f t="shared" si="3"/>
        <v>0.9927007612585006</v>
      </c>
      <c r="G128">
        <v>0.47712125471966244</v>
      </c>
      <c r="H128">
        <v>1.7781512503836436</v>
      </c>
      <c r="I128">
        <v>1.919078092376074</v>
      </c>
      <c r="J128">
        <v>0.77815125038364363</v>
      </c>
      <c r="K128">
        <v>2.2963097129703347</v>
      </c>
      <c r="L128">
        <v>566.04621699999996</v>
      </c>
      <c r="M128">
        <v>3.9655309436228605</v>
      </c>
      <c r="N128">
        <v>-20.904231922286552</v>
      </c>
      <c r="O128">
        <v>-49.272841545890991</v>
      </c>
      <c r="P128">
        <v>431.25679100000002</v>
      </c>
      <c r="Q128">
        <v>2.891648943870559</v>
      </c>
      <c r="R128">
        <v>4.6067252245758397</v>
      </c>
      <c r="S128">
        <v>-21.538867499355003</v>
      </c>
      <c r="T128">
        <v>-49.857735234791051</v>
      </c>
    </row>
    <row r="129" spans="1:20" x14ac:dyDescent="0.3">
      <c r="A129">
        <v>2.2966651902615309</v>
      </c>
      <c r="B129">
        <v>1.5314789170422551</v>
      </c>
      <c r="C129">
        <f t="shared" si="2"/>
        <v>0.76518627321927579</v>
      </c>
      <c r="D129">
        <v>2.9400181550076634</v>
      </c>
      <c r="E129">
        <v>2.9360107957152097</v>
      </c>
      <c r="F129">
        <f t="shared" si="3"/>
        <v>4.0073592924536605E-3</v>
      </c>
      <c r="G129">
        <v>1.5314789170422551</v>
      </c>
      <c r="H129">
        <v>1.9822712330395684</v>
      </c>
      <c r="I129">
        <v>2.2355284469075487</v>
      </c>
      <c r="J129">
        <v>2.9360107957152097</v>
      </c>
      <c r="K129">
        <v>2.7089483622275385</v>
      </c>
      <c r="L129">
        <v>734.50408300000004</v>
      </c>
      <c r="M129">
        <v>4.3007041525961238</v>
      </c>
      <c r="N129">
        <v>-23.034797499319904</v>
      </c>
      <c r="O129">
        <v>-49.165330170887934</v>
      </c>
      <c r="P129">
        <v>19.002613</v>
      </c>
      <c r="Q129">
        <v>2.8586580854397154</v>
      </c>
      <c r="R129">
        <v>4.7506780682494991</v>
      </c>
      <c r="S129">
        <v>-24.494251427999906</v>
      </c>
      <c r="T129">
        <v>-47.841054751674982</v>
      </c>
    </row>
    <row r="130" spans="1:20" x14ac:dyDescent="0.3">
      <c r="A130">
        <v>2.0293837776852097</v>
      </c>
      <c r="B130">
        <v>0.6020599913279624</v>
      </c>
      <c r="C130">
        <f t="shared" si="2"/>
        <v>1.4273237863572472</v>
      </c>
      <c r="D130">
        <v>2.5250448070368452</v>
      </c>
      <c r="E130">
        <v>0.84509804001425681</v>
      </c>
      <c r="F130">
        <f t="shared" si="3"/>
        <v>1.6799467670225883</v>
      </c>
      <c r="G130">
        <v>0.6020599913279624</v>
      </c>
      <c r="H130">
        <v>1.9731278535996986</v>
      </c>
      <c r="I130">
        <v>2.2576785748691846</v>
      </c>
      <c r="J130">
        <v>0.84509804001425681</v>
      </c>
      <c r="K130">
        <v>2.1065410484088751</v>
      </c>
      <c r="L130">
        <v>574.77755000000002</v>
      </c>
      <c r="M130">
        <v>4.6897438238425666</v>
      </c>
      <c r="N130">
        <v>-23.168672500000003</v>
      </c>
      <c r="O130">
        <v>-47.737531325107895</v>
      </c>
      <c r="P130">
        <v>563.33300499999996</v>
      </c>
      <c r="Q130">
        <v>2.6735305121612907</v>
      </c>
      <c r="R130">
        <v>4.1211986025846903</v>
      </c>
      <c r="S130">
        <v>-22.064934664020004</v>
      </c>
      <c r="T130">
        <v>-48.177705754140838</v>
      </c>
    </row>
    <row r="131" spans="1:20" x14ac:dyDescent="0.3">
      <c r="A131">
        <v>1.6434526764861874</v>
      </c>
      <c r="B131">
        <v>0.90308998699194354</v>
      </c>
      <c r="C131">
        <f t="shared" ref="C131:C194" si="4">A131-B131</f>
        <v>0.74036268949424389</v>
      </c>
      <c r="D131">
        <v>1.7923916894982539</v>
      </c>
      <c r="E131">
        <v>0.95424250943932487</v>
      </c>
      <c r="F131">
        <f t="shared" ref="F131:F194" si="5">D131-E131</f>
        <v>0.83814918005892902</v>
      </c>
      <c r="G131">
        <v>0.90308998699194354</v>
      </c>
      <c r="H131">
        <v>2.1846914308175989</v>
      </c>
      <c r="I131">
        <v>3.0625819842281632</v>
      </c>
      <c r="J131">
        <v>0.95424250943932487</v>
      </c>
      <c r="K131">
        <v>2.2796486959977837</v>
      </c>
      <c r="L131">
        <v>595.21333600000003</v>
      </c>
      <c r="M131">
        <v>4.2588287705939791</v>
      </c>
      <c r="N131">
        <v>-23.224731835877456</v>
      </c>
      <c r="O131">
        <v>-47.952110655390264</v>
      </c>
      <c r="P131">
        <v>865.95305199999996</v>
      </c>
      <c r="Q131">
        <v>2.8435442119456353</v>
      </c>
      <c r="R131">
        <v>4.2160074681083124</v>
      </c>
      <c r="S131">
        <v>-24.220268457556852</v>
      </c>
      <c r="T131">
        <v>-48.765477481482321</v>
      </c>
    </row>
    <row r="132" spans="1:20" x14ac:dyDescent="0.3">
      <c r="A132">
        <v>2.6394864892685859</v>
      </c>
      <c r="B132">
        <v>2.1553360374650619</v>
      </c>
      <c r="C132">
        <f t="shared" si="4"/>
        <v>0.48415045180352401</v>
      </c>
      <c r="D132">
        <v>4.4132997640812519</v>
      </c>
      <c r="E132">
        <v>2.9513375187959179</v>
      </c>
      <c r="F132">
        <f t="shared" si="5"/>
        <v>1.461962245285334</v>
      </c>
      <c r="G132">
        <v>2.1553360374650619</v>
      </c>
      <c r="H132">
        <v>2.0211892990699383</v>
      </c>
      <c r="I132">
        <v>2.3384564936046046</v>
      </c>
      <c r="J132">
        <v>2.9513375187959179</v>
      </c>
      <c r="K132">
        <v>2.2451324937920831</v>
      </c>
      <c r="L132">
        <v>598.42758600000002</v>
      </c>
      <c r="M132">
        <v>4.2352758766870524</v>
      </c>
      <c r="N132">
        <v>-22.508882412068655</v>
      </c>
      <c r="O132">
        <v>-47.775700203456722</v>
      </c>
      <c r="P132">
        <v>680.982846</v>
      </c>
      <c r="Q132">
        <v>2.5229173957693058</v>
      </c>
      <c r="R132">
        <v>3.8849651982007325</v>
      </c>
      <c r="S132">
        <v>-24.101200310693006</v>
      </c>
      <c r="T132">
        <v>-48.367071155950498</v>
      </c>
    </row>
    <row r="133" spans="1:20" x14ac:dyDescent="0.3">
      <c r="A133">
        <v>2.0863598306747484</v>
      </c>
      <c r="B133">
        <v>0</v>
      </c>
      <c r="C133">
        <f t="shared" si="4"/>
        <v>2.0863598306747484</v>
      </c>
      <c r="D133">
        <v>2.2988530764097068</v>
      </c>
      <c r="E133">
        <v>0</v>
      </c>
      <c r="F133">
        <f t="shared" si="5"/>
        <v>2.2988530764097068</v>
      </c>
      <c r="G133">
        <v>0</v>
      </c>
      <c r="H133">
        <v>1.2304489213782739</v>
      </c>
      <c r="I133">
        <v>1.414973347970818</v>
      </c>
      <c r="J133">
        <v>0</v>
      </c>
      <c r="K133">
        <v>2.2758340364245599</v>
      </c>
      <c r="L133">
        <v>553.97054000000003</v>
      </c>
      <c r="M133">
        <v>4.0940516555099649</v>
      </c>
      <c r="N133">
        <v>-23.032005631921155</v>
      </c>
      <c r="O133">
        <v>-49.713936148676602</v>
      </c>
      <c r="P133">
        <v>537.58763799999997</v>
      </c>
      <c r="Q133">
        <v>2.500564405288396</v>
      </c>
      <c r="R133">
        <v>4.0333835411731194</v>
      </c>
      <c r="S133">
        <v>-21.589189499357602</v>
      </c>
      <c r="T133">
        <v>-48.072330066710776</v>
      </c>
    </row>
    <row r="134" spans="1:20" x14ac:dyDescent="0.3">
      <c r="A134">
        <v>2.53655844257153</v>
      </c>
      <c r="B134">
        <v>1.3979400086720377</v>
      </c>
      <c r="C134">
        <f t="shared" si="4"/>
        <v>1.1386184338994922</v>
      </c>
      <c r="D134">
        <v>3.9834909718151663</v>
      </c>
      <c r="E134">
        <v>1.4623979978989561</v>
      </c>
      <c r="F134">
        <f t="shared" si="5"/>
        <v>2.5210929739162102</v>
      </c>
      <c r="G134">
        <v>1.3979400086720377</v>
      </c>
      <c r="H134">
        <v>0</v>
      </c>
      <c r="I134">
        <v>0</v>
      </c>
      <c r="J134">
        <v>1.4623979978989561</v>
      </c>
      <c r="K134">
        <v>2.2268318106587208</v>
      </c>
      <c r="L134">
        <v>461.49571200000003</v>
      </c>
      <c r="M134">
        <v>3.9353560929455731</v>
      </c>
      <c r="N134">
        <v>-21.560310036799354</v>
      </c>
      <c r="O134">
        <v>-50.450348692156652</v>
      </c>
      <c r="P134">
        <v>618.99365499999999</v>
      </c>
      <c r="Q134">
        <v>2.6975972035301958</v>
      </c>
      <c r="R134">
        <v>5.3147601893777532</v>
      </c>
      <c r="S134">
        <v>-22.412511500000004</v>
      </c>
      <c r="T134">
        <v>-47.563533238434395</v>
      </c>
    </row>
    <row r="135" spans="1:20" x14ac:dyDescent="0.3">
      <c r="A135">
        <v>2.0211892990699383</v>
      </c>
      <c r="B135">
        <v>0</v>
      </c>
      <c r="C135">
        <f t="shared" si="4"/>
        <v>2.0211892990699383</v>
      </c>
      <c r="D135">
        <v>2.3283796034387376</v>
      </c>
      <c r="E135">
        <v>0</v>
      </c>
      <c r="F135">
        <f t="shared" si="5"/>
        <v>2.3283796034387376</v>
      </c>
      <c r="G135">
        <v>0</v>
      </c>
      <c r="H135">
        <v>2.0569048513364727</v>
      </c>
      <c r="I135">
        <v>2.4232458739368079</v>
      </c>
      <c r="J135">
        <v>0</v>
      </c>
      <c r="K135">
        <v>2.6256241666222033</v>
      </c>
      <c r="L135">
        <v>590.20346199999994</v>
      </c>
      <c r="M135">
        <v>4.2664198658791035</v>
      </c>
      <c r="N135">
        <v>-20.718734499377604</v>
      </c>
      <c r="O135">
        <v>-48.539738329013375</v>
      </c>
      <c r="P135">
        <v>762.981314</v>
      </c>
      <c r="Q135">
        <v>1.5603968736739027</v>
      </c>
      <c r="R135">
        <v>4.7062567931239201</v>
      </c>
      <c r="S135">
        <v>-23.744515000000003</v>
      </c>
      <c r="T135">
        <v>-46.393692673973653</v>
      </c>
    </row>
    <row r="136" spans="1:20" x14ac:dyDescent="0.3">
      <c r="A136">
        <v>2.5943925503754266</v>
      </c>
      <c r="B136">
        <v>2.27415784926368</v>
      </c>
      <c r="C136">
        <f t="shared" si="4"/>
        <v>0.32023470111174657</v>
      </c>
      <c r="D136">
        <v>3.9045532629767727</v>
      </c>
      <c r="E136">
        <v>3.4438885467773721</v>
      </c>
      <c r="F136">
        <f t="shared" si="5"/>
        <v>0.46066471619940064</v>
      </c>
      <c r="G136">
        <v>2.27415784926368</v>
      </c>
      <c r="H136">
        <v>2.0569048513364727</v>
      </c>
      <c r="I136">
        <v>2.2624510897304293</v>
      </c>
      <c r="J136">
        <v>3.4438885467773721</v>
      </c>
      <c r="K136">
        <v>2.8625177771838168</v>
      </c>
      <c r="L136">
        <v>475.12931700000001</v>
      </c>
      <c r="M136">
        <v>3.79309160017658</v>
      </c>
      <c r="N136">
        <v>-20.171558843335301</v>
      </c>
      <c r="O136">
        <v>-48.687484179829646</v>
      </c>
      <c r="P136">
        <v>806.35944600000005</v>
      </c>
      <c r="Q136">
        <v>2.628385864431384</v>
      </c>
      <c r="R136">
        <v>4.2339854787802116</v>
      </c>
      <c r="S136">
        <v>-23.5317929883978</v>
      </c>
      <c r="T136">
        <v>-45.84717692961798</v>
      </c>
    </row>
    <row r="137" spans="1:20" x14ac:dyDescent="0.3">
      <c r="A137">
        <v>1.9912260756924949</v>
      </c>
      <c r="B137">
        <v>1.3979400086720377</v>
      </c>
      <c r="C137">
        <f t="shared" si="4"/>
        <v>0.59328606702045716</v>
      </c>
      <c r="D137">
        <v>2.3010299956639813</v>
      </c>
      <c r="E137">
        <v>1.3979400086720377</v>
      </c>
      <c r="F137">
        <f t="shared" si="5"/>
        <v>0.90308998699194354</v>
      </c>
      <c r="G137">
        <v>0</v>
      </c>
      <c r="H137">
        <v>2.2695129442179165</v>
      </c>
      <c r="I137">
        <v>2.8609366207000937</v>
      </c>
      <c r="J137">
        <v>0.3010299956639812</v>
      </c>
      <c r="K137">
        <v>2.2619595605467095</v>
      </c>
      <c r="L137">
        <v>591.02437999999995</v>
      </c>
      <c r="M137">
        <v>4.4479328655921799</v>
      </c>
      <c r="N137">
        <v>-22.330076447999904</v>
      </c>
      <c r="O137">
        <v>-47.174375742552414</v>
      </c>
      <c r="P137">
        <v>469.58034900000001</v>
      </c>
      <c r="Q137">
        <v>2.2378803869161454</v>
      </c>
      <c r="R137">
        <v>3.7242758696007892</v>
      </c>
      <c r="S137">
        <v>-21.625362732839552</v>
      </c>
      <c r="T137">
        <v>-50.860672004289604</v>
      </c>
    </row>
    <row r="138" spans="1:20" x14ac:dyDescent="0.3">
      <c r="A138">
        <v>2.5403294747908736</v>
      </c>
      <c r="B138">
        <v>1.7708520116421442</v>
      </c>
      <c r="C138">
        <f t="shared" si="4"/>
        <v>0.76947746314872933</v>
      </c>
      <c r="D138">
        <v>3.8747716371842982</v>
      </c>
      <c r="E138">
        <v>1.9822712330395684</v>
      </c>
      <c r="F138">
        <f t="shared" si="5"/>
        <v>1.8925004041447298</v>
      </c>
      <c r="G138">
        <v>1.3979400086720377</v>
      </c>
      <c r="H138">
        <v>2.419955748489758</v>
      </c>
      <c r="I138">
        <v>2.9410142437055695</v>
      </c>
      <c r="J138">
        <v>1.3979400086720377</v>
      </c>
      <c r="K138">
        <v>2.6684977377819545</v>
      </c>
      <c r="L138">
        <v>494.38563699999997</v>
      </c>
      <c r="M138">
        <v>4.2527559710885736</v>
      </c>
      <c r="N138">
        <v>-23.012958080648964</v>
      </c>
      <c r="O138">
        <v>-48.00989213364484</v>
      </c>
      <c r="P138">
        <v>512.43853300000001</v>
      </c>
      <c r="Q138">
        <v>2.402469449960547</v>
      </c>
      <c r="R138">
        <v>3.7904962769671093</v>
      </c>
      <c r="S138">
        <v>-22.569410257822707</v>
      </c>
      <c r="T138">
        <v>-48.159014141546734</v>
      </c>
    </row>
    <row r="139" spans="1:20" x14ac:dyDescent="0.3">
      <c r="A139">
        <v>2.1461280356782382</v>
      </c>
      <c r="B139">
        <v>0</v>
      </c>
      <c r="C139">
        <f t="shared" si="4"/>
        <v>2.1461280356782382</v>
      </c>
      <c r="D139">
        <v>2.5865873046717551</v>
      </c>
      <c r="E139">
        <v>0</v>
      </c>
      <c r="F139">
        <f t="shared" si="5"/>
        <v>2.5865873046717551</v>
      </c>
      <c r="G139">
        <v>1.7708520116421442</v>
      </c>
      <c r="H139">
        <v>1.9344984512435677</v>
      </c>
      <c r="I139">
        <v>2.1643528557844371</v>
      </c>
      <c r="J139">
        <v>1.9822712330395684</v>
      </c>
      <c r="K139">
        <v>2.1385521484333947</v>
      </c>
      <c r="L139">
        <v>660.26309200000003</v>
      </c>
      <c r="M139">
        <v>4.3896621375102995</v>
      </c>
      <c r="N139">
        <v>-22.481707032329005</v>
      </c>
      <c r="O139">
        <v>-47.458282925400148</v>
      </c>
      <c r="P139">
        <v>764.09666800000002</v>
      </c>
      <c r="Q139">
        <v>2.2449744014493307</v>
      </c>
      <c r="R139">
        <v>5.8565917548987541</v>
      </c>
      <c r="S139">
        <v>-23.657510000000002</v>
      </c>
      <c r="T139">
        <v>-46.530874257629542</v>
      </c>
    </row>
    <row r="140" spans="1:20" x14ac:dyDescent="0.3">
      <c r="A140">
        <v>1.9912260756924949</v>
      </c>
      <c r="B140">
        <v>0.3010299956639812</v>
      </c>
      <c r="C140">
        <f t="shared" si="4"/>
        <v>1.6901960800285136</v>
      </c>
      <c r="D140">
        <v>2.1522883443830563</v>
      </c>
      <c r="E140">
        <v>0.3010299956639812</v>
      </c>
      <c r="F140">
        <f t="shared" si="5"/>
        <v>1.851258348719075</v>
      </c>
      <c r="G140">
        <v>0</v>
      </c>
      <c r="H140">
        <v>1.0413926851582251</v>
      </c>
      <c r="I140">
        <v>1.0791812460476249</v>
      </c>
      <c r="J140">
        <v>0</v>
      </c>
      <c r="K140">
        <v>2.3923891456860735</v>
      </c>
      <c r="L140">
        <v>406.21886499999999</v>
      </c>
      <c r="M140">
        <v>3.7823292689968371</v>
      </c>
      <c r="N140">
        <v>-21.35405285027235</v>
      </c>
      <c r="O140">
        <v>-50.287295847911714</v>
      </c>
      <c r="P140">
        <v>659.86581000000001</v>
      </c>
      <c r="Q140">
        <v>2.1878956314736246</v>
      </c>
      <c r="R140">
        <v>4.3675422735205771</v>
      </c>
      <c r="S140">
        <v>-22.604796852294054</v>
      </c>
      <c r="T140">
        <v>-46.915909900122074</v>
      </c>
    </row>
    <row r="141" spans="1:20" x14ac:dyDescent="0.3">
      <c r="A141">
        <v>2.2833012287035497</v>
      </c>
      <c r="B141">
        <v>0.84509804001425681</v>
      </c>
      <c r="C141">
        <f t="shared" si="4"/>
        <v>1.4382031886892928</v>
      </c>
      <c r="D141">
        <v>3.1690863574870227</v>
      </c>
      <c r="E141">
        <v>0.84509804001425681</v>
      </c>
      <c r="F141">
        <f t="shared" si="5"/>
        <v>2.3239883174727658</v>
      </c>
      <c r="G141">
        <v>0.3010299956639812</v>
      </c>
      <c r="H141">
        <v>0.3010299956639812</v>
      </c>
      <c r="I141">
        <v>0.3010299956639812</v>
      </c>
      <c r="J141">
        <v>0.3010299956639812</v>
      </c>
      <c r="K141">
        <v>2.4826306536321199</v>
      </c>
      <c r="L141">
        <v>599.75722699999994</v>
      </c>
      <c r="M141">
        <v>3.6703386411274419</v>
      </c>
      <c r="N141">
        <v>-23.632234981801354</v>
      </c>
      <c r="O141">
        <v>-49.318912396415541</v>
      </c>
      <c r="P141">
        <v>382.57087799999999</v>
      </c>
      <c r="Q141">
        <v>3.116751157016286</v>
      </c>
      <c r="R141">
        <v>3.9253120914996495</v>
      </c>
      <c r="S141">
        <v>-20.932496842544253</v>
      </c>
      <c r="T141">
        <v>-50.496735052327885</v>
      </c>
    </row>
    <row r="142" spans="1:20" x14ac:dyDescent="0.3">
      <c r="A142">
        <v>2.4814426285023048</v>
      </c>
      <c r="B142">
        <v>0.6020599913279624</v>
      </c>
      <c r="C142">
        <f t="shared" si="4"/>
        <v>1.8793826371743423</v>
      </c>
      <c r="D142">
        <v>3.4649364291217326</v>
      </c>
      <c r="E142">
        <v>0.6020599913279624</v>
      </c>
      <c r="F142">
        <f t="shared" si="5"/>
        <v>2.8628764377937701</v>
      </c>
      <c r="G142">
        <v>0.84509804001425681</v>
      </c>
      <c r="H142">
        <v>2.3096301674258988</v>
      </c>
      <c r="I142">
        <v>2.7551122663950713</v>
      </c>
      <c r="J142">
        <v>0.84509804001425681</v>
      </c>
      <c r="K142">
        <v>2.4450154053448756</v>
      </c>
      <c r="L142">
        <v>601.84469799999999</v>
      </c>
      <c r="M142">
        <v>3.6079908585471747</v>
      </c>
      <c r="N142">
        <v>-22.218996750170806</v>
      </c>
      <c r="O142">
        <v>-47.626610130408217</v>
      </c>
      <c r="P142">
        <v>16.189961</v>
      </c>
      <c r="Q142">
        <v>2.4487573194653165</v>
      </c>
      <c r="R142">
        <v>5.6367997141409134</v>
      </c>
      <c r="S142">
        <v>-23.933737500000003</v>
      </c>
      <c r="T142">
        <v>-46.331370849190684</v>
      </c>
    </row>
    <row r="143" spans="1:20" x14ac:dyDescent="0.3">
      <c r="A143">
        <v>1.8325089127062364</v>
      </c>
      <c r="B143">
        <v>0</v>
      </c>
      <c r="C143">
        <f t="shared" si="4"/>
        <v>1.8325089127062364</v>
      </c>
      <c r="D143">
        <v>2.4232458739368079</v>
      </c>
      <c r="E143">
        <v>0.77815125038364363</v>
      </c>
      <c r="F143">
        <f t="shared" si="5"/>
        <v>1.6450946235531643</v>
      </c>
      <c r="G143">
        <v>0.6020599913279624</v>
      </c>
      <c r="H143">
        <v>2.0530784434834195</v>
      </c>
      <c r="I143">
        <v>2.5693739096150461</v>
      </c>
      <c r="J143">
        <v>0.6020599913279624</v>
      </c>
      <c r="K143">
        <v>2.1893920459125691</v>
      </c>
      <c r="L143">
        <v>581.63542900000004</v>
      </c>
      <c r="M143">
        <v>4.8588498732547727</v>
      </c>
      <c r="N143">
        <v>-22.645784885852652</v>
      </c>
      <c r="O143">
        <v>-47.196770776794587</v>
      </c>
      <c r="P143">
        <v>772.83696899999995</v>
      </c>
      <c r="Q143">
        <v>2.6122878423124289</v>
      </c>
      <c r="R143">
        <v>5.9237288310229683</v>
      </c>
      <c r="S143">
        <v>-23.710304500000007</v>
      </c>
      <c r="T143">
        <v>-46.550257247678331</v>
      </c>
    </row>
    <row r="144" spans="1:20" x14ac:dyDescent="0.3">
      <c r="A144">
        <v>2.4983105537896004</v>
      </c>
      <c r="B144">
        <v>0.6020599913279624</v>
      </c>
      <c r="C144">
        <f t="shared" si="4"/>
        <v>1.8962505624616379</v>
      </c>
      <c r="D144">
        <v>3.8104341559226729</v>
      </c>
      <c r="E144">
        <v>1.3802112417116059</v>
      </c>
      <c r="F144">
        <f t="shared" si="5"/>
        <v>2.430222914211067</v>
      </c>
      <c r="G144">
        <v>0</v>
      </c>
      <c r="H144">
        <v>1.7708520116421442</v>
      </c>
      <c r="I144">
        <v>1.8976270912904414</v>
      </c>
      <c r="J144">
        <v>0.77815125038364363</v>
      </c>
      <c r="K144">
        <v>2.6451077341320817</v>
      </c>
      <c r="L144">
        <v>509.914018</v>
      </c>
      <c r="M144">
        <v>3.863739107345217</v>
      </c>
      <c r="N144">
        <v>-20.477034658871002</v>
      </c>
      <c r="O144">
        <v>-49.778859693117063</v>
      </c>
      <c r="P144">
        <v>754.99158699999998</v>
      </c>
      <c r="Q144">
        <v>1.1855704836422201</v>
      </c>
      <c r="R144">
        <v>5.207168321105125</v>
      </c>
      <c r="S144">
        <v>-23.614705000000004</v>
      </c>
      <c r="T144">
        <v>-46.571514608630615</v>
      </c>
    </row>
    <row r="145" spans="1:20" x14ac:dyDescent="0.3">
      <c r="A145">
        <v>2.4216039268698313</v>
      </c>
      <c r="B145">
        <v>1.2304489213782739</v>
      </c>
      <c r="C145">
        <f t="shared" si="4"/>
        <v>1.1911550054915574</v>
      </c>
      <c r="D145">
        <v>3.037027879755775</v>
      </c>
      <c r="E145">
        <v>1.4471580313422192</v>
      </c>
      <c r="F145">
        <f t="shared" si="5"/>
        <v>1.5898698484135558</v>
      </c>
      <c r="G145">
        <v>0.6020599913279624</v>
      </c>
      <c r="H145">
        <v>2.5078558716958308</v>
      </c>
      <c r="I145">
        <v>3.514547752660286</v>
      </c>
      <c r="J145">
        <v>1.3802112417116059</v>
      </c>
      <c r="K145">
        <v>2.5105369676417379</v>
      </c>
      <c r="L145">
        <v>850.24847499999998</v>
      </c>
      <c r="M145">
        <v>5.3965654651848993</v>
      </c>
      <c r="N145">
        <v>-23.603514000000004</v>
      </c>
      <c r="O145">
        <v>-46.931846327888586</v>
      </c>
      <c r="P145">
        <v>849.65603699999997</v>
      </c>
      <c r="Q145">
        <v>3.0557249404672282</v>
      </c>
      <c r="R145">
        <v>5.4013712421496649</v>
      </c>
      <c r="S145">
        <v>-22.015998500000002</v>
      </c>
      <c r="T145">
        <v>-47.889237684691636</v>
      </c>
    </row>
    <row r="146" spans="1:20" x14ac:dyDescent="0.3">
      <c r="A146">
        <v>2.3180633349627615</v>
      </c>
      <c r="B146">
        <v>0</v>
      </c>
      <c r="C146">
        <f t="shared" si="4"/>
        <v>2.3180633349627615</v>
      </c>
      <c r="D146">
        <v>3.1306553490220308</v>
      </c>
      <c r="E146">
        <v>0</v>
      </c>
      <c r="F146">
        <f t="shared" si="5"/>
        <v>3.1306553490220308</v>
      </c>
      <c r="G146">
        <v>1.2304489213782739</v>
      </c>
      <c r="H146">
        <v>2.2528530309798933</v>
      </c>
      <c r="I146">
        <v>2.6394864892685859</v>
      </c>
      <c r="J146">
        <v>1.4471580313422192</v>
      </c>
      <c r="K146">
        <v>2.4933506840324116</v>
      </c>
      <c r="L146">
        <v>794.65631099999996</v>
      </c>
      <c r="M146">
        <v>4.5476762705546943</v>
      </c>
      <c r="N146">
        <v>-21.340430500000004</v>
      </c>
      <c r="O146">
        <v>-47.730042348127988</v>
      </c>
      <c r="P146">
        <v>517.39019800000005</v>
      </c>
      <c r="Q146">
        <v>2.7563964576149456</v>
      </c>
      <c r="R146">
        <v>3.6177340353640179</v>
      </c>
      <c r="S146">
        <v>-22.646489896629703</v>
      </c>
      <c r="T146">
        <v>-44.578340961319348</v>
      </c>
    </row>
    <row r="147" spans="1:20" x14ac:dyDescent="0.3">
      <c r="A147">
        <v>2.3617278360175931</v>
      </c>
      <c r="B147">
        <v>0.3010299956639812</v>
      </c>
      <c r="C147">
        <f t="shared" si="4"/>
        <v>2.0606978403536118</v>
      </c>
      <c r="D147">
        <v>3.3946267642722092</v>
      </c>
      <c r="E147">
        <v>0.90308998699194354</v>
      </c>
      <c r="F147">
        <f t="shared" si="5"/>
        <v>2.4915367772802659</v>
      </c>
      <c r="G147">
        <v>0</v>
      </c>
      <c r="H147">
        <v>2.1367205671564067</v>
      </c>
      <c r="I147">
        <v>2.4440447959180762</v>
      </c>
      <c r="J147">
        <v>0</v>
      </c>
      <c r="K147">
        <v>2.5857201006932291</v>
      </c>
      <c r="L147">
        <v>990.53677300000004</v>
      </c>
      <c r="M147">
        <v>3.9360611166099884</v>
      </c>
      <c r="N147">
        <v>-20.402491999392403</v>
      </c>
      <c r="O147">
        <v>-47.423806452050769</v>
      </c>
      <c r="P147">
        <v>718.57108200000005</v>
      </c>
      <c r="Q147">
        <v>2.6229224125182213</v>
      </c>
      <c r="R147">
        <v>4.7399360818157739</v>
      </c>
      <c r="S147">
        <v>-21.596102500000004</v>
      </c>
      <c r="T147">
        <v>-46.888265889528491</v>
      </c>
    </row>
    <row r="148" spans="1:20" x14ac:dyDescent="0.3">
      <c r="A148">
        <v>2.5998830720736876</v>
      </c>
      <c r="B148">
        <v>1.8195439355418688</v>
      </c>
      <c r="C148">
        <f t="shared" si="4"/>
        <v>0.78033913653181886</v>
      </c>
      <c r="D148">
        <v>4.0072782473342441</v>
      </c>
      <c r="E148">
        <v>1.8864907251724818</v>
      </c>
      <c r="F148">
        <f t="shared" si="5"/>
        <v>2.1207875221617623</v>
      </c>
      <c r="G148">
        <v>0.3010299956639812</v>
      </c>
      <c r="H148">
        <v>1.2304489213782739</v>
      </c>
      <c r="I148">
        <v>1.255272505103306</v>
      </c>
      <c r="J148">
        <v>0.90308998699194354</v>
      </c>
      <c r="K148">
        <v>2.1741470650970305</v>
      </c>
      <c r="L148">
        <v>361.003265</v>
      </c>
      <c r="M148">
        <v>3.3165993020938607</v>
      </c>
      <c r="N148">
        <v>-22.745498928978854</v>
      </c>
      <c r="O148">
        <v>-50.793666159557638</v>
      </c>
      <c r="P148">
        <v>504.243066</v>
      </c>
      <c r="Q148">
        <v>2.6354274457328497</v>
      </c>
      <c r="R148">
        <v>5.663390873558539</v>
      </c>
      <c r="S148">
        <v>-20.812636500000004</v>
      </c>
      <c r="T148">
        <v>-49.381347685025794</v>
      </c>
    </row>
    <row r="149" spans="1:20" x14ac:dyDescent="0.3">
      <c r="A149">
        <v>2.6085260335771943</v>
      </c>
      <c r="B149">
        <v>2.0413926851582249</v>
      </c>
      <c r="C149">
        <f t="shared" si="4"/>
        <v>0.56713334841896934</v>
      </c>
      <c r="D149">
        <v>4.2949069106051923</v>
      </c>
      <c r="E149">
        <v>2.4771212547196626</v>
      </c>
      <c r="F149">
        <f t="shared" si="5"/>
        <v>1.8177856558855296</v>
      </c>
      <c r="G149">
        <v>1.8195439355418688</v>
      </c>
      <c r="H149">
        <v>2.0211892990699383</v>
      </c>
      <c r="I149">
        <v>2.3560258571931225</v>
      </c>
      <c r="J149">
        <v>1.8864907251724818</v>
      </c>
      <c r="K149">
        <v>2.4852940180679526</v>
      </c>
      <c r="L149">
        <v>521.92121099999997</v>
      </c>
      <c r="M149">
        <v>4.9150725398865411</v>
      </c>
      <c r="N149">
        <v>-22.577749880422036</v>
      </c>
      <c r="O149">
        <v>-44.96173196059668</v>
      </c>
      <c r="P149">
        <v>604.88468899999998</v>
      </c>
      <c r="Q149">
        <v>3.0411592878728797</v>
      </c>
      <c r="R149">
        <v>5.8585035113726693</v>
      </c>
      <c r="S149">
        <v>-23.184061500000002</v>
      </c>
      <c r="T149">
        <v>-45.884175401459665</v>
      </c>
    </row>
    <row r="150" spans="1:20" x14ac:dyDescent="0.3">
      <c r="A150">
        <v>2.4487063199050798</v>
      </c>
      <c r="B150">
        <v>0</v>
      </c>
      <c r="C150">
        <f t="shared" si="4"/>
        <v>2.4487063199050798</v>
      </c>
      <c r="D150">
        <v>3.0979510709941498</v>
      </c>
      <c r="E150">
        <v>0.3010299956639812</v>
      </c>
      <c r="F150">
        <f t="shared" si="5"/>
        <v>2.7969210753301685</v>
      </c>
      <c r="G150">
        <v>2.0413926851582249</v>
      </c>
      <c r="H150">
        <v>2.3710678622717363</v>
      </c>
      <c r="I150">
        <v>3.3277674899027292</v>
      </c>
      <c r="J150">
        <v>2.4771212547196626</v>
      </c>
      <c r="K150">
        <v>2.1549684019587931</v>
      </c>
      <c r="L150">
        <v>6.8811460000000002</v>
      </c>
      <c r="M150">
        <v>5.1162922014357486</v>
      </c>
      <c r="N150">
        <v>-23.883839000000005</v>
      </c>
      <c r="O150">
        <v>-46.420031768274477</v>
      </c>
      <c r="P150">
        <v>761.15639399999998</v>
      </c>
      <c r="Q150">
        <v>2.790506829920425</v>
      </c>
      <c r="R150">
        <v>4.0288558093904436</v>
      </c>
      <c r="S150">
        <v>-23.221871510221003</v>
      </c>
      <c r="T150">
        <v>-45.309544504809459</v>
      </c>
    </row>
    <row r="151" spans="1:20" x14ac:dyDescent="0.3">
      <c r="A151">
        <v>2.5751878449276608</v>
      </c>
      <c r="B151">
        <v>1.3617278360175928</v>
      </c>
      <c r="C151">
        <f t="shared" si="4"/>
        <v>1.213460008910068</v>
      </c>
      <c r="D151">
        <v>3.6498214632245651</v>
      </c>
      <c r="E151">
        <v>1.4313637641589874</v>
      </c>
      <c r="F151">
        <f t="shared" si="5"/>
        <v>2.2184576990655778</v>
      </c>
      <c r="G151">
        <v>0</v>
      </c>
      <c r="H151">
        <v>2.5132176000679389</v>
      </c>
      <c r="I151">
        <v>3.1908917169221698</v>
      </c>
      <c r="J151">
        <v>0.3010299956639812</v>
      </c>
      <c r="K151">
        <v>3.14837125733224</v>
      </c>
      <c r="L151">
        <v>939.59264099999996</v>
      </c>
      <c r="M151">
        <v>4.3333868116595315</v>
      </c>
      <c r="N151">
        <v>-23.074750147406501</v>
      </c>
      <c r="O151">
        <v>-44.958026903498052</v>
      </c>
      <c r="P151">
        <v>733.95771000000002</v>
      </c>
      <c r="Q151">
        <v>2.8134034986450676</v>
      </c>
      <c r="R151">
        <v>4.612296325952097</v>
      </c>
      <c r="S151">
        <v>-22.736459985000007</v>
      </c>
      <c r="T151">
        <v>-48.568763281267941</v>
      </c>
    </row>
    <row r="152" spans="1:20" x14ac:dyDescent="0.3">
      <c r="A152">
        <v>2.6665179805548807</v>
      </c>
      <c r="B152">
        <v>2.4487063199050798</v>
      </c>
      <c r="C152">
        <f t="shared" si="4"/>
        <v>0.21781166064980084</v>
      </c>
      <c r="D152">
        <v>4.6215916758592179</v>
      </c>
      <c r="E152">
        <v>3.7543483357110188</v>
      </c>
      <c r="F152">
        <f t="shared" si="5"/>
        <v>0.86724334014819915</v>
      </c>
      <c r="G152">
        <v>1.3617278360175928</v>
      </c>
      <c r="H152">
        <v>2.0681858617461617</v>
      </c>
      <c r="I152">
        <v>2.3729120029701067</v>
      </c>
      <c r="J152">
        <v>1.4313637641589874</v>
      </c>
      <c r="K152">
        <v>2.877201972557871</v>
      </c>
      <c r="L152">
        <v>688.71950100000004</v>
      </c>
      <c r="M152">
        <v>4.5278618063227016</v>
      </c>
      <c r="N152">
        <v>-21.909083000000006</v>
      </c>
      <c r="O152">
        <v>-47.620663971859237</v>
      </c>
      <c r="P152">
        <v>665.75800000000004</v>
      </c>
      <c r="Q152">
        <v>2.9686412270515583</v>
      </c>
      <c r="R152">
        <v>4.5176049189259322</v>
      </c>
      <c r="S152">
        <v>-23.879490000000004</v>
      </c>
      <c r="T152">
        <v>-47.99558914635093</v>
      </c>
    </row>
    <row r="153" spans="1:20" x14ac:dyDescent="0.3">
      <c r="A153">
        <v>2.4345689040341987</v>
      </c>
      <c r="B153">
        <v>1.6627578316815741</v>
      </c>
      <c r="C153">
        <f t="shared" si="4"/>
        <v>0.77181107235262458</v>
      </c>
      <c r="D153">
        <v>3.445759836488631</v>
      </c>
      <c r="E153">
        <v>1.8325089127062364</v>
      </c>
      <c r="F153">
        <f t="shared" si="5"/>
        <v>1.6132509237823947</v>
      </c>
      <c r="G153">
        <v>2.4487063199050798</v>
      </c>
      <c r="H153">
        <v>2.0755469613925306</v>
      </c>
      <c r="I153">
        <v>2.330413773349191</v>
      </c>
      <c r="J153">
        <v>3.7543483357110188</v>
      </c>
      <c r="K153">
        <v>1.4875908245160545</v>
      </c>
      <c r="L153">
        <v>812.83750499999996</v>
      </c>
      <c r="M153">
        <v>5.6272470239217185</v>
      </c>
      <c r="N153">
        <v>-23.689295000000008</v>
      </c>
      <c r="O153">
        <v>-46.623381393203019</v>
      </c>
      <c r="P153">
        <v>783.61512700000003</v>
      </c>
      <c r="Q153">
        <v>3.1821606214597193</v>
      </c>
      <c r="R153">
        <v>7.088207803410711</v>
      </c>
      <c r="S153">
        <v>-23.567386500000001</v>
      </c>
      <c r="T153">
        <v>-46.570383182112749</v>
      </c>
    </row>
    <row r="154" spans="1:20" x14ac:dyDescent="0.3">
      <c r="A154">
        <v>2.53655844257153</v>
      </c>
      <c r="B154">
        <v>1.8195439355418688</v>
      </c>
      <c r="C154">
        <f t="shared" si="4"/>
        <v>0.71701450702966119</v>
      </c>
      <c r="D154">
        <v>3.7496590320948999</v>
      </c>
      <c r="E154">
        <v>2.6599162000698504</v>
      </c>
      <c r="F154">
        <f t="shared" si="5"/>
        <v>1.0897428320250495</v>
      </c>
      <c r="G154">
        <v>1.6627578316815741</v>
      </c>
      <c r="H154">
        <v>0.3010299956639812</v>
      </c>
      <c r="I154">
        <v>0.3010299956639812</v>
      </c>
      <c r="J154">
        <v>1.8325089127062364</v>
      </c>
      <c r="K154">
        <v>1.9451385535247148</v>
      </c>
      <c r="L154">
        <v>398.162556</v>
      </c>
      <c r="M154">
        <v>3.253580289562183</v>
      </c>
      <c r="N154">
        <v>-20.464412794300202</v>
      </c>
      <c r="O154">
        <v>-50.606055988833148</v>
      </c>
      <c r="P154">
        <v>565.011977</v>
      </c>
      <c r="Q154">
        <v>2.786238765738196</v>
      </c>
      <c r="R154">
        <v>4.5520960791704654</v>
      </c>
      <c r="S154">
        <v>-22.548888000000002</v>
      </c>
      <c r="T154">
        <v>-47.914032997113132</v>
      </c>
    </row>
    <row r="155" spans="1:20" x14ac:dyDescent="0.3">
      <c r="A155">
        <v>2.4742162640762553</v>
      </c>
      <c r="B155">
        <v>0.77815125038364363</v>
      </c>
      <c r="C155">
        <f t="shared" si="4"/>
        <v>1.6960650136926116</v>
      </c>
      <c r="D155">
        <v>3.3666097103924297</v>
      </c>
      <c r="E155">
        <v>0.77815125038364363</v>
      </c>
      <c r="F155">
        <f t="shared" si="5"/>
        <v>2.5884584600087859</v>
      </c>
      <c r="G155">
        <v>1.8195439355418688</v>
      </c>
      <c r="H155">
        <v>2.2833012287035497</v>
      </c>
      <c r="I155">
        <v>2.8020892578817329</v>
      </c>
      <c r="J155">
        <v>2.6599162000698504</v>
      </c>
      <c r="K155">
        <v>2.3497611030026873</v>
      </c>
      <c r="L155">
        <v>1055.4724309999999</v>
      </c>
      <c r="M155">
        <v>4.0471190387201812</v>
      </c>
      <c r="N155">
        <v>-21.661621506036553</v>
      </c>
      <c r="O155">
        <v>-46.736869786792376</v>
      </c>
      <c r="P155">
        <v>1.362498</v>
      </c>
      <c r="Q155">
        <v>2.6046525757111403</v>
      </c>
      <c r="R155">
        <v>4.9492924014120261</v>
      </c>
      <c r="S155">
        <v>-23.806687652148753</v>
      </c>
      <c r="T155">
        <v>-45.402680140543957</v>
      </c>
    </row>
    <row r="156" spans="1:20" x14ac:dyDescent="0.3">
      <c r="A156">
        <v>2.0791812460476247</v>
      </c>
      <c r="B156">
        <v>0</v>
      </c>
      <c r="C156">
        <f t="shared" si="4"/>
        <v>2.0791812460476247</v>
      </c>
      <c r="D156">
        <v>2.2966651902615309</v>
      </c>
      <c r="E156">
        <v>0.3010299956639812</v>
      </c>
      <c r="F156">
        <f t="shared" si="5"/>
        <v>1.9956351945975497</v>
      </c>
      <c r="G156">
        <v>0.77815125038364363</v>
      </c>
      <c r="H156">
        <v>1.1760912590556813</v>
      </c>
      <c r="I156">
        <v>1.2041199826559248</v>
      </c>
      <c r="J156">
        <v>0.77815125038364363</v>
      </c>
      <c r="K156">
        <v>2.1753059240586214</v>
      </c>
      <c r="L156">
        <v>569.77001700000005</v>
      </c>
      <c r="M156">
        <v>3.9508028229646586</v>
      </c>
      <c r="N156">
        <v>-21.514804330405855</v>
      </c>
      <c r="O156">
        <v>-48.400242719251693</v>
      </c>
      <c r="P156">
        <v>929.72258999999997</v>
      </c>
      <c r="Q156">
        <v>2.4021065568272011</v>
      </c>
      <c r="R156">
        <v>4.0857185951654023</v>
      </c>
      <c r="S156">
        <v>-21.708420791919607</v>
      </c>
      <c r="T156">
        <v>-46.824127625791355</v>
      </c>
    </row>
    <row r="157" spans="1:20" x14ac:dyDescent="0.3">
      <c r="A157">
        <v>2.2855573090077739</v>
      </c>
      <c r="B157">
        <v>0.69897000433601886</v>
      </c>
      <c r="C157">
        <f t="shared" si="4"/>
        <v>1.5865873046717551</v>
      </c>
      <c r="D157">
        <v>2.9800033715837464</v>
      </c>
      <c r="E157">
        <v>2.3802112417116059</v>
      </c>
      <c r="F157">
        <f t="shared" si="5"/>
        <v>0.59979212987214048</v>
      </c>
      <c r="G157">
        <v>0</v>
      </c>
      <c r="H157">
        <v>2.3159703454569178</v>
      </c>
      <c r="I157">
        <v>3.0107238653917729</v>
      </c>
      <c r="J157">
        <v>0.3010299956639812</v>
      </c>
      <c r="K157">
        <v>2.8013844990940564</v>
      </c>
      <c r="L157">
        <v>683.98991999999998</v>
      </c>
      <c r="M157">
        <v>4.4364012048506014</v>
      </c>
      <c r="N157">
        <v>-22.367316000000002</v>
      </c>
      <c r="O157">
        <v>-48.382675987535464</v>
      </c>
      <c r="P157">
        <v>629.97666100000004</v>
      </c>
      <c r="Q157">
        <v>2.7904625057932071</v>
      </c>
      <c r="R157">
        <v>4.1853154580036565</v>
      </c>
      <c r="S157">
        <v>-21.479723372164006</v>
      </c>
      <c r="T157">
        <v>-47.553352539983386</v>
      </c>
    </row>
    <row r="158" spans="1:20" x14ac:dyDescent="0.3">
      <c r="A158">
        <v>2.1583624920952498</v>
      </c>
      <c r="B158">
        <v>0.84509804001425681</v>
      </c>
      <c r="C158">
        <f t="shared" si="4"/>
        <v>1.3132644520809929</v>
      </c>
      <c r="D158">
        <v>2.5314789170422549</v>
      </c>
      <c r="E158">
        <v>0.84509804001425681</v>
      </c>
      <c r="F158">
        <f t="shared" si="5"/>
        <v>1.686380877027998</v>
      </c>
      <c r="G158">
        <v>0.69897000433601886</v>
      </c>
      <c r="H158">
        <v>1</v>
      </c>
      <c r="I158">
        <v>1</v>
      </c>
      <c r="J158">
        <v>2.3802112417116059</v>
      </c>
      <c r="K158">
        <v>1.8917548292566713</v>
      </c>
      <c r="L158">
        <v>466.50761299999999</v>
      </c>
      <c r="M158">
        <v>3.325310371711061</v>
      </c>
      <c r="N158">
        <v>-20.122870661056659</v>
      </c>
      <c r="O158">
        <v>-50.515363084024557</v>
      </c>
      <c r="P158">
        <v>13.940852</v>
      </c>
      <c r="Q158">
        <v>2.1705550585212086</v>
      </c>
      <c r="R158">
        <v>5.5632413266424807</v>
      </c>
      <c r="S158">
        <v>-23.967373000000006</v>
      </c>
      <c r="T158">
        <v>-46.384490817317726</v>
      </c>
    </row>
    <row r="159" spans="1:20" x14ac:dyDescent="0.3">
      <c r="A159">
        <v>2.3443922736851106</v>
      </c>
      <c r="B159">
        <v>2.1643528557844371</v>
      </c>
      <c r="C159">
        <f t="shared" si="4"/>
        <v>0.18003941790067346</v>
      </c>
      <c r="D159">
        <v>2.8061799739838871</v>
      </c>
      <c r="E159">
        <v>2.8627275283179747</v>
      </c>
      <c r="F159">
        <f t="shared" si="5"/>
        <v>-5.6547554334087646E-2</v>
      </c>
      <c r="G159">
        <v>0.84509804001425681</v>
      </c>
      <c r="H159">
        <v>2.5550944485783194</v>
      </c>
      <c r="I159">
        <v>3.9466487339066765</v>
      </c>
      <c r="J159">
        <v>0.84509804001425681</v>
      </c>
      <c r="K159">
        <v>2.3136015026670074</v>
      </c>
      <c r="L159">
        <v>707.05544099999997</v>
      </c>
      <c r="M159">
        <v>3.9480704815189411</v>
      </c>
      <c r="N159">
        <v>-22.113167196367058</v>
      </c>
      <c r="O159">
        <v>-48.316235806343272</v>
      </c>
      <c r="P159">
        <v>599.76188000000002</v>
      </c>
      <c r="Q159">
        <v>2.5472724543181813</v>
      </c>
      <c r="R159">
        <v>4.0122042960307427</v>
      </c>
      <c r="S159">
        <v>-23.641506570768303</v>
      </c>
      <c r="T159">
        <v>-47.827195985044703</v>
      </c>
    </row>
    <row r="160" spans="1:20" x14ac:dyDescent="0.3">
      <c r="A160">
        <v>2.2900346113625178</v>
      </c>
      <c r="B160">
        <v>0</v>
      </c>
      <c r="C160">
        <f t="shared" si="4"/>
        <v>2.2900346113625178</v>
      </c>
      <c r="D160">
        <v>3.1986570869544226</v>
      </c>
      <c r="E160">
        <v>0.3010299956639812</v>
      </c>
      <c r="F160">
        <f t="shared" si="5"/>
        <v>2.8976270912904414</v>
      </c>
      <c r="G160">
        <v>2.1643528557844371</v>
      </c>
      <c r="H160">
        <v>1.7708520116421442</v>
      </c>
      <c r="I160">
        <v>1.968482948553935</v>
      </c>
      <c r="J160">
        <v>2.8627275283179747</v>
      </c>
      <c r="K160">
        <v>2.6881420695183667</v>
      </c>
      <c r="L160">
        <v>414.17755799999998</v>
      </c>
      <c r="M160">
        <v>4.6701808896392736</v>
      </c>
      <c r="N160">
        <v>-21.486137535000005</v>
      </c>
      <c r="O160">
        <v>-51.53404966006272</v>
      </c>
      <c r="P160">
        <v>30.719439999999999</v>
      </c>
      <c r="Q160">
        <v>3.0264102719077606</v>
      </c>
      <c r="R160">
        <v>4.1082943509400884</v>
      </c>
      <c r="S160">
        <v>-24.388603782187904</v>
      </c>
      <c r="T160">
        <v>-47.927216963472212</v>
      </c>
    </row>
    <row r="161" spans="1:20" x14ac:dyDescent="0.3">
      <c r="A161">
        <v>2.3891660843645326</v>
      </c>
      <c r="B161">
        <v>0.90308998699194354</v>
      </c>
      <c r="C161">
        <f t="shared" si="4"/>
        <v>1.4860760973725891</v>
      </c>
      <c r="D161">
        <v>3.7122286696195355</v>
      </c>
      <c r="E161">
        <v>0.90308998699194354</v>
      </c>
      <c r="F161">
        <f t="shared" si="5"/>
        <v>2.8091386826275917</v>
      </c>
      <c r="G161">
        <v>0</v>
      </c>
      <c r="H161">
        <v>1.9777236052888478</v>
      </c>
      <c r="I161">
        <v>2.2966651902615309</v>
      </c>
      <c r="J161">
        <v>0.3010299956639812</v>
      </c>
      <c r="K161">
        <v>2.4225192571595291</v>
      </c>
      <c r="L161">
        <v>508.16710699999999</v>
      </c>
      <c r="M161">
        <v>4.094994900944612</v>
      </c>
      <c r="N161">
        <v>-22.414881375807752</v>
      </c>
      <c r="O161">
        <v>-49.405045410632958</v>
      </c>
      <c r="P161">
        <v>764.529222</v>
      </c>
      <c r="Q161">
        <v>2.6522743902978996</v>
      </c>
      <c r="R161">
        <v>4.6128368162322584</v>
      </c>
      <c r="S161">
        <v>-22.592029951899505</v>
      </c>
      <c r="T161">
        <v>-46.529211591760863</v>
      </c>
    </row>
    <row r="162" spans="1:20" x14ac:dyDescent="0.3">
      <c r="A162">
        <v>1.954242509439325</v>
      </c>
      <c r="B162">
        <v>1.255272505103306</v>
      </c>
      <c r="C162">
        <f t="shared" si="4"/>
        <v>0.69897000433601897</v>
      </c>
      <c r="D162">
        <v>2.2900346113625178</v>
      </c>
      <c r="E162">
        <v>1.2787536009528289</v>
      </c>
      <c r="F162">
        <f t="shared" si="5"/>
        <v>1.011281010409689</v>
      </c>
      <c r="G162">
        <v>0.90308998699194354</v>
      </c>
      <c r="H162">
        <v>2.1038037209559568</v>
      </c>
      <c r="I162">
        <v>2.3424226808222062</v>
      </c>
      <c r="J162">
        <v>0.90308998699194354</v>
      </c>
      <c r="K162">
        <v>2.046791616416713</v>
      </c>
      <c r="L162">
        <v>624.09444399999995</v>
      </c>
      <c r="M162">
        <v>3.9942291408176986</v>
      </c>
      <c r="N162">
        <v>-21.233325999362354</v>
      </c>
      <c r="O162">
        <v>-47.970843449444295</v>
      </c>
      <c r="P162">
        <v>591.22937400000001</v>
      </c>
      <c r="Q162">
        <v>2.6535810251450536</v>
      </c>
      <c r="R162">
        <v>5.8321114791938573</v>
      </c>
      <c r="S162">
        <v>-23.499323</v>
      </c>
      <c r="T162">
        <v>-47.457853253204043</v>
      </c>
    </row>
    <row r="163" spans="1:20" x14ac:dyDescent="0.3">
      <c r="A163">
        <v>2.5502283530550942</v>
      </c>
      <c r="B163">
        <v>1.4471580313422192</v>
      </c>
      <c r="C163">
        <f t="shared" si="4"/>
        <v>1.103070321712875</v>
      </c>
      <c r="D163">
        <v>4.4947666291336281</v>
      </c>
      <c r="E163">
        <v>1.6434526764861874</v>
      </c>
      <c r="F163">
        <f t="shared" si="5"/>
        <v>2.8513139526474407</v>
      </c>
      <c r="G163">
        <v>1.255272505103306</v>
      </c>
      <c r="H163">
        <v>0.95424250943932487</v>
      </c>
      <c r="I163">
        <v>1.1139433523068367</v>
      </c>
      <c r="J163">
        <v>1.2787536009528289</v>
      </c>
      <c r="K163">
        <v>2.7120247434476275</v>
      </c>
      <c r="L163">
        <v>684.99032199999999</v>
      </c>
      <c r="M163">
        <v>3.7854722033063881</v>
      </c>
      <c r="N163">
        <v>-22.424996999334002</v>
      </c>
      <c r="O163">
        <v>-50.207006146214439</v>
      </c>
      <c r="P163">
        <v>570.00790900000004</v>
      </c>
      <c r="Q163">
        <v>2.1860093437215826</v>
      </c>
      <c r="R163">
        <v>5.4509277404722001</v>
      </c>
      <c r="S163">
        <v>-22.822145000000003</v>
      </c>
      <c r="T163">
        <v>-47.265802732090094</v>
      </c>
    </row>
    <row r="164" spans="1:20" x14ac:dyDescent="0.3">
      <c r="A164">
        <v>2.0827853703164503</v>
      </c>
      <c r="B164">
        <v>0.77815125038364363</v>
      </c>
      <c r="C164">
        <f t="shared" si="4"/>
        <v>1.3046341199328066</v>
      </c>
      <c r="D164">
        <v>2.4969296480732148</v>
      </c>
      <c r="E164">
        <v>0.77815125038364363</v>
      </c>
      <c r="F164">
        <f t="shared" si="5"/>
        <v>1.7187783976895712</v>
      </c>
      <c r="G164">
        <v>1.4471580313422192</v>
      </c>
      <c r="H164">
        <v>2.428134794028789</v>
      </c>
      <c r="I164">
        <v>3.1212314551496214</v>
      </c>
      <c r="J164">
        <v>1.6434526764861874</v>
      </c>
      <c r="K164">
        <v>3.2186027185081167</v>
      </c>
      <c r="L164">
        <v>27.695094000000001</v>
      </c>
      <c r="M164">
        <v>4.1901635516307048</v>
      </c>
      <c r="N164">
        <v>-24.525386611147006</v>
      </c>
      <c r="O164">
        <v>-48.103228422535025</v>
      </c>
      <c r="P164">
        <v>889.77241100000003</v>
      </c>
      <c r="Q164">
        <v>2.8780044702680252</v>
      </c>
      <c r="R164">
        <v>3.8924841793646876</v>
      </c>
      <c r="S164">
        <v>-23.973148266790606</v>
      </c>
      <c r="T164">
        <v>-47.505288235203587</v>
      </c>
    </row>
    <row r="165" spans="1:20" x14ac:dyDescent="0.3">
      <c r="A165">
        <v>2.436162647040756</v>
      </c>
      <c r="B165">
        <v>0.6020599913279624</v>
      </c>
      <c r="C165">
        <f t="shared" si="4"/>
        <v>1.8341026557127935</v>
      </c>
      <c r="D165">
        <v>3.4497868469857735</v>
      </c>
      <c r="E165">
        <v>0.6020599913279624</v>
      </c>
      <c r="F165">
        <f t="shared" si="5"/>
        <v>2.847726855657811</v>
      </c>
      <c r="G165">
        <v>0.77815125038364363</v>
      </c>
      <c r="H165">
        <v>1.8920946026904804</v>
      </c>
      <c r="I165">
        <v>2.2068258760318495</v>
      </c>
      <c r="J165">
        <v>0.77815125038364363</v>
      </c>
      <c r="K165">
        <v>2.3061246707365299</v>
      </c>
      <c r="L165">
        <v>572.24222499999996</v>
      </c>
      <c r="M165">
        <v>4.2497363045688337</v>
      </c>
      <c r="N165">
        <v>-23.04253672118076</v>
      </c>
      <c r="O165">
        <v>-47.376774239641627</v>
      </c>
      <c r="P165">
        <v>806.79211399999997</v>
      </c>
      <c r="Q165">
        <v>2.3461396874072928</v>
      </c>
      <c r="R165">
        <v>4.1126050015345745</v>
      </c>
      <c r="S165">
        <v>-21.47188540230535</v>
      </c>
      <c r="T165">
        <v>-46.745515210683564</v>
      </c>
    </row>
    <row r="166" spans="1:20" x14ac:dyDescent="0.3">
      <c r="A166">
        <v>2.5118833609788744</v>
      </c>
      <c r="B166">
        <v>1.5910646070264991</v>
      </c>
      <c r="C166">
        <f t="shared" si="4"/>
        <v>0.92081875395237534</v>
      </c>
      <c r="D166">
        <v>3.6079908585471747</v>
      </c>
      <c r="E166">
        <v>1.7781512503836436</v>
      </c>
      <c r="F166">
        <f t="shared" si="5"/>
        <v>1.8298396081635311</v>
      </c>
      <c r="G166">
        <v>0.6020599913279624</v>
      </c>
      <c r="H166">
        <v>1.146128035678238</v>
      </c>
      <c r="I166">
        <v>1.2787536009528289</v>
      </c>
      <c r="J166">
        <v>0.6020599913279624</v>
      </c>
      <c r="K166">
        <v>1.973035440686933</v>
      </c>
      <c r="L166">
        <v>508.31157999999999</v>
      </c>
      <c r="M166">
        <v>3.5624118329497274</v>
      </c>
      <c r="N166">
        <v>-21.164429018489251</v>
      </c>
      <c r="O166">
        <v>-49.110835890202573</v>
      </c>
      <c r="P166">
        <v>586.07850599999995</v>
      </c>
      <c r="Q166">
        <v>2.7958821019525852</v>
      </c>
      <c r="R166">
        <v>5.4982057589864661</v>
      </c>
      <c r="S166">
        <v>-23.026555500000004</v>
      </c>
      <c r="T166">
        <v>-45.556608696687441</v>
      </c>
    </row>
    <row r="167" spans="1:20" x14ac:dyDescent="0.3">
      <c r="A167">
        <v>2.0413926851582249</v>
      </c>
      <c r="B167">
        <v>0.47712125471966244</v>
      </c>
      <c r="C167">
        <f t="shared" si="4"/>
        <v>1.5642714304385625</v>
      </c>
      <c r="D167">
        <v>2.3201462861110542</v>
      </c>
      <c r="E167">
        <v>0.47712125471966244</v>
      </c>
      <c r="F167">
        <f t="shared" si="5"/>
        <v>1.8430250313913918</v>
      </c>
      <c r="G167">
        <v>1.5910646070264991</v>
      </c>
      <c r="H167">
        <v>0.90308998699194354</v>
      </c>
      <c r="I167">
        <v>1</v>
      </c>
      <c r="J167">
        <v>1.7781512503836436</v>
      </c>
      <c r="K167">
        <v>1.9197525561894431</v>
      </c>
      <c r="L167">
        <v>546.34642299999996</v>
      </c>
      <c r="M167">
        <v>3.3895204658463776</v>
      </c>
      <c r="N167">
        <v>-20.982668054874704</v>
      </c>
      <c r="O167">
        <v>-48.83262029214584</v>
      </c>
      <c r="P167">
        <v>352.74982899999998</v>
      </c>
      <c r="Q167">
        <v>3.1919546045885201</v>
      </c>
      <c r="R167">
        <v>4.3645134736915097</v>
      </c>
      <c r="S167">
        <v>-22.531007000000002</v>
      </c>
      <c r="T167">
        <v>-52.171194822163727</v>
      </c>
    </row>
    <row r="168" spans="1:20" x14ac:dyDescent="0.3">
      <c r="A168">
        <v>2.6989700043360187</v>
      </c>
      <c r="B168">
        <v>2.2787536009528289</v>
      </c>
      <c r="C168">
        <f t="shared" si="4"/>
        <v>0.42021640338318988</v>
      </c>
      <c r="D168">
        <v>4.4982416126858915</v>
      </c>
      <c r="E168">
        <v>3.1300119496719043</v>
      </c>
      <c r="F168">
        <f t="shared" si="5"/>
        <v>1.3682296630139872</v>
      </c>
      <c r="G168">
        <v>0.47712125471966244</v>
      </c>
      <c r="H168">
        <v>2.1818435879447726</v>
      </c>
      <c r="I168">
        <v>2.7641761323903307</v>
      </c>
      <c r="J168">
        <v>0.47712125471966244</v>
      </c>
      <c r="K168">
        <v>1.8475603210554368</v>
      </c>
      <c r="L168">
        <v>791.83497699999998</v>
      </c>
      <c r="M168">
        <v>5.4373160510463698</v>
      </c>
      <c r="N168">
        <v>-23.647312500000005</v>
      </c>
      <c r="O168">
        <v>-46.850859993673581</v>
      </c>
      <c r="P168">
        <v>794.43520799999999</v>
      </c>
      <c r="Q168">
        <v>2.4986771365944649</v>
      </c>
      <c r="R168">
        <v>4.0004340774793183</v>
      </c>
      <c r="S168">
        <v>-22.427493614698104</v>
      </c>
      <c r="T168">
        <v>-48.172157585145634</v>
      </c>
    </row>
    <row r="169" spans="1:20" x14ac:dyDescent="0.3">
      <c r="A169">
        <v>0.69897000433601886</v>
      </c>
      <c r="B169">
        <v>0</v>
      </c>
      <c r="C169">
        <f t="shared" si="4"/>
        <v>0.69897000433601886</v>
      </c>
      <c r="D169">
        <v>0.69897000433601886</v>
      </c>
      <c r="E169">
        <v>0</v>
      </c>
      <c r="F169">
        <f t="shared" si="5"/>
        <v>0.69897000433601886</v>
      </c>
      <c r="G169">
        <v>2.2787536009528289</v>
      </c>
      <c r="H169">
        <v>2.3096301674258988</v>
      </c>
      <c r="I169">
        <v>2.8536982117761744</v>
      </c>
      <c r="J169">
        <v>3.1300119496719043</v>
      </c>
      <c r="K169">
        <v>2.1921240125010617</v>
      </c>
      <c r="L169">
        <v>765.89379199999996</v>
      </c>
      <c r="M169">
        <v>4.8412655926257822</v>
      </c>
      <c r="N169">
        <v>-23.831829103771252</v>
      </c>
      <c r="O169">
        <v>-46.817108872549611</v>
      </c>
      <c r="P169">
        <v>5.0201219999999998</v>
      </c>
      <c r="Q169">
        <v>2.8500976609941615</v>
      </c>
      <c r="R169">
        <v>4.9580810655158709</v>
      </c>
      <c r="S169">
        <v>-23.435964980516907</v>
      </c>
      <c r="T169">
        <v>-45.072091475479915</v>
      </c>
    </row>
    <row r="170" spans="1:20" x14ac:dyDescent="0.3">
      <c r="A170">
        <v>2.2600713879850747</v>
      </c>
      <c r="B170">
        <v>1.5440680443502757</v>
      </c>
      <c r="C170">
        <f t="shared" si="4"/>
        <v>0.71600334363479901</v>
      </c>
      <c r="D170">
        <v>3.1386184338994925</v>
      </c>
      <c r="E170">
        <v>1.8512583487190752</v>
      </c>
      <c r="F170">
        <f t="shared" si="5"/>
        <v>1.2873600851804172</v>
      </c>
      <c r="G170">
        <v>0</v>
      </c>
      <c r="H170">
        <v>1.414973347970818</v>
      </c>
      <c r="I170">
        <v>1.6020599913279623</v>
      </c>
      <c r="J170">
        <v>0</v>
      </c>
      <c r="K170">
        <v>2.3525047415609044</v>
      </c>
      <c r="L170">
        <v>340.90549399999998</v>
      </c>
      <c r="M170">
        <v>3.5070458724273257</v>
      </c>
      <c r="N170">
        <v>-21.83130897810015</v>
      </c>
      <c r="O170">
        <v>-51.480431428050558</v>
      </c>
      <c r="P170">
        <v>480.64356299999997</v>
      </c>
      <c r="Q170">
        <v>2.450524690058026</v>
      </c>
      <c r="R170">
        <v>3.6794278966121188</v>
      </c>
      <c r="S170">
        <v>-22.523835450207056</v>
      </c>
      <c r="T170">
        <v>-49.663271665553467</v>
      </c>
    </row>
    <row r="171" spans="1:20" x14ac:dyDescent="0.3">
      <c r="A171">
        <v>1.3617278360175928</v>
      </c>
      <c r="B171">
        <v>0.47712125471966244</v>
      </c>
      <c r="C171">
        <f t="shared" si="4"/>
        <v>0.88460658129793046</v>
      </c>
      <c r="D171">
        <v>1.4623979978989561</v>
      </c>
      <c r="E171">
        <v>0.47712125471966244</v>
      </c>
      <c r="F171">
        <f t="shared" si="5"/>
        <v>0.9852767431792937</v>
      </c>
      <c r="G171">
        <v>1.5440680443502757</v>
      </c>
      <c r="H171">
        <v>1.7160033436347992</v>
      </c>
      <c r="I171">
        <v>1.8692317197309762</v>
      </c>
      <c r="J171">
        <v>1.8512583487190752</v>
      </c>
      <c r="K171">
        <v>2.0411596828981016</v>
      </c>
      <c r="L171">
        <v>629.17176900000004</v>
      </c>
      <c r="M171">
        <v>4.3174992211071315</v>
      </c>
      <c r="N171">
        <v>-22.491189952477502</v>
      </c>
      <c r="O171">
        <v>-47.213079730539313</v>
      </c>
      <c r="P171">
        <v>690.12080300000002</v>
      </c>
      <c r="Q171">
        <v>2.1718375720313672</v>
      </c>
      <c r="R171">
        <v>5.1112389831348324</v>
      </c>
      <c r="S171">
        <v>-22.971244000000002</v>
      </c>
      <c r="T171">
        <v>-46.996630027555213</v>
      </c>
    </row>
    <row r="172" spans="1:20" x14ac:dyDescent="0.3">
      <c r="A172">
        <v>1.8195439355418688</v>
      </c>
      <c r="B172">
        <v>0</v>
      </c>
      <c r="C172">
        <f t="shared" si="4"/>
        <v>1.8195439355418688</v>
      </c>
      <c r="D172">
        <v>1.9731278535996986</v>
      </c>
      <c r="E172">
        <v>0.3010299956639812</v>
      </c>
      <c r="F172">
        <f t="shared" si="5"/>
        <v>1.6720978579357173</v>
      </c>
      <c r="G172">
        <v>0.47712125471966244</v>
      </c>
      <c r="H172">
        <v>2.2966651902615309</v>
      </c>
      <c r="I172">
        <v>2.9885589568786157</v>
      </c>
      <c r="J172">
        <v>0.47712125471966244</v>
      </c>
      <c r="K172">
        <v>2.5902118850995017</v>
      </c>
      <c r="L172">
        <v>877.591227</v>
      </c>
      <c r="M172">
        <v>4.6466977312993345</v>
      </c>
      <c r="N172">
        <v>-22.197053500000003</v>
      </c>
      <c r="O172">
        <v>-46.745514289869647</v>
      </c>
      <c r="P172">
        <v>451.787756</v>
      </c>
      <c r="Q172">
        <v>2.9333156620656617</v>
      </c>
      <c r="R172">
        <v>4.4229179807676626</v>
      </c>
      <c r="S172">
        <v>-21.225575282859502</v>
      </c>
      <c r="T172">
        <v>-50.869308119039758</v>
      </c>
    </row>
    <row r="173" spans="1:20" x14ac:dyDescent="0.3">
      <c r="A173">
        <v>1.8195439355418688</v>
      </c>
      <c r="B173">
        <v>0</v>
      </c>
      <c r="C173">
        <f t="shared" si="4"/>
        <v>1.8195439355418688</v>
      </c>
      <c r="D173">
        <v>1.8388490907372552</v>
      </c>
      <c r="E173">
        <v>0</v>
      </c>
      <c r="F173">
        <f t="shared" si="5"/>
        <v>1.8388490907372552</v>
      </c>
      <c r="G173">
        <v>0</v>
      </c>
      <c r="H173">
        <v>0.6020599913279624</v>
      </c>
      <c r="I173">
        <v>0.69897000433601886</v>
      </c>
      <c r="J173">
        <v>0.3010299956639812</v>
      </c>
      <c r="K173">
        <v>2.2870533826784847</v>
      </c>
      <c r="L173">
        <v>499.42756800000001</v>
      </c>
      <c r="M173">
        <v>3.6838572054003462</v>
      </c>
      <c r="N173">
        <v>-22.694973492069455</v>
      </c>
      <c r="O173">
        <v>-49.429825285815944</v>
      </c>
      <c r="P173">
        <v>832.89650300000005</v>
      </c>
      <c r="Q173">
        <v>2.1541042975321183</v>
      </c>
      <c r="R173">
        <v>4.0227169800510296</v>
      </c>
      <c r="S173">
        <v>-22.884880423820402</v>
      </c>
      <c r="T173">
        <v>-46.411600233135466</v>
      </c>
    </row>
    <row r="174" spans="1:20" x14ac:dyDescent="0.3">
      <c r="A174">
        <v>2.2600713879850747</v>
      </c>
      <c r="B174">
        <v>0.77815125038364363</v>
      </c>
      <c r="C174">
        <f t="shared" si="4"/>
        <v>1.481920137601431</v>
      </c>
      <c r="D174">
        <v>2.8959747323590648</v>
      </c>
      <c r="E174">
        <v>0.95424250943932487</v>
      </c>
      <c r="F174">
        <f t="shared" si="5"/>
        <v>1.94173222291974</v>
      </c>
      <c r="G174">
        <v>0</v>
      </c>
      <c r="H174">
        <v>1.4913616938342726</v>
      </c>
      <c r="I174">
        <v>1.5314789170422551</v>
      </c>
      <c r="J174">
        <v>0</v>
      </c>
      <c r="K174">
        <v>1.8700760121098816</v>
      </c>
      <c r="L174">
        <v>624.06239600000004</v>
      </c>
      <c r="M174">
        <v>4.0532321488405021</v>
      </c>
      <c r="N174">
        <v>-22.274588913126454</v>
      </c>
      <c r="O174">
        <v>-46.953602690417867</v>
      </c>
      <c r="P174">
        <v>650.27430400000003</v>
      </c>
      <c r="Q174">
        <v>2.3939540586136796</v>
      </c>
      <c r="R174">
        <v>4.0351494577734632</v>
      </c>
      <c r="S174">
        <v>-22.224748314841602</v>
      </c>
      <c r="T174">
        <v>-49.821781654576142</v>
      </c>
    </row>
    <row r="175" spans="1:20" x14ac:dyDescent="0.3">
      <c r="G175">
        <v>0.77815125038364363</v>
      </c>
      <c r="H175">
        <v>0.69897000433601886</v>
      </c>
      <c r="I175">
        <v>0.69897000433601886</v>
      </c>
      <c r="J175">
        <v>0.95424250943932487</v>
      </c>
      <c r="K175">
        <v>2.4232245684018952</v>
      </c>
      <c r="L175">
        <v>385.641032</v>
      </c>
      <c r="M175">
        <v>3.4418521757732918</v>
      </c>
      <c r="N175">
        <v>-22.490598901991106</v>
      </c>
      <c r="O175">
        <v>-51.664176190951686</v>
      </c>
      <c r="P175">
        <v>719.20842600000003</v>
      </c>
      <c r="Q175">
        <v>1.9117114471772816</v>
      </c>
      <c r="R175">
        <v>4.896129218798853</v>
      </c>
      <c r="S175">
        <v>-23.030538324140796</v>
      </c>
      <c r="T175">
        <v>-46.976476309079708</v>
      </c>
    </row>
    <row r="176" spans="1:20" x14ac:dyDescent="0.3">
      <c r="H176">
        <v>1.568201724066995</v>
      </c>
      <c r="I176">
        <v>1.6434526764861874</v>
      </c>
      <c r="K176">
        <v>2.47170380180158</v>
      </c>
      <c r="L176">
        <v>486.62134200000003</v>
      </c>
      <c r="M176">
        <v>3.9252605095194353</v>
      </c>
      <c r="N176">
        <v>-20.286082203974658</v>
      </c>
      <c r="O176">
        <v>-50.405466847951246</v>
      </c>
    </row>
    <row r="177" spans="8:15" x14ac:dyDescent="0.3">
      <c r="H177">
        <v>1.1139433523068367</v>
      </c>
      <c r="I177">
        <v>1.255272505103306</v>
      </c>
      <c r="K177">
        <v>2.7588316842686296</v>
      </c>
      <c r="L177">
        <v>305.85159599999997</v>
      </c>
      <c r="M177">
        <v>3.9717859378791145</v>
      </c>
      <c r="N177">
        <v>-22.554996920208456</v>
      </c>
      <c r="O177">
        <v>-52.590898380276627</v>
      </c>
    </row>
    <row r="178" spans="8:15" x14ac:dyDescent="0.3">
      <c r="H178">
        <v>2.2504200023088941</v>
      </c>
      <c r="I178">
        <v>2.8109042806687006</v>
      </c>
      <c r="K178">
        <v>2.6326303680807599</v>
      </c>
      <c r="L178">
        <v>505.45151499999997</v>
      </c>
      <c r="M178">
        <v>4.2050960475784844</v>
      </c>
      <c r="N178">
        <v>-23.388960913938501</v>
      </c>
      <c r="O178">
        <v>-49.512053376698297</v>
      </c>
    </row>
    <row r="179" spans="8:15" x14ac:dyDescent="0.3">
      <c r="H179">
        <v>1.1139433523068367</v>
      </c>
      <c r="I179">
        <v>1.255272505103306</v>
      </c>
      <c r="K179">
        <v>2.2304233738926404</v>
      </c>
      <c r="L179">
        <v>539.12046399999997</v>
      </c>
      <c r="M179">
        <v>3.7621531923035945</v>
      </c>
      <c r="N179">
        <v>-21.267121989952404</v>
      </c>
      <c r="O179">
        <v>-48.692273053194221</v>
      </c>
    </row>
    <row r="180" spans="8:15" x14ac:dyDescent="0.3">
      <c r="H180">
        <v>2.0863598306747484</v>
      </c>
      <c r="I180">
        <v>2.3560258571931225</v>
      </c>
      <c r="K180">
        <v>2.7402023657602683</v>
      </c>
      <c r="L180">
        <v>538.77885400000002</v>
      </c>
      <c r="M180">
        <v>4.8395785959610693</v>
      </c>
      <c r="N180">
        <v>-20.282382990000006</v>
      </c>
      <c r="O180">
        <v>-50.248748430583433</v>
      </c>
    </row>
    <row r="181" spans="8:15" x14ac:dyDescent="0.3">
      <c r="H181">
        <v>1.255272505103306</v>
      </c>
      <c r="I181">
        <v>1.3802112417116059</v>
      </c>
      <c r="K181">
        <v>2.0021833467650434</v>
      </c>
      <c r="L181">
        <v>557.97873100000004</v>
      </c>
      <c r="M181">
        <v>3.2345172835126865</v>
      </c>
      <c r="N181">
        <v>-22.359138319147654</v>
      </c>
      <c r="O181">
        <v>-49.519841211156304</v>
      </c>
    </row>
    <row r="182" spans="8:15" x14ac:dyDescent="0.3">
      <c r="H182">
        <v>1.6532125137753437</v>
      </c>
      <c r="I182">
        <v>1.7993405494535817</v>
      </c>
      <c r="K182">
        <v>1.4707631936064991</v>
      </c>
      <c r="L182">
        <v>766.48060199999998</v>
      </c>
      <c r="M182">
        <v>5.288419153088979</v>
      </c>
      <c r="N182">
        <v>-23.541544500000004</v>
      </c>
      <c r="O182">
        <v>-46.366552671574183</v>
      </c>
    </row>
    <row r="183" spans="8:15" x14ac:dyDescent="0.3">
      <c r="H183">
        <v>0.3010299956639812</v>
      </c>
      <c r="I183">
        <v>0.3010299956639812</v>
      </c>
      <c r="K183">
        <v>2.3516243324207839</v>
      </c>
      <c r="L183">
        <v>386.77312000000001</v>
      </c>
      <c r="M183">
        <v>3.1655410767223731</v>
      </c>
      <c r="N183">
        <v>-21.676733935614351</v>
      </c>
      <c r="O183">
        <v>-51.382300841071938</v>
      </c>
    </row>
    <row r="184" spans="8:15" x14ac:dyDescent="0.3">
      <c r="H184">
        <v>1.146128035678238</v>
      </c>
      <c r="I184">
        <v>1.2304489213782739</v>
      </c>
      <c r="K184">
        <v>2.310132296141381</v>
      </c>
      <c r="L184">
        <v>506.28351700000002</v>
      </c>
      <c r="M184">
        <v>3.4649364291217326</v>
      </c>
      <c r="N184">
        <v>-20.674031227925401</v>
      </c>
      <c r="O184">
        <v>-50.145689008682758</v>
      </c>
    </row>
    <row r="185" spans="8:15" x14ac:dyDescent="0.3">
      <c r="H185">
        <v>1.2304489213782739</v>
      </c>
      <c r="I185">
        <v>1.2304489213782739</v>
      </c>
      <c r="K185">
        <v>2.7194456471898234</v>
      </c>
      <c r="L185">
        <v>449.069277</v>
      </c>
      <c r="M185">
        <v>4.1655410767223726</v>
      </c>
      <c r="N185">
        <v>-21.613427615164152</v>
      </c>
      <c r="O185">
        <v>-51.168876466827719</v>
      </c>
    </row>
    <row r="186" spans="8:15" x14ac:dyDescent="0.3">
      <c r="H186">
        <v>1.7403626894942439</v>
      </c>
      <c r="I186">
        <v>1.7853298350107671</v>
      </c>
      <c r="K186">
        <v>2.3538893149789724</v>
      </c>
      <c r="L186">
        <v>389.778188</v>
      </c>
      <c r="M186">
        <v>3.4274861090957853</v>
      </c>
      <c r="N186">
        <v>-22.903568778761954</v>
      </c>
      <c r="O186">
        <v>-50.724822473379952</v>
      </c>
    </row>
    <row r="187" spans="8:15" x14ac:dyDescent="0.3">
      <c r="H187">
        <v>2.5314789170422549</v>
      </c>
      <c r="I187">
        <v>3.4812992733328558</v>
      </c>
      <c r="K187">
        <v>2.7822425161394038</v>
      </c>
      <c r="L187">
        <v>996.07265299999995</v>
      </c>
      <c r="M187">
        <v>5.5480047098201162</v>
      </c>
      <c r="N187">
        <v>-20.536097000000002</v>
      </c>
      <c r="O187">
        <v>-47.40233162567754</v>
      </c>
    </row>
    <row r="188" spans="8:15" x14ac:dyDescent="0.3">
      <c r="H188">
        <v>1.4771212547196624</v>
      </c>
      <c r="I188">
        <v>1.9138138523837167</v>
      </c>
      <c r="K188">
        <v>1.6902049430907664</v>
      </c>
      <c r="L188">
        <v>860.80805599999997</v>
      </c>
      <c r="M188">
        <v>5.2451275542773752</v>
      </c>
      <c r="N188">
        <v>-23.2758255</v>
      </c>
      <c r="O188">
        <v>-46.732526704705307</v>
      </c>
    </row>
    <row r="189" spans="8:15" x14ac:dyDescent="0.3">
      <c r="H189">
        <v>2.3463529744506388</v>
      </c>
      <c r="I189">
        <v>3.2477278329097232</v>
      </c>
      <c r="K189">
        <v>2.123116310091175</v>
      </c>
      <c r="L189">
        <v>747.305654</v>
      </c>
      <c r="M189">
        <v>5.1888975620173419</v>
      </c>
      <c r="N189">
        <v>-23.320302500000004</v>
      </c>
      <c r="O189">
        <v>-46.727874668552587</v>
      </c>
    </row>
    <row r="190" spans="8:15" x14ac:dyDescent="0.3">
      <c r="H190">
        <v>0.6020599913279624</v>
      </c>
      <c r="I190">
        <v>0.69897000433601886</v>
      </c>
      <c r="K190">
        <v>2.14201696460331</v>
      </c>
      <c r="L190">
        <v>431.76359300000001</v>
      </c>
      <c r="M190">
        <v>3.4434194617828173</v>
      </c>
      <c r="N190">
        <v>-21.528980135312807</v>
      </c>
      <c r="O190">
        <v>-50.555460841939841</v>
      </c>
    </row>
    <row r="191" spans="8:15" x14ac:dyDescent="0.3">
      <c r="H191">
        <v>2.3443922736851106</v>
      </c>
      <c r="I191">
        <v>3.1139433523068369</v>
      </c>
      <c r="K191">
        <v>2.5513450714631412</v>
      </c>
      <c r="L191">
        <v>561.18488100000002</v>
      </c>
      <c r="M191">
        <v>3.8161086707399039</v>
      </c>
      <c r="N191">
        <v>-22.294019248259001</v>
      </c>
      <c r="O191">
        <v>-49.552111329830026</v>
      </c>
    </row>
    <row r="192" spans="8:15" x14ac:dyDescent="0.3">
      <c r="H192">
        <v>2.2787536009528289</v>
      </c>
      <c r="I192">
        <v>2.8318697742805017</v>
      </c>
      <c r="K192">
        <v>2.7449240121107117</v>
      </c>
      <c r="L192">
        <v>679.96329800000001</v>
      </c>
      <c r="M192">
        <v>4.6472851450253669</v>
      </c>
      <c r="N192">
        <v>-22.210709490000003</v>
      </c>
      <c r="O192">
        <v>-49.656529935058046</v>
      </c>
    </row>
    <row r="193" spans="8:15" x14ac:dyDescent="0.3">
      <c r="H193">
        <v>1.6720978579357175</v>
      </c>
      <c r="I193">
        <v>1.8129133566428555</v>
      </c>
      <c r="K193">
        <v>2.2566431929069184</v>
      </c>
      <c r="L193">
        <v>420.90358900000001</v>
      </c>
      <c r="M193">
        <v>3.6819644589946829</v>
      </c>
      <c r="N193">
        <v>-20.795239499374603</v>
      </c>
      <c r="O193">
        <v>-50.190219732204923</v>
      </c>
    </row>
    <row r="194" spans="8:15" x14ac:dyDescent="0.3">
      <c r="H194">
        <v>1.414973347970818</v>
      </c>
      <c r="I194">
        <v>1.505149978319906</v>
      </c>
      <c r="K194">
        <v>2.3869731309702056</v>
      </c>
      <c r="L194">
        <v>506.55949500000003</v>
      </c>
      <c r="M194">
        <v>3.6802448370426077</v>
      </c>
      <c r="N194">
        <v>-21.840366902270201</v>
      </c>
      <c r="O194">
        <v>-48.495459202748087</v>
      </c>
    </row>
    <row r="195" spans="8:15" x14ac:dyDescent="0.3">
      <c r="H195">
        <v>1.4771212547196624</v>
      </c>
      <c r="I195">
        <v>1.5440680443502757</v>
      </c>
      <c r="K195">
        <v>2.6940573793126346</v>
      </c>
      <c r="L195">
        <v>506.496576</v>
      </c>
      <c r="M195">
        <v>4.0361895887541994</v>
      </c>
      <c r="N195">
        <v>-20.648369316722</v>
      </c>
      <c r="O195">
        <v>-50.361813702123669</v>
      </c>
    </row>
    <row r="196" spans="8:15" x14ac:dyDescent="0.3">
      <c r="H196">
        <v>2.0043213737826426</v>
      </c>
      <c r="I196">
        <v>2.0374264979406238</v>
      </c>
      <c r="K196">
        <v>2.8304314731080598</v>
      </c>
      <c r="L196">
        <v>489.094268</v>
      </c>
      <c r="M196">
        <v>4.0572475801312446</v>
      </c>
      <c r="N196">
        <v>-21.799830597460055</v>
      </c>
      <c r="O196">
        <v>-49.929283572293976</v>
      </c>
    </row>
    <row r="197" spans="8:15" x14ac:dyDescent="0.3">
      <c r="H197">
        <v>1.3222192947339193</v>
      </c>
      <c r="I197">
        <v>1.3979400086720377</v>
      </c>
      <c r="K197">
        <v>2.4358443659844413</v>
      </c>
      <c r="L197">
        <v>388.49145299999998</v>
      </c>
      <c r="M197">
        <v>3.6825962914605532</v>
      </c>
      <c r="N197">
        <v>-21.379777805706556</v>
      </c>
      <c r="O197">
        <v>-50.208416728114045</v>
      </c>
    </row>
    <row r="198" spans="8:15" x14ac:dyDescent="0.3">
      <c r="H198">
        <v>0.6020599913279624</v>
      </c>
      <c r="I198">
        <v>0.69897000433601886</v>
      </c>
      <c r="K198">
        <v>2.4427211508894819</v>
      </c>
      <c r="L198">
        <v>455.64137699999998</v>
      </c>
      <c r="M198">
        <v>4.085219201044942</v>
      </c>
      <c r="N198">
        <v>-21.622142999353002</v>
      </c>
      <c r="O198">
        <v>-49.798761690961769</v>
      </c>
    </row>
    <row r="199" spans="8:15" x14ac:dyDescent="0.3">
      <c r="H199">
        <v>1.2304489213782739</v>
      </c>
      <c r="I199">
        <v>1.2787536009528289</v>
      </c>
      <c r="K199">
        <v>2.3380798089306269</v>
      </c>
      <c r="L199">
        <v>481.52605199999999</v>
      </c>
      <c r="M199">
        <v>3.7607993116307177</v>
      </c>
      <c r="N199">
        <v>-21.910920658920002</v>
      </c>
      <c r="O199">
        <v>-49.897177750237852</v>
      </c>
    </row>
    <row r="200" spans="8:15" x14ac:dyDescent="0.3">
      <c r="H200">
        <v>1.9030899869919435</v>
      </c>
      <c r="I200">
        <v>2.0492180226701815</v>
      </c>
      <c r="K200">
        <v>3.099841141602111</v>
      </c>
      <c r="L200">
        <v>517.52504299999998</v>
      </c>
      <c r="M200">
        <v>4.6105537053170949</v>
      </c>
      <c r="N200">
        <v>-20.320144335000005</v>
      </c>
      <c r="O200">
        <v>-48.314470490025975</v>
      </c>
    </row>
    <row r="201" spans="8:15" x14ac:dyDescent="0.3">
      <c r="H201">
        <v>2.0718820073061255</v>
      </c>
      <c r="I201">
        <v>2.4048337166199381</v>
      </c>
      <c r="K201">
        <v>2.5120517009788279</v>
      </c>
      <c r="L201">
        <v>501.65474599999999</v>
      </c>
      <c r="M201">
        <v>4.3315082762863897</v>
      </c>
      <c r="N201">
        <v>-20.796448624865253</v>
      </c>
      <c r="O201">
        <v>-49.219145857724484</v>
      </c>
    </row>
    <row r="202" spans="8:15" x14ac:dyDescent="0.3">
      <c r="H202">
        <v>2.0681858617461617</v>
      </c>
      <c r="I202">
        <v>2.2405492482825999</v>
      </c>
      <c r="K202">
        <v>2.6109708705184098</v>
      </c>
      <c r="L202">
        <v>766.40262800000005</v>
      </c>
      <c r="M202">
        <v>4.2344413512663346</v>
      </c>
      <c r="N202">
        <v>-24.182526500000005</v>
      </c>
      <c r="O202">
        <v>-48.527681321849471</v>
      </c>
    </row>
    <row r="203" spans="8:15" x14ac:dyDescent="0.3">
      <c r="H203">
        <v>2.0934216851622351</v>
      </c>
      <c r="I203">
        <v>2.369215857410143</v>
      </c>
      <c r="K203">
        <v>2.5589280617166925</v>
      </c>
      <c r="L203">
        <v>576.45630900000003</v>
      </c>
      <c r="M203">
        <v>4.3267453795653221</v>
      </c>
      <c r="N203">
        <v>-20.4275570617021</v>
      </c>
      <c r="O203">
        <v>-47.824592950174626</v>
      </c>
    </row>
    <row r="204" spans="8:15" x14ac:dyDescent="0.3">
      <c r="H204">
        <v>1.6127838567197355</v>
      </c>
      <c r="I204">
        <v>1.7993405494535817</v>
      </c>
      <c r="K204">
        <v>2.7552626024331897</v>
      </c>
      <c r="L204">
        <v>440.21666299999998</v>
      </c>
      <c r="M204">
        <v>3.9202798946329485</v>
      </c>
      <c r="N204">
        <v>-21.032881387582503</v>
      </c>
      <c r="O204">
        <v>-51.209106344995398</v>
      </c>
    </row>
    <row r="205" spans="8:15" x14ac:dyDescent="0.3">
      <c r="H205">
        <v>2.0569048513364727</v>
      </c>
      <c r="I205">
        <v>2.3404441148401185</v>
      </c>
      <c r="K205">
        <v>2.8071973377088324</v>
      </c>
      <c r="L205">
        <v>484.770937</v>
      </c>
      <c r="M205">
        <v>4.0487524576994893</v>
      </c>
      <c r="N205">
        <v>-20.498809212893551</v>
      </c>
      <c r="O205">
        <v>-48.944502595049869</v>
      </c>
    </row>
    <row r="206" spans="8:15" x14ac:dyDescent="0.3">
      <c r="H206">
        <v>1.1139433523068367</v>
      </c>
      <c r="I206">
        <v>1.1760912590556813</v>
      </c>
      <c r="K206">
        <v>2.6644031419347978</v>
      </c>
      <c r="L206">
        <v>510.20466800000003</v>
      </c>
      <c r="M206">
        <v>3.8237349883987313</v>
      </c>
      <c r="N206">
        <v>-21.895146201472752</v>
      </c>
      <c r="O206">
        <v>-49.594821847378277</v>
      </c>
    </row>
    <row r="207" spans="8:15" x14ac:dyDescent="0.3">
      <c r="H207">
        <v>2.1335389083702174</v>
      </c>
      <c r="I207">
        <v>2.3710678622717363</v>
      </c>
      <c r="K207">
        <v>2.9802929562565255</v>
      </c>
      <c r="L207">
        <v>413.249123</v>
      </c>
      <c r="M207">
        <v>4.5177104102231027</v>
      </c>
      <c r="N207">
        <v>-21.253446495000002</v>
      </c>
      <c r="O207">
        <v>-50.642639048250544</v>
      </c>
    </row>
    <row r="208" spans="8:15" x14ac:dyDescent="0.3">
      <c r="H208">
        <v>2.4232458739368079</v>
      </c>
      <c r="I208">
        <v>3.3879234669734366</v>
      </c>
      <c r="K208">
        <v>2.4326743191949345</v>
      </c>
      <c r="L208">
        <v>626.50103899999999</v>
      </c>
      <c r="M208">
        <v>4.4741871158174504</v>
      </c>
      <c r="N208">
        <v>-23.415233019833007</v>
      </c>
      <c r="O208">
        <v>-46.041053464758157</v>
      </c>
    </row>
    <row r="209" spans="8:15" x14ac:dyDescent="0.3">
      <c r="H209">
        <v>2.510545010206612</v>
      </c>
      <c r="I209">
        <v>3.5614591712419159</v>
      </c>
      <c r="K209">
        <v>2.8765849876051934</v>
      </c>
      <c r="L209">
        <v>544.17856900000004</v>
      </c>
      <c r="M209">
        <v>5.0856401569660257</v>
      </c>
      <c r="N209">
        <v>-22.817425089331753</v>
      </c>
      <c r="O209">
        <v>-45.191600128420163</v>
      </c>
    </row>
    <row r="210" spans="8:15" x14ac:dyDescent="0.3">
      <c r="H210">
        <v>1.9294189257142926</v>
      </c>
      <c r="I210">
        <v>2.1303337684950061</v>
      </c>
      <c r="K210">
        <v>2.7542596327095223</v>
      </c>
      <c r="L210">
        <v>647.561283</v>
      </c>
      <c r="M210">
        <v>4.2676409823459158</v>
      </c>
      <c r="N210">
        <v>-23.373140191766353</v>
      </c>
      <c r="O210">
        <v>-48.184538175309712</v>
      </c>
    </row>
    <row r="211" spans="8:15" x14ac:dyDescent="0.3">
      <c r="H211">
        <v>1.9867717342662448</v>
      </c>
      <c r="I211">
        <v>2.1172712956557644</v>
      </c>
      <c r="K211">
        <v>2.4318283714978017</v>
      </c>
      <c r="L211">
        <v>613.05494699999997</v>
      </c>
      <c r="M211">
        <v>4.6031985206760977</v>
      </c>
      <c r="N211">
        <v>-21.357996000000007</v>
      </c>
      <c r="O211">
        <v>-48.234056727223212</v>
      </c>
    </row>
    <row r="212" spans="8:15" x14ac:dyDescent="0.3">
      <c r="H212">
        <v>2.3560258571931225</v>
      </c>
      <c r="I212">
        <v>3.3554515201265174</v>
      </c>
      <c r="K212">
        <v>2.1607505658605772</v>
      </c>
      <c r="L212">
        <v>43.694651999999998</v>
      </c>
      <c r="M212">
        <v>5.505772473128542</v>
      </c>
      <c r="N212">
        <v>-23.995149000000001</v>
      </c>
      <c r="O212">
        <v>-46.249034279441624</v>
      </c>
    </row>
    <row r="213" spans="8:15" x14ac:dyDescent="0.3">
      <c r="H213">
        <v>2.5237464668115646</v>
      </c>
      <c r="I213">
        <v>3.7058637122839193</v>
      </c>
      <c r="K213">
        <v>2.5033479944812145</v>
      </c>
      <c r="L213">
        <v>776.35806200000002</v>
      </c>
      <c r="M213">
        <v>6.1396215804472218</v>
      </c>
      <c r="N213">
        <v>-23.468506000000001</v>
      </c>
      <c r="O213">
        <v>-46.531084085661085</v>
      </c>
    </row>
    <row r="214" spans="8:15" x14ac:dyDescent="0.3">
      <c r="H214">
        <v>2.287801729930226</v>
      </c>
      <c r="I214">
        <v>3.0170333392987803</v>
      </c>
      <c r="K214">
        <v>2.6165458775479817</v>
      </c>
      <c r="L214">
        <v>514.19829100000004</v>
      </c>
      <c r="M214">
        <v>3.8840019247687874</v>
      </c>
      <c r="N214">
        <v>-21.491894653589799</v>
      </c>
      <c r="O214">
        <v>-48.037729357498954</v>
      </c>
    </row>
    <row r="215" spans="8:15" x14ac:dyDescent="0.3">
      <c r="H215">
        <v>0.3010299956639812</v>
      </c>
      <c r="I215">
        <v>0.3010299956639812</v>
      </c>
      <c r="K215">
        <v>2.4022218211554898</v>
      </c>
      <c r="L215">
        <v>446.354761</v>
      </c>
      <c r="M215">
        <v>3.721563318357481</v>
      </c>
      <c r="N215">
        <v>-20.650168687255054</v>
      </c>
      <c r="O215">
        <v>-50.661459504143636</v>
      </c>
    </row>
    <row r="216" spans="8:15" x14ac:dyDescent="0.3">
      <c r="H216">
        <v>0</v>
      </c>
      <c r="I216">
        <v>0</v>
      </c>
      <c r="K216">
        <v>2.5614019450311267</v>
      </c>
      <c r="L216">
        <v>512.19063300000005</v>
      </c>
      <c r="M216">
        <v>3.9789105771755717</v>
      </c>
      <c r="N216">
        <v>-22.003747180667801</v>
      </c>
      <c r="O216">
        <v>-50.385521598082825</v>
      </c>
    </row>
    <row r="217" spans="8:15" x14ac:dyDescent="0.3">
      <c r="H217">
        <v>2</v>
      </c>
      <c r="I217">
        <v>2.3944516808262164</v>
      </c>
      <c r="K217">
        <v>1.8167515447937421</v>
      </c>
      <c r="L217">
        <v>604.95051799999999</v>
      </c>
      <c r="M217">
        <v>4.1740598077250253</v>
      </c>
      <c r="N217">
        <v>-22.641749624212682</v>
      </c>
      <c r="O217">
        <v>-47.059286906241311</v>
      </c>
    </row>
    <row r="218" spans="8:15" x14ac:dyDescent="0.3">
      <c r="H218">
        <v>1.9493900066449128</v>
      </c>
      <c r="I218">
        <v>2.4842998393467859</v>
      </c>
      <c r="K218">
        <v>1.7952959329677161</v>
      </c>
      <c r="L218">
        <v>584.89496199999996</v>
      </c>
      <c r="M218">
        <v>5.3633317601673909</v>
      </c>
      <c r="N218">
        <v>-22.858395000000005</v>
      </c>
      <c r="O218">
        <v>-47.221096609757517</v>
      </c>
    </row>
    <row r="219" spans="8:15" x14ac:dyDescent="0.3">
      <c r="H219">
        <v>1.5185139398778875</v>
      </c>
      <c r="I219">
        <v>1.6020599913279623</v>
      </c>
      <c r="K219">
        <v>2.7382992394007193</v>
      </c>
      <c r="L219">
        <v>425.28967299999999</v>
      </c>
      <c r="M219">
        <v>4.068556895072363</v>
      </c>
      <c r="N219">
        <v>-21.891977602699701</v>
      </c>
      <c r="O219">
        <v>-49.016929918912609</v>
      </c>
    </row>
    <row r="220" spans="8:15" x14ac:dyDescent="0.3">
      <c r="H220">
        <v>1.8692317197309762</v>
      </c>
      <c r="I220">
        <v>2.1903316981702914</v>
      </c>
      <c r="K220">
        <v>2.5077857315195806</v>
      </c>
      <c r="L220">
        <v>497.34339499999999</v>
      </c>
      <c r="M220">
        <v>3.8007857903277626</v>
      </c>
      <c r="N220">
        <v>-21.855061086860808</v>
      </c>
      <c r="O220">
        <v>-50.689199932370684</v>
      </c>
    </row>
    <row r="221" spans="8:15" x14ac:dyDescent="0.3">
      <c r="H221">
        <v>1.3617278360175928</v>
      </c>
      <c r="I221">
        <v>1.4623979978989561</v>
      </c>
      <c r="K221">
        <v>2.6035568106266682</v>
      </c>
      <c r="L221">
        <v>620.69860000000006</v>
      </c>
      <c r="M221">
        <v>3.9656719712201065</v>
      </c>
      <c r="N221">
        <v>-22.871892279592803</v>
      </c>
      <c r="O221">
        <v>-49.156179151707128</v>
      </c>
    </row>
    <row r="222" spans="8:15" x14ac:dyDescent="0.3">
      <c r="H222">
        <v>2.3031960574204891</v>
      </c>
      <c r="I222">
        <v>2.7143297597452332</v>
      </c>
      <c r="K222">
        <v>2.4638601544849248</v>
      </c>
      <c r="L222">
        <v>831.18366500000002</v>
      </c>
      <c r="M222">
        <v>4.5453566058946171</v>
      </c>
      <c r="N222">
        <v>-21.955602000000003</v>
      </c>
      <c r="O222">
        <v>-48.002388208652455</v>
      </c>
    </row>
    <row r="223" spans="8:15" x14ac:dyDescent="0.3">
      <c r="H223">
        <v>1.8573324964312685</v>
      </c>
      <c r="I223">
        <v>2.2253092817258628</v>
      </c>
      <c r="K223">
        <v>2.4344283742619526</v>
      </c>
      <c r="L223">
        <v>457.30121800000001</v>
      </c>
      <c r="M223">
        <v>4.0931764496962488</v>
      </c>
      <c r="N223">
        <v>-21.080537499366105</v>
      </c>
      <c r="O223">
        <v>-49.238861531251032</v>
      </c>
    </row>
    <row r="224" spans="8:15" x14ac:dyDescent="0.3">
      <c r="H224">
        <v>1.1139433523068367</v>
      </c>
      <c r="I224">
        <v>1.1760912590556813</v>
      </c>
      <c r="K224">
        <v>2.3583727302580204</v>
      </c>
      <c r="L224">
        <v>477.51059600000002</v>
      </c>
      <c r="M224">
        <v>3.8894697839695076</v>
      </c>
      <c r="N224">
        <v>-22.81454295970865</v>
      </c>
      <c r="O224">
        <v>-50.079125394570042</v>
      </c>
    </row>
    <row r="225" spans="8:15" x14ac:dyDescent="0.3">
      <c r="H225">
        <v>2.2671717284030137</v>
      </c>
      <c r="I225">
        <v>2.840106094456758</v>
      </c>
      <c r="K225">
        <v>2.8384656093941643</v>
      </c>
      <c r="L225">
        <v>494.43659600000001</v>
      </c>
      <c r="M225">
        <v>4.7783900466857254</v>
      </c>
      <c r="N225">
        <v>-21.757082984349758</v>
      </c>
      <c r="O225">
        <v>-48.827694693000119</v>
      </c>
    </row>
    <row r="226" spans="8:15" x14ac:dyDescent="0.3">
      <c r="H226">
        <v>2.5198279937757189</v>
      </c>
      <c r="I226">
        <v>3.6316466629584196</v>
      </c>
      <c r="K226">
        <v>3.0245193262696137</v>
      </c>
      <c r="L226">
        <v>871.58019300000001</v>
      </c>
      <c r="M226">
        <v>4.8969558902701795</v>
      </c>
      <c r="N226">
        <v>-23.652632500000003</v>
      </c>
      <c r="O226">
        <v>-47.220491187489856</v>
      </c>
    </row>
    <row r="227" spans="8:15" x14ac:dyDescent="0.3">
      <c r="H227">
        <v>1.7242758696007889</v>
      </c>
      <c r="I227">
        <v>1.968482948553935</v>
      </c>
      <c r="K227">
        <v>2.5591342583614249</v>
      </c>
      <c r="L227">
        <v>458.09464100000002</v>
      </c>
      <c r="M227">
        <v>3.9160852998437026</v>
      </c>
      <c r="N227">
        <v>-20.343505121059604</v>
      </c>
      <c r="O227">
        <v>-49.196120191474236</v>
      </c>
    </row>
    <row r="228" spans="8:15" x14ac:dyDescent="0.3">
      <c r="H228">
        <v>1.5563025007672873</v>
      </c>
      <c r="I228">
        <v>1.6232492903979006</v>
      </c>
      <c r="K228">
        <v>2.7744979877399025</v>
      </c>
      <c r="L228">
        <v>402.82042100000001</v>
      </c>
      <c r="M228">
        <v>3.9116369331294423</v>
      </c>
      <c r="N228">
        <v>-22.663101471325305</v>
      </c>
      <c r="O228">
        <v>-51.0774138909334</v>
      </c>
    </row>
    <row r="229" spans="8:15" x14ac:dyDescent="0.3">
      <c r="H229">
        <v>1.8129133566428555</v>
      </c>
      <c r="I229">
        <v>2.220108088040055</v>
      </c>
      <c r="K229">
        <v>1.9901034371324648</v>
      </c>
      <c r="L229">
        <v>493.094516</v>
      </c>
      <c r="M229">
        <v>4.392239560398111</v>
      </c>
      <c r="N229">
        <v>-22.511149000000003</v>
      </c>
      <c r="O229">
        <v>-48.557066101387115</v>
      </c>
    </row>
    <row r="230" spans="8:15" x14ac:dyDescent="0.3">
      <c r="H230">
        <v>2.2455126678141499</v>
      </c>
      <c r="I230">
        <v>2.621176281775035</v>
      </c>
      <c r="K230">
        <v>2.6705751609722239</v>
      </c>
      <c r="L230">
        <v>609.60143500000004</v>
      </c>
      <c r="M230">
        <v>4.4833304952573201</v>
      </c>
      <c r="N230">
        <v>-20.039612535000003</v>
      </c>
      <c r="O230">
        <v>-47.751066571312961</v>
      </c>
    </row>
    <row r="231" spans="8:15" x14ac:dyDescent="0.3">
      <c r="H231">
        <v>2.1553360374650619</v>
      </c>
      <c r="I231">
        <v>2.4393326938302629</v>
      </c>
      <c r="K231">
        <v>2.4667979497808954</v>
      </c>
      <c r="L231">
        <v>741.813129</v>
      </c>
      <c r="M231">
        <v>3.9792751475910233</v>
      </c>
      <c r="N231">
        <v>-23.204843000000007</v>
      </c>
      <c r="O231">
        <v>-46.156314423937715</v>
      </c>
    </row>
    <row r="232" spans="8:15" x14ac:dyDescent="0.3">
      <c r="H232">
        <v>2.4183012913197452</v>
      </c>
      <c r="I232">
        <v>3.1411360901207388</v>
      </c>
      <c r="K232">
        <v>3.2964008043224484</v>
      </c>
      <c r="L232">
        <v>4.7814889999999997</v>
      </c>
      <c r="M232">
        <v>4.4893537005094188</v>
      </c>
      <c r="N232">
        <v>-24.706954196425801</v>
      </c>
      <c r="O232">
        <v>-47.553137408817555</v>
      </c>
    </row>
    <row r="233" spans="8:15" x14ac:dyDescent="0.3">
      <c r="H233">
        <v>2.4502491083193609</v>
      </c>
      <c r="I233">
        <v>3.5843312243675309</v>
      </c>
      <c r="K233">
        <v>2.2935106095243367</v>
      </c>
      <c r="L233">
        <v>7.931819</v>
      </c>
      <c r="M233">
        <v>4.0478976235144106</v>
      </c>
      <c r="N233">
        <v>-24.739239940397805</v>
      </c>
      <c r="O233">
        <v>-47.554316965929928</v>
      </c>
    </row>
    <row r="234" spans="8:15" x14ac:dyDescent="0.3">
      <c r="H234">
        <v>2.3096301674258988</v>
      </c>
      <c r="I234">
        <v>2.7715874808812555</v>
      </c>
      <c r="K234">
        <v>2.8146743534151453</v>
      </c>
      <c r="L234">
        <v>376.81917199999998</v>
      </c>
      <c r="M234">
        <v>4.4262834816887793</v>
      </c>
      <c r="N234">
        <v>-20.429372500000003</v>
      </c>
      <c r="O234">
        <v>-51.344890657634998</v>
      </c>
    </row>
    <row r="235" spans="8:15" x14ac:dyDescent="0.3">
      <c r="H235">
        <v>2.5276299008713385</v>
      </c>
      <c r="I235">
        <v>3.9697885374149391</v>
      </c>
      <c r="K235">
        <v>2.5395640920198077</v>
      </c>
      <c r="L235">
        <v>87.188124000000002</v>
      </c>
      <c r="M235">
        <v>4.5436956323092446</v>
      </c>
      <c r="N235">
        <v>-23.788652500000001</v>
      </c>
      <c r="O235">
        <v>-45.354056666940934</v>
      </c>
    </row>
    <row r="236" spans="8:15" x14ac:dyDescent="0.3">
      <c r="H236">
        <v>2.399673721481038</v>
      </c>
      <c r="I236">
        <v>3.4838724542226736</v>
      </c>
      <c r="K236">
        <v>2.4935207856346433</v>
      </c>
      <c r="L236">
        <v>631.62627199999997</v>
      </c>
      <c r="M236">
        <v>5.4007572398013783</v>
      </c>
      <c r="N236">
        <v>-23.081646000000003</v>
      </c>
      <c r="O236">
        <v>-47.212308940251397</v>
      </c>
    </row>
    <row r="237" spans="8:15" x14ac:dyDescent="0.3">
      <c r="H237">
        <v>1.1139433523068367</v>
      </c>
      <c r="I237">
        <v>1.146128035678238</v>
      </c>
      <c r="K237">
        <v>2.4465464865977244</v>
      </c>
      <c r="L237">
        <v>457.14197200000001</v>
      </c>
      <c r="M237">
        <v>3.5907304057926903</v>
      </c>
      <c r="N237">
        <v>-19.977542999393453</v>
      </c>
      <c r="O237">
        <v>-50.288981041994035</v>
      </c>
    </row>
    <row r="238" spans="8:15" x14ac:dyDescent="0.3">
      <c r="H238">
        <v>0.77815125038364363</v>
      </c>
      <c r="I238">
        <v>0.77815125038364363</v>
      </c>
      <c r="K238">
        <v>1.940112881704394</v>
      </c>
      <c r="L238">
        <v>451.98613899999998</v>
      </c>
      <c r="M238">
        <v>3.6010817277840235</v>
      </c>
      <c r="N238">
        <v>-21.769911990320651</v>
      </c>
      <c r="O238">
        <v>-50.964374893995235</v>
      </c>
    </row>
    <row r="239" spans="8:15" x14ac:dyDescent="0.3">
      <c r="H239">
        <v>1.8920946026904804</v>
      </c>
      <c r="I239">
        <v>2.143014800254095</v>
      </c>
      <c r="K239">
        <v>2.3212959551309593</v>
      </c>
      <c r="L239">
        <v>577.57906100000002</v>
      </c>
      <c r="M239">
        <v>4.1752508103615593</v>
      </c>
      <c r="N239">
        <v>-23.052912999319503</v>
      </c>
      <c r="O239">
        <v>-49.626806978311677</v>
      </c>
    </row>
    <row r="240" spans="8:15" x14ac:dyDescent="0.3">
      <c r="H240">
        <v>2.357934847000454</v>
      </c>
      <c r="I240">
        <v>3.1209028176145273</v>
      </c>
      <c r="K240">
        <v>2.2311865951523071</v>
      </c>
      <c r="L240">
        <v>582.03182900000002</v>
      </c>
      <c r="M240">
        <v>4.5697600375863496</v>
      </c>
      <c r="N240">
        <v>-23.350277390297954</v>
      </c>
      <c r="O240">
        <v>-47.689893893544628</v>
      </c>
    </row>
    <row r="241" spans="8:15" x14ac:dyDescent="0.3">
      <c r="H241">
        <v>2.3443922736851106</v>
      </c>
      <c r="I241">
        <v>3.0366288953621612</v>
      </c>
      <c r="K241">
        <v>2.2787764579556447</v>
      </c>
      <c r="L241">
        <v>632.09753000000001</v>
      </c>
      <c r="M241">
        <v>3.8777168008649769</v>
      </c>
      <c r="N241">
        <v>-22.437299502194854</v>
      </c>
      <c r="O241">
        <v>-47.719095971109105</v>
      </c>
    </row>
    <row r="242" spans="8:15" x14ac:dyDescent="0.3">
      <c r="H242">
        <v>0</v>
      </c>
      <c r="I242">
        <v>0.3010299956639812</v>
      </c>
      <c r="K242">
        <v>2.133628312736946</v>
      </c>
      <c r="L242">
        <v>509.93940500000002</v>
      </c>
      <c r="M242">
        <v>3.7317498835272636</v>
      </c>
      <c r="N242">
        <v>-20.661645528879003</v>
      </c>
      <c r="O242">
        <v>-49.388142381684411</v>
      </c>
    </row>
    <row r="243" spans="8:15" x14ac:dyDescent="0.3">
      <c r="H243">
        <v>2.5888317255942073</v>
      </c>
      <c r="I243">
        <v>3.8735530935136189</v>
      </c>
      <c r="K243">
        <v>3.0614747210301623</v>
      </c>
      <c r="L243">
        <v>79.195538999999997</v>
      </c>
      <c r="M243">
        <v>3.6251065754034677</v>
      </c>
      <c r="N243">
        <v>-24.584460178276952</v>
      </c>
      <c r="O243">
        <v>-48.589600714087638</v>
      </c>
    </row>
    <row r="244" spans="8:15" x14ac:dyDescent="0.3">
      <c r="H244">
        <v>1.8195439355418688</v>
      </c>
      <c r="I244">
        <v>1.9444826721501687</v>
      </c>
      <c r="K244">
        <v>2.6688153389874887</v>
      </c>
      <c r="L244">
        <v>549.85797400000001</v>
      </c>
      <c r="M244">
        <v>4.2150821150131748</v>
      </c>
      <c r="N244">
        <v>-20.441482601041951</v>
      </c>
      <c r="O244">
        <v>-48.017385038510419</v>
      </c>
    </row>
    <row r="245" spans="8:15" x14ac:dyDescent="0.3">
      <c r="H245">
        <v>2.3502480183341627</v>
      </c>
      <c r="I245">
        <v>2.9956351945975501</v>
      </c>
      <c r="K245">
        <v>2.0611432357886166</v>
      </c>
      <c r="L245">
        <v>612.84556699999996</v>
      </c>
      <c r="M245">
        <v>4.3844430240587782</v>
      </c>
      <c r="N245">
        <v>-22.583036934282401</v>
      </c>
      <c r="O245">
        <v>-47.522246634171658</v>
      </c>
    </row>
    <row r="246" spans="8:15" x14ac:dyDescent="0.3">
      <c r="H246">
        <v>1.5797835966168101</v>
      </c>
      <c r="I246">
        <v>1.6532125137753437</v>
      </c>
      <c r="K246">
        <v>2.410966089325973</v>
      </c>
      <c r="L246">
        <v>433.34509800000001</v>
      </c>
      <c r="M246">
        <v>3.902709812969877</v>
      </c>
      <c r="N246">
        <v>-21.276437176419002</v>
      </c>
      <c r="O246">
        <v>-49.408151782226433</v>
      </c>
    </row>
    <row r="247" spans="8:15" x14ac:dyDescent="0.3">
      <c r="H247">
        <v>1.4471580313422192</v>
      </c>
      <c r="I247">
        <v>1.4913616938342726</v>
      </c>
      <c r="K247">
        <v>2.3313483267083783</v>
      </c>
      <c r="L247">
        <v>426.73884700000002</v>
      </c>
      <c r="M247">
        <v>3.9187640310279992</v>
      </c>
      <c r="N247">
        <v>-21.567476235299303</v>
      </c>
      <c r="O247">
        <v>-51.350172730815665</v>
      </c>
    </row>
    <row r="248" spans="8:15" x14ac:dyDescent="0.3">
      <c r="H248">
        <v>1.9344984512435677</v>
      </c>
      <c r="I248">
        <v>2.1139433523068369</v>
      </c>
      <c r="K248">
        <v>3.0414901930630021</v>
      </c>
      <c r="L248">
        <v>606.996081</v>
      </c>
      <c r="M248">
        <v>4.2444255721729354</v>
      </c>
      <c r="N248">
        <v>-23.859811470068852</v>
      </c>
      <c r="O248">
        <v>-49.137133285852528</v>
      </c>
    </row>
    <row r="249" spans="8:15" x14ac:dyDescent="0.3">
      <c r="H249">
        <v>2.0170333392987803</v>
      </c>
      <c r="I249">
        <v>2.220108088040055</v>
      </c>
      <c r="K249">
        <v>3.0385740678660751</v>
      </c>
      <c r="L249">
        <v>597.91868599999998</v>
      </c>
      <c r="M249">
        <v>4.4333697468565862</v>
      </c>
      <c r="N249">
        <v>-23.419055385000007</v>
      </c>
      <c r="O249">
        <v>-49.081032248485364</v>
      </c>
    </row>
    <row r="250" spans="8:15" x14ac:dyDescent="0.3">
      <c r="H250">
        <v>1</v>
      </c>
      <c r="I250">
        <v>1</v>
      </c>
      <c r="K250">
        <v>2.700760811869563</v>
      </c>
      <c r="L250">
        <v>467.08361200000002</v>
      </c>
      <c r="M250">
        <v>4.1836114492184322</v>
      </c>
      <c r="N250">
        <v>-21.315707058707854</v>
      </c>
      <c r="O250">
        <v>-49.054311079798545</v>
      </c>
    </row>
    <row r="251" spans="8:15" x14ac:dyDescent="0.3">
      <c r="H251">
        <v>1.8512583487190752</v>
      </c>
      <c r="I251">
        <v>2.0569048513364727</v>
      </c>
      <c r="K251">
        <v>2.3623976433255889</v>
      </c>
      <c r="L251">
        <v>509.82670899999999</v>
      </c>
      <c r="M251">
        <v>3.5837653682849999</v>
      </c>
      <c r="N251">
        <v>-21.984672420775752</v>
      </c>
      <c r="O251">
        <v>-48.805021736265651</v>
      </c>
    </row>
    <row r="252" spans="8:15" x14ac:dyDescent="0.3">
      <c r="H252">
        <v>2.5211380837040362</v>
      </c>
      <c r="I252">
        <v>3.5960470075454389</v>
      </c>
      <c r="K252">
        <v>2.7793879509891362</v>
      </c>
      <c r="L252">
        <v>6.4738429999999996</v>
      </c>
      <c r="M252">
        <v>5.0078160311019184</v>
      </c>
      <c r="N252">
        <v>-24.186120666832753</v>
      </c>
      <c r="O252">
        <v>-46.790991482878688</v>
      </c>
    </row>
    <row r="253" spans="8:15" x14ac:dyDescent="0.3">
      <c r="H253">
        <v>1.0413926851582251</v>
      </c>
      <c r="I253">
        <v>1.0413926851582251</v>
      </c>
      <c r="K253">
        <v>2.2624866861799311</v>
      </c>
      <c r="L253">
        <v>170.37789699999999</v>
      </c>
      <c r="M253">
        <v>3.5221833176186865</v>
      </c>
      <c r="N253">
        <v>-24.642594234803955</v>
      </c>
      <c r="O253">
        <v>-48.842855681530537</v>
      </c>
    </row>
    <row r="254" spans="8:15" x14ac:dyDescent="0.3">
      <c r="H254">
        <v>2.2528530309798933</v>
      </c>
      <c r="I254">
        <v>2.9180303367848803</v>
      </c>
      <c r="K254">
        <v>2.1782342730639499</v>
      </c>
      <c r="L254">
        <v>905.95026900000005</v>
      </c>
      <c r="M254">
        <v>5.244754458581613</v>
      </c>
      <c r="N254">
        <v>-23.715357000000004</v>
      </c>
      <c r="O254">
        <v>-46.85055196685208</v>
      </c>
    </row>
    <row r="255" spans="8:15" x14ac:dyDescent="0.3">
      <c r="H255">
        <v>2.3944516808262164</v>
      </c>
      <c r="I255">
        <v>3.1559430179718366</v>
      </c>
      <c r="K255">
        <v>3.252695297639292</v>
      </c>
      <c r="L255">
        <v>668.67916200000002</v>
      </c>
      <c r="M255">
        <v>5.214581603315203</v>
      </c>
      <c r="N255">
        <v>-23.587872500000007</v>
      </c>
      <c r="O255">
        <v>-48.046142895454686</v>
      </c>
    </row>
    <row r="256" spans="8:15" x14ac:dyDescent="0.3">
      <c r="H256">
        <v>2.3654879848908998</v>
      </c>
      <c r="I256">
        <v>2.8790958795000727</v>
      </c>
      <c r="K256">
        <v>3.2615621313917691</v>
      </c>
      <c r="L256">
        <v>690.31585800000005</v>
      </c>
      <c r="M256">
        <v>4.9747603161713743</v>
      </c>
      <c r="N256">
        <v>-23.983437999298651</v>
      </c>
      <c r="O256">
        <v>-48.877389159065352</v>
      </c>
    </row>
    <row r="257" spans="8:15" x14ac:dyDescent="0.3">
      <c r="H257">
        <v>2.357934847000454</v>
      </c>
      <c r="I257">
        <v>3.1398790864012365</v>
      </c>
      <c r="K257">
        <v>1.9172848928465853</v>
      </c>
      <c r="L257">
        <v>743.05072299999995</v>
      </c>
      <c r="M257">
        <v>5.37602918172818</v>
      </c>
      <c r="N257">
        <v>-23.546934000000004</v>
      </c>
      <c r="O257">
        <v>-46.933372863488053</v>
      </c>
    </row>
    <row r="258" spans="8:15" x14ac:dyDescent="0.3">
      <c r="H258">
        <v>2.4871383754771865</v>
      </c>
      <c r="I258">
        <v>3.5132176000679389</v>
      </c>
      <c r="K258">
        <v>2.714678396806363</v>
      </c>
      <c r="L258">
        <v>648.92559400000005</v>
      </c>
      <c r="M258">
        <v>4.8737448055137191</v>
      </c>
      <c r="N258">
        <v>-22.436005499333753</v>
      </c>
      <c r="O258">
        <v>-46.821248011133704</v>
      </c>
    </row>
    <row r="259" spans="8:15" x14ac:dyDescent="0.3">
      <c r="H259">
        <v>1.2041199826559248</v>
      </c>
      <c r="I259">
        <v>1.2787536009528289</v>
      </c>
      <c r="K259">
        <v>2.6090370450416294</v>
      </c>
      <c r="L259">
        <v>570.51710500000002</v>
      </c>
      <c r="M259">
        <v>3.6274682724597098</v>
      </c>
      <c r="N259">
        <v>-24.571553499285802</v>
      </c>
      <c r="O259">
        <v>-49.172165655280821</v>
      </c>
    </row>
    <row r="260" spans="8:15" x14ac:dyDescent="0.3">
      <c r="H260">
        <v>1.9493900066449128</v>
      </c>
      <c r="I260">
        <v>2.220108088040055</v>
      </c>
      <c r="K260">
        <v>2.9985849372008415</v>
      </c>
      <c r="L260">
        <v>489.88086099999998</v>
      </c>
      <c r="M260">
        <v>4.6346787521786821</v>
      </c>
      <c r="N260">
        <v>-21.594703994353655</v>
      </c>
      <c r="O260">
        <v>-48.813391985538438</v>
      </c>
    </row>
    <row r="261" spans="8:15" x14ac:dyDescent="0.3">
      <c r="H261">
        <v>2.3424226808222062</v>
      </c>
      <c r="I261">
        <v>2.7678976160180908</v>
      </c>
      <c r="K261">
        <v>2.7058611475451539</v>
      </c>
      <c r="L261">
        <v>545.30364799999995</v>
      </c>
      <c r="M261">
        <v>4.1803839655897637</v>
      </c>
      <c r="N261">
        <v>-23.703499943163258</v>
      </c>
      <c r="O261">
        <v>-49.484396312080925</v>
      </c>
    </row>
    <row r="262" spans="8:15" x14ac:dyDescent="0.3">
      <c r="H262">
        <v>2.0530784434834195</v>
      </c>
      <c r="I262">
        <v>2.3710678622717363</v>
      </c>
      <c r="K262">
        <v>2.1461993781972901</v>
      </c>
      <c r="L262">
        <v>458.50312100000002</v>
      </c>
      <c r="M262">
        <v>4.14587979647062</v>
      </c>
      <c r="N262">
        <v>-22.232127625043706</v>
      </c>
      <c r="O262">
        <v>-48.718874159535133</v>
      </c>
    </row>
    <row r="263" spans="8:15" x14ac:dyDescent="0.3">
      <c r="H263">
        <v>1</v>
      </c>
      <c r="I263">
        <v>1.1760912590556813</v>
      </c>
      <c r="K263">
        <v>2.4795076488202237</v>
      </c>
      <c r="L263">
        <v>299.54548199999999</v>
      </c>
      <c r="M263">
        <v>3.6907275438703668</v>
      </c>
      <c r="N263">
        <v>-20.639825775573904</v>
      </c>
      <c r="O263">
        <v>-51.509969369509719</v>
      </c>
    </row>
    <row r="264" spans="8:15" x14ac:dyDescent="0.3">
      <c r="H264">
        <v>2.1903316981702914</v>
      </c>
      <c r="I264">
        <v>2.8350561017201161</v>
      </c>
      <c r="K264">
        <v>1.9170957035726772</v>
      </c>
      <c r="L264">
        <v>762.25442199999998</v>
      </c>
      <c r="M264">
        <v>5.5691643207418018</v>
      </c>
      <c r="N264">
        <v>-23.476897500000007</v>
      </c>
      <c r="O264">
        <v>-46.351603140965388</v>
      </c>
    </row>
    <row r="265" spans="8:15" x14ac:dyDescent="0.3">
      <c r="H265">
        <v>2.2253092817258628</v>
      </c>
      <c r="I265">
        <v>2.5899496013257077</v>
      </c>
      <c r="K265">
        <v>3.001673149594867</v>
      </c>
      <c r="L265">
        <v>734.12665600000003</v>
      </c>
      <c r="M265">
        <v>4.703317177024557</v>
      </c>
      <c r="N265">
        <v>-24.112137960000002</v>
      </c>
      <c r="O265">
        <v>-49.336119713929449</v>
      </c>
    </row>
    <row r="266" spans="8:15" x14ac:dyDescent="0.3">
      <c r="H266">
        <v>2.2624510897304293</v>
      </c>
      <c r="I266">
        <v>2.782472624166286</v>
      </c>
      <c r="K266">
        <v>2.4372224313817727</v>
      </c>
      <c r="L266">
        <v>61.154409999999999</v>
      </c>
      <c r="M266">
        <v>4.2414468603456461</v>
      </c>
      <c r="N266">
        <v>-24.292005633897006</v>
      </c>
      <c r="O266">
        <v>-47.175726056555447</v>
      </c>
    </row>
    <row r="267" spans="8:15" x14ac:dyDescent="0.3">
      <c r="H267">
        <v>2.4578818967339924</v>
      </c>
      <c r="I267">
        <v>3.7797407511767407</v>
      </c>
      <c r="K267">
        <v>2.5082279646632477</v>
      </c>
      <c r="L267">
        <v>766.77427399999999</v>
      </c>
      <c r="M267">
        <v>5.0822754031165527</v>
      </c>
      <c r="N267">
        <v>-23.004852999320605</v>
      </c>
      <c r="O267">
        <v>-46.837557852941181</v>
      </c>
    </row>
    <row r="268" spans="8:15" x14ac:dyDescent="0.3">
      <c r="H268">
        <v>2.0530784434834195</v>
      </c>
      <c r="I268">
        <v>2.3873898263387292</v>
      </c>
      <c r="K268">
        <v>2.9911449702725306</v>
      </c>
      <c r="L268">
        <v>839.32126600000004</v>
      </c>
      <c r="M268">
        <v>4.3159073996662567</v>
      </c>
      <c r="N268">
        <v>-23.104273401677357</v>
      </c>
      <c r="O268">
        <v>-48.6133802692841</v>
      </c>
    </row>
    <row r="269" spans="8:15" x14ac:dyDescent="0.3">
      <c r="H269">
        <v>2.4313637641589874</v>
      </c>
      <c r="I269">
        <v>3.4929000111087034</v>
      </c>
      <c r="K269">
        <v>2.751743181426884</v>
      </c>
      <c r="L269">
        <v>762.11245199999996</v>
      </c>
      <c r="M269">
        <v>4.2590440935752323</v>
      </c>
      <c r="N269">
        <v>-22.253967973805057</v>
      </c>
      <c r="O269">
        <v>-47.819884866607318</v>
      </c>
    </row>
    <row r="270" spans="8:15" x14ac:dyDescent="0.3">
      <c r="H270">
        <v>1.5797835966168101</v>
      </c>
      <c r="I270">
        <v>1.6127838567197355</v>
      </c>
      <c r="K270">
        <v>2.2071440622316705</v>
      </c>
      <c r="L270">
        <v>867.03915400000005</v>
      </c>
      <c r="M270">
        <v>3.8128465369670712</v>
      </c>
      <c r="N270">
        <v>-20.642426529747404</v>
      </c>
      <c r="O270">
        <v>-47.219952884855068</v>
      </c>
    </row>
    <row r="271" spans="8:15" x14ac:dyDescent="0.3">
      <c r="H271">
        <v>1.5563025007672873</v>
      </c>
      <c r="I271">
        <v>1.7403626894942439</v>
      </c>
      <c r="K271">
        <v>2.1429710561608544</v>
      </c>
      <c r="L271">
        <v>687.11849400000006</v>
      </c>
      <c r="M271">
        <v>3.8943714538562375</v>
      </c>
      <c r="N271">
        <v>-21.734901819147655</v>
      </c>
      <c r="O271">
        <v>-46.973418654180172</v>
      </c>
    </row>
    <row r="272" spans="8:15" x14ac:dyDescent="0.3">
      <c r="H272">
        <v>2.4517864355242902</v>
      </c>
      <c r="I272">
        <v>3.5471591213274176</v>
      </c>
      <c r="K272">
        <v>2.8066676028318915</v>
      </c>
      <c r="L272">
        <v>587.35891000000004</v>
      </c>
      <c r="M272">
        <v>5.2403969689251975</v>
      </c>
      <c r="N272">
        <v>-23.265442500000002</v>
      </c>
      <c r="O272">
        <v>-47.299749835960981</v>
      </c>
    </row>
    <row r="273" spans="8:15" x14ac:dyDescent="0.3">
      <c r="H273">
        <v>2.3263358609287512</v>
      </c>
      <c r="I273">
        <v>2.9916690073799486</v>
      </c>
      <c r="K273">
        <v>2.3027983122323645</v>
      </c>
      <c r="L273">
        <v>672.32714899999996</v>
      </c>
      <c r="M273">
        <v>4.7871202738493546</v>
      </c>
      <c r="N273">
        <v>-23.153409626186349</v>
      </c>
      <c r="O273">
        <v>-47.055701152091729</v>
      </c>
    </row>
    <row r="274" spans="8:15" x14ac:dyDescent="0.3">
      <c r="H274">
        <v>1.9294189257142926</v>
      </c>
      <c r="I274">
        <v>2.1172712956557644</v>
      </c>
      <c r="K274">
        <v>2.8479790031678176</v>
      </c>
      <c r="L274">
        <v>609.81985499999996</v>
      </c>
      <c r="M274">
        <v>4.6214255659004504</v>
      </c>
      <c r="N274">
        <v>-20.336287965870802</v>
      </c>
      <c r="O274">
        <v>-47.780415655388985</v>
      </c>
    </row>
    <row r="275" spans="8:15" x14ac:dyDescent="0.3">
      <c r="H275">
        <v>1.4913616938342726</v>
      </c>
      <c r="I275">
        <v>1.6901960800285136</v>
      </c>
      <c r="K275">
        <v>2.4368588688401625</v>
      </c>
      <c r="L275">
        <v>504.204836</v>
      </c>
      <c r="M275">
        <v>3.8406705613334089</v>
      </c>
      <c r="N275">
        <v>-20.687224499375752</v>
      </c>
      <c r="O275">
        <v>-48.413444920628585</v>
      </c>
    </row>
    <row r="276" spans="8:15" x14ac:dyDescent="0.3">
      <c r="H276">
        <v>2.3710678622717363</v>
      </c>
      <c r="I276">
        <v>3.0856472882968564</v>
      </c>
      <c r="K276">
        <v>2.8491748623483804</v>
      </c>
      <c r="L276">
        <v>594.409941</v>
      </c>
      <c r="M276">
        <v>4.8879715671035324</v>
      </c>
      <c r="N276">
        <v>-21.254471499361856</v>
      </c>
      <c r="O276">
        <v>-48.32034975125751</v>
      </c>
    </row>
    <row r="277" spans="8:15" x14ac:dyDescent="0.3">
      <c r="H277">
        <v>2.3926969532596658</v>
      </c>
      <c r="I277">
        <v>3.3147096929551738</v>
      </c>
      <c r="K277">
        <v>2.6667724923842981</v>
      </c>
      <c r="L277">
        <v>572.58551699999998</v>
      </c>
      <c r="M277">
        <v>5.3685880896614586</v>
      </c>
      <c r="N277">
        <v>-23.304880499313754</v>
      </c>
      <c r="O277">
        <v>-45.969593204409357</v>
      </c>
    </row>
    <row r="278" spans="8:15" x14ac:dyDescent="0.3">
      <c r="H278">
        <v>1.6434526764861874</v>
      </c>
      <c r="I278">
        <v>1.6901960800285136</v>
      </c>
      <c r="K278">
        <v>2.1617661725233539</v>
      </c>
      <c r="L278">
        <v>541.93222900000001</v>
      </c>
      <c r="M278">
        <v>3.8492350913147226</v>
      </c>
      <c r="N278">
        <v>-20.884085133117853</v>
      </c>
      <c r="O278">
        <v>-49.573344611531674</v>
      </c>
    </row>
    <row r="279" spans="8:15" x14ac:dyDescent="0.3">
      <c r="H279">
        <v>2.3242824552976926</v>
      </c>
      <c r="I279">
        <v>2.5490032620257876</v>
      </c>
      <c r="K279">
        <v>2.847689236757152</v>
      </c>
      <c r="L279">
        <v>44.204442</v>
      </c>
      <c r="M279">
        <v>4.252027329652786</v>
      </c>
      <c r="N279">
        <v>-24.698150280957801</v>
      </c>
      <c r="O279">
        <v>-48.004704511540098</v>
      </c>
    </row>
    <row r="280" spans="8:15" x14ac:dyDescent="0.3">
      <c r="H280">
        <v>2.3384564936046046</v>
      </c>
      <c r="I280">
        <v>3.2208922492195193</v>
      </c>
      <c r="K280">
        <v>2.150421766075211</v>
      </c>
      <c r="L280">
        <v>571.13846599999999</v>
      </c>
      <c r="M280">
        <v>4.7595771998605745</v>
      </c>
      <c r="N280">
        <v>-22.706781958197556</v>
      </c>
      <c r="O280">
        <v>-46.98234346628788</v>
      </c>
    </row>
    <row r="281" spans="8:15" x14ac:dyDescent="0.3">
      <c r="H281">
        <v>1.8976270912904414</v>
      </c>
      <c r="I281">
        <v>2.3838153659804311</v>
      </c>
      <c r="K281">
        <v>2.5665246958999055</v>
      </c>
      <c r="L281">
        <v>480.696124</v>
      </c>
      <c r="M281">
        <v>4.6911434034200949</v>
      </c>
      <c r="N281">
        <v>-20.267853047500004</v>
      </c>
      <c r="O281">
        <v>-50.550356199042753</v>
      </c>
    </row>
    <row r="282" spans="8:15" x14ac:dyDescent="0.3">
      <c r="H282">
        <v>2.1583624920952498</v>
      </c>
      <c r="I282">
        <v>2.5415792439465807</v>
      </c>
      <c r="K282">
        <v>2.2657915329283576</v>
      </c>
      <c r="L282">
        <v>702.43401500000004</v>
      </c>
      <c r="M282">
        <v>3.8196755199942927</v>
      </c>
      <c r="N282">
        <v>-23.256576866836607</v>
      </c>
      <c r="O282">
        <v>-45.69365512457987</v>
      </c>
    </row>
    <row r="283" spans="8:15" x14ac:dyDescent="0.3">
      <c r="H283">
        <v>1.9444826721501687</v>
      </c>
      <c r="I283">
        <v>2.1903316981702914</v>
      </c>
      <c r="K283">
        <v>1.2417705426461245</v>
      </c>
      <c r="L283">
        <v>755.57207600000004</v>
      </c>
      <c r="M283">
        <v>5.0966910734117636</v>
      </c>
      <c r="N283">
        <v>-23.529939000000002</v>
      </c>
      <c r="O283">
        <v>-46.905221141741073</v>
      </c>
    </row>
    <row r="284" spans="8:15" x14ac:dyDescent="0.3">
      <c r="H284">
        <v>2.3096301674258988</v>
      </c>
      <c r="I284">
        <v>2.8350561017201161</v>
      </c>
      <c r="K284">
        <v>2.7005912358815829</v>
      </c>
      <c r="L284">
        <v>581.10296800000003</v>
      </c>
      <c r="M284">
        <v>4.6471872978959894</v>
      </c>
      <c r="N284">
        <v>-21.022457000000003</v>
      </c>
      <c r="O284">
        <v>-47.765352928523406</v>
      </c>
    </row>
    <row r="285" spans="8:15" x14ac:dyDescent="0.3">
      <c r="H285">
        <v>2.1398790864012365</v>
      </c>
      <c r="I285">
        <v>2.5670263661590602</v>
      </c>
      <c r="K285">
        <v>2.3171206452282549</v>
      </c>
      <c r="L285">
        <v>794.67851800000005</v>
      </c>
      <c r="M285">
        <v>4.4777577533081701</v>
      </c>
      <c r="N285">
        <v>-23.103062500000004</v>
      </c>
      <c r="O285">
        <v>-46.738270935405829</v>
      </c>
    </row>
    <row r="286" spans="8:15" x14ac:dyDescent="0.3">
      <c r="H286">
        <v>2.4712917110589387</v>
      </c>
      <c r="I286">
        <v>3.6519560695330742</v>
      </c>
      <c r="K286">
        <v>2.8370218447432101</v>
      </c>
      <c r="L286">
        <v>526.28818999999999</v>
      </c>
      <c r="M286">
        <v>5.1768202615944636</v>
      </c>
      <c r="N286">
        <v>-22.295790990000008</v>
      </c>
      <c r="O286">
        <v>-48.558141387833111</v>
      </c>
    </row>
    <row r="287" spans="8:15" x14ac:dyDescent="0.3">
      <c r="H287">
        <v>1</v>
      </c>
      <c r="I287">
        <v>1.0413926851582251</v>
      </c>
      <c r="K287">
        <v>2.1521996413815598</v>
      </c>
      <c r="L287">
        <v>863.30757000000006</v>
      </c>
      <c r="M287">
        <v>3.4995496259051491</v>
      </c>
      <c r="N287">
        <v>-20.312041589292903</v>
      </c>
      <c r="O287">
        <v>-47.588743916570039</v>
      </c>
    </row>
    <row r="288" spans="8:15" x14ac:dyDescent="0.3">
      <c r="H288">
        <v>2.3463529744506388</v>
      </c>
      <c r="I288">
        <v>3.4092566520389096</v>
      </c>
      <c r="K288">
        <v>2.5732117050470946</v>
      </c>
      <c r="L288">
        <v>924.35715600000003</v>
      </c>
      <c r="M288">
        <v>4.1212314551496219</v>
      </c>
      <c r="N288">
        <v>-22.930678218205603</v>
      </c>
      <c r="O288">
        <v>-46.273416610136671</v>
      </c>
    </row>
    <row r="289" spans="8:15" x14ac:dyDescent="0.3">
      <c r="H289">
        <v>0.95424250943932487</v>
      </c>
      <c r="I289">
        <v>1.0413926851582251</v>
      </c>
      <c r="K289">
        <v>2.6185208540182452</v>
      </c>
      <c r="L289">
        <v>553.97006099999999</v>
      </c>
      <c r="M289">
        <v>3.6554265877459184</v>
      </c>
      <c r="N289">
        <v>-22.251046055078699</v>
      </c>
      <c r="O289">
        <v>-50.768535308413988</v>
      </c>
    </row>
    <row r="290" spans="8:15" x14ac:dyDescent="0.3">
      <c r="H290">
        <v>1.7923916894982539</v>
      </c>
      <c r="I290">
        <v>1.9731278535996986</v>
      </c>
      <c r="K290">
        <v>2.9345994382180729</v>
      </c>
      <c r="L290">
        <v>444.057478</v>
      </c>
      <c r="M290">
        <v>4.5683777537182211</v>
      </c>
      <c r="N290">
        <v>-21.053719035000004</v>
      </c>
      <c r="O290">
        <v>-49.686282716033325</v>
      </c>
    </row>
    <row r="291" spans="8:15" x14ac:dyDescent="0.3">
      <c r="H291">
        <v>0</v>
      </c>
      <c r="I291">
        <v>0.3010299956639812</v>
      </c>
      <c r="K291">
        <v>2.1078304316122174</v>
      </c>
      <c r="L291">
        <v>539.64108399999998</v>
      </c>
      <c r="M291">
        <v>3.6790643181213127</v>
      </c>
      <c r="N291">
        <v>-22.013168999343701</v>
      </c>
      <c r="O291">
        <v>-49.790794283774673</v>
      </c>
    </row>
    <row r="292" spans="8:15" x14ac:dyDescent="0.3">
      <c r="H292">
        <v>1.8808135922807914</v>
      </c>
      <c r="I292">
        <v>2.0569048513364727</v>
      </c>
      <c r="K292">
        <v>1.7534681509726957</v>
      </c>
      <c r="L292">
        <v>554.12080500000002</v>
      </c>
      <c r="M292">
        <v>3.5272431163880884</v>
      </c>
      <c r="N292">
        <v>-23.0825599993188</v>
      </c>
      <c r="O292">
        <v>-47.798173511904771</v>
      </c>
    </row>
    <row r="293" spans="8:15" x14ac:dyDescent="0.3">
      <c r="H293">
        <v>2.5237464668115646</v>
      </c>
      <c r="I293">
        <v>3.8664054983780547</v>
      </c>
      <c r="K293">
        <v>2.6346858023565529</v>
      </c>
      <c r="L293">
        <v>760.15619000000004</v>
      </c>
      <c r="M293">
        <v>5.6221746340910874</v>
      </c>
      <c r="N293">
        <v>-23.187668000000006</v>
      </c>
      <c r="O293">
        <v>-46.885273967996739</v>
      </c>
    </row>
    <row r="294" spans="8:15" x14ac:dyDescent="0.3">
      <c r="H294">
        <v>2.0644579892269186</v>
      </c>
      <c r="I294">
        <v>2.3263358609287512</v>
      </c>
      <c r="K294">
        <v>2.7653443890395577</v>
      </c>
      <c r="L294">
        <v>429.73788100000002</v>
      </c>
      <c r="M294">
        <v>4.3155295332138488</v>
      </c>
      <c r="N294">
        <v>-21.511275749680955</v>
      </c>
      <c r="O294">
        <v>-51.434011950548992</v>
      </c>
    </row>
    <row r="295" spans="8:15" x14ac:dyDescent="0.3">
      <c r="H295">
        <v>2.287801729930226</v>
      </c>
      <c r="I295">
        <v>2.7084209001347128</v>
      </c>
      <c r="K295">
        <v>2.9099831606205169</v>
      </c>
      <c r="L295">
        <v>25.220403000000001</v>
      </c>
      <c r="M295">
        <v>4.2744349700740418</v>
      </c>
      <c r="N295">
        <v>-24.320703078972656</v>
      </c>
      <c r="O295">
        <v>-47.635341967662214</v>
      </c>
    </row>
    <row r="296" spans="8:15" x14ac:dyDescent="0.3">
      <c r="H296">
        <v>2.4149733479708178</v>
      </c>
      <c r="I296">
        <v>3.2907022432878543</v>
      </c>
      <c r="K296">
        <v>2.7178110851648865</v>
      </c>
      <c r="L296">
        <v>717.41663100000005</v>
      </c>
      <c r="M296">
        <v>4.4975377876036768</v>
      </c>
      <c r="N296">
        <v>-23.935689201507817</v>
      </c>
      <c r="O296">
        <v>-47.081594072291821</v>
      </c>
    </row>
    <row r="297" spans="8:15" x14ac:dyDescent="0.3">
      <c r="H297">
        <v>2.2013971243204513</v>
      </c>
      <c r="I297">
        <v>2.6483600109809315</v>
      </c>
      <c r="K297">
        <v>2.4073433079468303</v>
      </c>
      <c r="L297">
        <v>897.36637700000006</v>
      </c>
      <c r="M297">
        <v>3.6898414091375047</v>
      </c>
      <c r="N297">
        <v>-23.086921351486403</v>
      </c>
      <c r="O297">
        <v>-45.190810820432951</v>
      </c>
    </row>
    <row r="298" spans="8:15" x14ac:dyDescent="0.3">
      <c r="H298">
        <v>1.5314789170422551</v>
      </c>
      <c r="I298">
        <v>1.6532125137753437</v>
      </c>
      <c r="K298">
        <v>2.5846410010698184</v>
      </c>
      <c r="L298">
        <v>546.12378100000001</v>
      </c>
      <c r="M298">
        <v>4.4550886060409525</v>
      </c>
      <c r="N298">
        <v>-23.054011606537156</v>
      </c>
      <c r="O298">
        <v>-47.833780710266304</v>
      </c>
    </row>
    <row r="299" spans="8:15" x14ac:dyDescent="0.3">
      <c r="H299">
        <v>0.69897000433601886</v>
      </c>
      <c r="I299">
        <v>0.84509804001425681</v>
      </c>
      <c r="K299">
        <v>2.7305198437777363</v>
      </c>
      <c r="L299">
        <v>462.05960099999999</v>
      </c>
      <c r="M299">
        <v>4.0784568180532927</v>
      </c>
      <c r="N299">
        <v>-21.164856565473503</v>
      </c>
      <c r="O299">
        <v>-51.040501657068525</v>
      </c>
    </row>
    <row r="300" spans="8:15" x14ac:dyDescent="0.3">
      <c r="H300">
        <v>1.968482948553935</v>
      </c>
      <c r="I300">
        <v>2.1760912590556813</v>
      </c>
      <c r="K300">
        <v>2.2228906741109271</v>
      </c>
      <c r="L300">
        <v>556.48646199999996</v>
      </c>
      <c r="M300">
        <v>3.8609366207000937</v>
      </c>
      <c r="N300">
        <v>-22.570096474152958</v>
      </c>
      <c r="O300">
        <v>-44.893110279387081</v>
      </c>
    </row>
    <row r="301" spans="8:15" x14ac:dyDescent="0.3">
      <c r="H301">
        <v>2.3521825181113627</v>
      </c>
      <c r="I301">
        <v>2.9395192526186187</v>
      </c>
      <c r="K301">
        <v>2.6051660065463254</v>
      </c>
      <c r="L301">
        <v>628.81122600000003</v>
      </c>
      <c r="M301">
        <v>5.0144827358521917</v>
      </c>
      <c r="N301">
        <v>-22.185436005000003</v>
      </c>
      <c r="O301">
        <v>-47.388707969614835</v>
      </c>
    </row>
    <row r="302" spans="8:15" x14ac:dyDescent="0.3">
      <c r="H302">
        <v>2.2455126678141499</v>
      </c>
      <c r="I302">
        <v>2.6627578316815739</v>
      </c>
      <c r="K302">
        <v>2.9082388489174931</v>
      </c>
      <c r="L302">
        <v>548.88346100000001</v>
      </c>
      <c r="M302">
        <v>4.835259232912736</v>
      </c>
      <c r="N302">
        <v>-22.597507000000004</v>
      </c>
      <c r="O302">
        <v>-48.798681972457324</v>
      </c>
    </row>
    <row r="303" spans="8:15" x14ac:dyDescent="0.3">
      <c r="H303">
        <v>2.3856062735983121</v>
      </c>
      <c r="I303">
        <v>3.4729026518036639</v>
      </c>
      <c r="K303">
        <v>2.7639600526461274</v>
      </c>
      <c r="L303">
        <v>579.49797599999999</v>
      </c>
      <c r="M303">
        <v>5.4858831923340503</v>
      </c>
      <c r="N303">
        <v>-22.562194000000005</v>
      </c>
      <c r="O303">
        <v>-47.401939523310205</v>
      </c>
    </row>
    <row r="304" spans="8:15" x14ac:dyDescent="0.3">
      <c r="H304">
        <v>2.2528530309798933</v>
      </c>
      <c r="I304">
        <v>2.7937903846908188</v>
      </c>
      <c r="K304">
        <v>1.6880280683740365</v>
      </c>
      <c r="L304">
        <v>717.27232600000002</v>
      </c>
      <c r="M304">
        <v>3.9020028913507296</v>
      </c>
      <c r="N304">
        <v>-22.520488192169154</v>
      </c>
      <c r="O304">
        <v>-46.661483616308736</v>
      </c>
    </row>
    <row r="305" spans="8:15" x14ac:dyDescent="0.3">
      <c r="H305">
        <v>2.2121876044039577</v>
      </c>
      <c r="I305">
        <v>2.6384892569546374</v>
      </c>
      <c r="K305">
        <v>2.7559190447926452</v>
      </c>
      <c r="L305">
        <v>433.93564700000002</v>
      </c>
      <c r="M305">
        <v>4.8921669790729334</v>
      </c>
      <c r="N305">
        <v>-21.6723465</v>
      </c>
      <c r="O305">
        <v>-49.751423386685467</v>
      </c>
    </row>
    <row r="306" spans="8:15" x14ac:dyDescent="0.3">
      <c r="H306">
        <v>2.2068258760318495</v>
      </c>
      <c r="I306">
        <v>2.6201360549737576</v>
      </c>
      <c r="K306">
        <v>2.6171681519737997</v>
      </c>
      <c r="L306">
        <v>530</v>
      </c>
      <c r="M306">
        <v>4.947952996142476</v>
      </c>
      <c r="N306">
        <v>-22.731693032629604</v>
      </c>
      <c r="O306">
        <v>-45.124248144163182</v>
      </c>
    </row>
    <row r="307" spans="8:15" x14ac:dyDescent="0.3">
      <c r="H307">
        <v>1.9912260756924949</v>
      </c>
      <c r="I307">
        <v>2.3096301674258988</v>
      </c>
      <c r="K307">
        <v>1.7414116247665463</v>
      </c>
      <c r="L307">
        <v>690.68539599999997</v>
      </c>
      <c r="M307">
        <v>4.6891756195208254</v>
      </c>
      <c r="N307">
        <v>-23.086778500000005</v>
      </c>
      <c r="O307">
        <v>-46.946440218048735</v>
      </c>
    </row>
    <row r="308" spans="8:15" x14ac:dyDescent="0.3">
      <c r="H308">
        <v>1.6020599913279623</v>
      </c>
      <c r="I308">
        <v>1.7242758696007889</v>
      </c>
      <c r="K308">
        <v>2.4980485193536124</v>
      </c>
      <c r="L308">
        <v>465.16921500000001</v>
      </c>
      <c r="M308">
        <v>4.3373993544718976</v>
      </c>
      <c r="N308">
        <v>-21.723415646037903</v>
      </c>
      <c r="O308">
        <v>-51.018349142240865</v>
      </c>
    </row>
    <row r="309" spans="8:15" x14ac:dyDescent="0.3">
      <c r="H309">
        <v>0.6020599913279624</v>
      </c>
      <c r="I309">
        <v>0.6020599913279624</v>
      </c>
      <c r="K309">
        <v>2.2776917109608497</v>
      </c>
      <c r="L309">
        <v>524.62983099999997</v>
      </c>
      <c r="M309">
        <v>3.3791241460703918</v>
      </c>
      <c r="N309">
        <v>-22.431639999333854</v>
      </c>
      <c r="O309">
        <v>-49.523179124461372</v>
      </c>
    </row>
    <row r="310" spans="8:15" x14ac:dyDescent="0.3">
      <c r="H310">
        <v>2.3053513694466239</v>
      </c>
      <c r="I310">
        <v>2.7379873263334309</v>
      </c>
      <c r="K310">
        <v>2.7768877888460062</v>
      </c>
      <c r="L310">
        <v>645.80016699999999</v>
      </c>
      <c r="M310">
        <v>4.1745540345208303</v>
      </c>
      <c r="N310">
        <v>-21.551706525237204</v>
      </c>
      <c r="O310">
        <v>-47.700279944847594</v>
      </c>
    </row>
    <row r="311" spans="8:15" x14ac:dyDescent="0.3">
      <c r="H311">
        <v>1.2304489213782739</v>
      </c>
      <c r="I311">
        <v>1.255272505103306</v>
      </c>
      <c r="K311">
        <v>2.190810558953082</v>
      </c>
      <c r="L311">
        <v>670.03316099999995</v>
      </c>
      <c r="M311">
        <v>3.6612446089593336</v>
      </c>
      <c r="N311">
        <v>-22.413815392232703</v>
      </c>
      <c r="O311">
        <v>-49.820324699943825</v>
      </c>
    </row>
    <row r="312" spans="8:15" x14ac:dyDescent="0.3">
      <c r="H312">
        <v>1.1139433523068367</v>
      </c>
      <c r="I312">
        <v>1.2041199826559248</v>
      </c>
      <c r="K312">
        <v>2.6769001932265799</v>
      </c>
      <c r="L312">
        <v>567.67929200000003</v>
      </c>
      <c r="M312">
        <v>3.4230819582972312</v>
      </c>
      <c r="N312">
        <v>-22.343444287208154</v>
      </c>
      <c r="O312">
        <v>-50.38932711588177</v>
      </c>
    </row>
    <row r="313" spans="8:15" x14ac:dyDescent="0.3">
      <c r="H313">
        <v>1.5797835966168101</v>
      </c>
      <c r="I313">
        <v>1.7323937598229686</v>
      </c>
      <c r="K313">
        <v>2.3512434274470206</v>
      </c>
      <c r="L313">
        <v>542.27126999999996</v>
      </c>
      <c r="M313">
        <v>4.2345932024853301</v>
      </c>
      <c r="N313">
        <v>-22.505549628843855</v>
      </c>
      <c r="O313">
        <v>-48.71140538696806</v>
      </c>
    </row>
    <row r="314" spans="8:15" x14ac:dyDescent="0.3">
      <c r="H314">
        <v>2.0334237554869499</v>
      </c>
      <c r="I314">
        <v>2.2671717284030137</v>
      </c>
      <c r="K314">
        <v>2.3946040074153547</v>
      </c>
      <c r="L314">
        <v>516.14221899999995</v>
      </c>
      <c r="M314">
        <v>3.9095560292411755</v>
      </c>
      <c r="N314">
        <v>-20.801313539563303</v>
      </c>
      <c r="O314">
        <v>-49.963497820342063</v>
      </c>
    </row>
    <row r="315" spans="8:15" x14ac:dyDescent="0.3">
      <c r="H315">
        <v>0.84509804001425681</v>
      </c>
      <c r="I315">
        <v>0.84509804001425681</v>
      </c>
      <c r="K315">
        <v>2.5153001432721815</v>
      </c>
      <c r="L315">
        <v>516.15397099999996</v>
      </c>
      <c r="M315">
        <v>3.5679669068231541</v>
      </c>
      <c r="N315">
        <v>-20.149997984692504</v>
      </c>
      <c r="O315">
        <v>-50.197628484223976</v>
      </c>
    </row>
    <row r="316" spans="8:15" x14ac:dyDescent="0.3">
      <c r="H316">
        <v>1.9395192526186185</v>
      </c>
      <c r="I316">
        <v>2.1492191126553797</v>
      </c>
      <c r="K316">
        <v>2.4945469521265631</v>
      </c>
      <c r="L316">
        <v>502.64309800000001</v>
      </c>
      <c r="M316">
        <v>3.4940153747571436</v>
      </c>
      <c r="N316">
        <v>-20.643481311055101</v>
      </c>
      <c r="O316">
        <v>-50.227537047108889</v>
      </c>
    </row>
    <row r="317" spans="8:15" x14ac:dyDescent="0.3">
      <c r="H317">
        <v>2.2671717284030137</v>
      </c>
      <c r="I317">
        <v>2.9876662649262746</v>
      </c>
      <c r="K317">
        <v>2.3225273277437153</v>
      </c>
      <c r="L317">
        <v>861.81794500000001</v>
      </c>
      <c r="M317">
        <v>4.6734816970733473</v>
      </c>
      <c r="N317">
        <v>-23.547457999999907</v>
      </c>
      <c r="O317">
        <v>-47.184482626249711</v>
      </c>
    </row>
    <row r="318" spans="8:15" x14ac:dyDescent="0.3">
      <c r="H318">
        <v>2.4517864355242902</v>
      </c>
      <c r="I318">
        <v>3.5694909543487832</v>
      </c>
      <c r="K318">
        <v>2.50609489728566</v>
      </c>
      <c r="L318">
        <v>793.14745400000004</v>
      </c>
      <c r="M318">
        <v>5.0007766921902945</v>
      </c>
      <c r="N318">
        <v>-23.322459382970386</v>
      </c>
      <c r="O318">
        <v>-46.590195873141873</v>
      </c>
    </row>
    <row r="319" spans="8:15" x14ac:dyDescent="0.3">
      <c r="H319">
        <v>2.2405492482825999</v>
      </c>
      <c r="I319">
        <v>2.7972675408307164</v>
      </c>
      <c r="K319">
        <v>2.3599227117720178</v>
      </c>
      <c r="L319">
        <v>707.25175100000001</v>
      </c>
      <c r="M319">
        <v>3.9932598314367369</v>
      </c>
      <c r="N319">
        <v>-23.003346089863552</v>
      </c>
      <c r="O319">
        <v>-49.318113120583106</v>
      </c>
    </row>
    <row r="320" spans="8:15" x14ac:dyDescent="0.3">
      <c r="H320">
        <v>0.90308998699194354</v>
      </c>
      <c r="I320">
        <v>0.90308998699194354</v>
      </c>
      <c r="K320">
        <v>2.9635607074837256</v>
      </c>
      <c r="L320">
        <v>395.785686</v>
      </c>
      <c r="M320">
        <v>3.7673785241141804</v>
      </c>
      <c r="N320">
        <v>-22.110331499341353</v>
      </c>
      <c r="O320">
        <v>-51.968467484711482</v>
      </c>
    </row>
    <row r="321" spans="8:15" x14ac:dyDescent="0.3">
      <c r="H321">
        <v>1</v>
      </c>
      <c r="I321">
        <v>1.0413926851582251</v>
      </c>
      <c r="K321">
        <v>2.7271327956619098</v>
      </c>
      <c r="L321">
        <v>388.87179200000003</v>
      </c>
      <c r="M321">
        <v>4.1461900733159274</v>
      </c>
      <c r="N321">
        <v>-22.61041533676195</v>
      </c>
      <c r="O321">
        <v>-50.668968249501823</v>
      </c>
    </row>
    <row r="322" spans="8:15" x14ac:dyDescent="0.3">
      <c r="H322">
        <v>1.4471580313422192</v>
      </c>
      <c r="I322">
        <v>1.4471580313422192</v>
      </c>
      <c r="K322">
        <v>2.0463663786835755</v>
      </c>
      <c r="L322">
        <v>451.39966099999998</v>
      </c>
      <c r="M322">
        <v>3.4815859363676225</v>
      </c>
      <c r="N322">
        <v>-21.258761925566304</v>
      </c>
      <c r="O322">
        <v>-49.140000810266159</v>
      </c>
    </row>
    <row r="323" spans="8:15" x14ac:dyDescent="0.3">
      <c r="H323">
        <v>0</v>
      </c>
      <c r="I323">
        <v>0</v>
      </c>
      <c r="K323">
        <v>2.2707812849566018</v>
      </c>
      <c r="L323">
        <v>390.54092000000003</v>
      </c>
      <c r="M323">
        <v>3.6110857334148725</v>
      </c>
      <c r="N323">
        <v>-21.794493366467254</v>
      </c>
      <c r="O323">
        <v>-51.182897555050317</v>
      </c>
    </row>
    <row r="324" spans="8:15" x14ac:dyDescent="0.3">
      <c r="H324">
        <v>2.3159703454569178</v>
      </c>
      <c r="I324">
        <v>3.0606978403536118</v>
      </c>
      <c r="K324">
        <v>3.0683769834965369</v>
      </c>
      <c r="L324">
        <v>657.30619000000002</v>
      </c>
      <c r="M324">
        <v>5.3781834264548269</v>
      </c>
      <c r="N324">
        <v>-22.214933000000002</v>
      </c>
      <c r="O324">
        <v>-49.951645643103269</v>
      </c>
    </row>
    <row r="325" spans="8:15" x14ac:dyDescent="0.3">
      <c r="H325">
        <v>2.1461280356782382</v>
      </c>
      <c r="I325">
        <v>2.4842998393467859</v>
      </c>
      <c r="K325">
        <v>3.0981465115190496</v>
      </c>
      <c r="L325">
        <v>497.54003499999999</v>
      </c>
      <c r="M325">
        <v>4.4226062527870633</v>
      </c>
      <c r="N325">
        <v>-22.147832475000008</v>
      </c>
      <c r="O325">
        <v>-51.170768057488502</v>
      </c>
    </row>
    <row r="326" spans="8:15" x14ac:dyDescent="0.3">
      <c r="H326">
        <v>2.3944516808262164</v>
      </c>
      <c r="I326">
        <v>3.173186268412274</v>
      </c>
      <c r="K326">
        <v>2.7200757453821707</v>
      </c>
      <c r="L326">
        <v>578.25469199999998</v>
      </c>
      <c r="M326">
        <v>4.9199667014833874</v>
      </c>
      <c r="N326">
        <v>-21.602994506272555</v>
      </c>
      <c r="O326">
        <v>-48.367747699366184</v>
      </c>
    </row>
    <row r="327" spans="8:15" x14ac:dyDescent="0.3">
      <c r="H327">
        <v>1.954242509439325</v>
      </c>
      <c r="I327">
        <v>2.3180633349627615</v>
      </c>
      <c r="K327">
        <v>1.7917537890235751</v>
      </c>
      <c r="L327">
        <v>789.32946700000002</v>
      </c>
      <c r="M327">
        <v>5.674780334247318</v>
      </c>
      <c r="N327">
        <v>-23.669334500000001</v>
      </c>
      <c r="O327">
        <v>-46.458262012164653</v>
      </c>
    </row>
    <row r="328" spans="8:15" x14ac:dyDescent="0.3">
      <c r="H328">
        <v>1.6901960800285136</v>
      </c>
      <c r="I328">
        <v>1.9084850188786497</v>
      </c>
      <c r="K328">
        <v>2.2903707810508784</v>
      </c>
      <c r="L328">
        <v>476.83669300000003</v>
      </c>
      <c r="M328">
        <v>3.7395723444500919</v>
      </c>
      <c r="N328">
        <v>-21.180156172304553</v>
      </c>
      <c r="O328">
        <v>-49.582018998867298</v>
      </c>
    </row>
    <row r="329" spans="8:15" x14ac:dyDescent="0.3">
      <c r="H329">
        <v>2.0791812460476247</v>
      </c>
      <c r="I329">
        <v>2.3180633349627615</v>
      </c>
      <c r="K329">
        <v>2.3583137369470797</v>
      </c>
      <c r="L329">
        <v>518.44557199999997</v>
      </c>
      <c r="M329">
        <v>3.5838785984986261</v>
      </c>
      <c r="N329">
        <v>-20.354109903167451</v>
      </c>
      <c r="O329">
        <v>-50.181831839905065</v>
      </c>
    </row>
    <row r="330" spans="8:15" x14ac:dyDescent="0.3">
      <c r="H330">
        <v>1.1139433523068367</v>
      </c>
      <c r="I330">
        <v>1.2041199826559248</v>
      </c>
      <c r="K330">
        <v>2.1721240093426348</v>
      </c>
      <c r="L330">
        <v>408.60607299999998</v>
      </c>
      <c r="M330">
        <v>3.2805783703680764</v>
      </c>
      <c r="N330">
        <v>-19.9670371030093</v>
      </c>
      <c r="O330">
        <v>-50.622080265368048</v>
      </c>
    </row>
    <row r="331" spans="8:15" x14ac:dyDescent="0.3">
      <c r="H331">
        <v>2.0718820073061255</v>
      </c>
      <c r="I331">
        <v>2.4456042032735974</v>
      </c>
      <c r="K331">
        <v>2.914263273443229</v>
      </c>
      <c r="L331">
        <v>513.242119</v>
      </c>
      <c r="M331">
        <v>4.3468613100117359</v>
      </c>
      <c r="N331">
        <v>-20.177129232579301</v>
      </c>
      <c r="O331">
        <v>-48.029334182714521</v>
      </c>
    </row>
    <row r="332" spans="8:15" x14ac:dyDescent="0.3">
      <c r="H332">
        <v>2.5065050324048719</v>
      </c>
      <c r="I332">
        <v>3.1000257301078626</v>
      </c>
      <c r="K332">
        <v>2.3288727471266579</v>
      </c>
      <c r="L332">
        <v>681.34163100000001</v>
      </c>
      <c r="M332">
        <v>4.1108589567318674</v>
      </c>
      <c r="N332">
        <v>-22.411696800770851</v>
      </c>
      <c r="O332">
        <v>-48.451802309283096</v>
      </c>
    </row>
    <row r="333" spans="8:15" x14ac:dyDescent="0.3">
      <c r="H333">
        <v>2.0253058652647704</v>
      </c>
      <c r="I333">
        <v>2.503790683057181</v>
      </c>
      <c r="K333">
        <v>2.3361093550623577</v>
      </c>
      <c r="L333">
        <v>459.85779500000001</v>
      </c>
      <c r="M333">
        <v>3.4893959217271293</v>
      </c>
      <c r="N333">
        <v>-19.980516052412604</v>
      </c>
      <c r="O333">
        <v>-50.13842719642804</v>
      </c>
    </row>
    <row r="334" spans="8:15" x14ac:dyDescent="0.3">
      <c r="H334">
        <v>2.4857214264815801</v>
      </c>
      <c r="I334">
        <v>3.5375672571526753</v>
      </c>
      <c r="K334">
        <v>3.0006440152699172</v>
      </c>
      <c r="L334">
        <v>34.310102000000001</v>
      </c>
      <c r="M334">
        <v>4.2962043304633655</v>
      </c>
      <c r="N334">
        <v>-24.283929465376051</v>
      </c>
      <c r="O334">
        <v>-47.45710399910886</v>
      </c>
    </row>
    <row r="335" spans="8:15" x14ac:dyDescent="0.3">
      <c r="H335">
        <v>2.167317334748176</v>
      </c>
      <c r="I335">
        <v>2.5599066250361124</v>
      </c>
      <c r="K335">
        <v>2.9626978922411071</v>
      </c>
      <c r="L335">
        <v>412.22447</v>
      </c>
      <c r="M335">
        <v>4.4707631936064987</v>
      </c>
      <c r="N335">
        <v>-21.132086985000004</v>
      </c>
      <c r="O335">
        <v>-51.105640391753681</v>
      </c>
    </row>
    <row r="336" spans="8:15" x14ac:dyDescent="0.3">
      <c r="H336">
        <v>1.9637878273455553</v>
      </c>
      <c r="I336">
        <v>2.1702617153949575</v>
      </c>
      <c r="K336">
        <v>3.0930471198113376</v>
      </c>
      <c r="L336">
        <v>438.917914</v>
      </c>
      <c r="M336">
        <v>4.2614769886213741</v>
      </c>
      <c r="N336">
        <v>-22.290558594472301</v>
      </c>
      <c r="O336">
        <v>-51.905794305934975</v>
      </c>
    </row>
    <row r="337" spans="8:15" x14ac:dyDescent="0.3">
      <c r="H337">
        <v>2.1986570869544226</v>
      </c>
      <c r="I337">
        <v>2.5831987739686229</v>
      </c>
      <c r="K337">
        <v>2.3860135687320003</v>
      </c>
      <c r="L337">
        <v>590.24368000000004</v>
      </c>
      <c r="M337">
        <v>4.7768754478101441</v>
      </c>
      <c r="N337">
        <v>-20.817004500000003</v>
      </c>
      <c r="O337">
        <v>-49.512139217927263</v>
      </c>
    </row>
    <row r="338" spans="8:15" x14ac:dyDescent="0.3">
      <c r="H338">
        <v>0.47712125471966244</v>
      </c>
      <c r="I338">
        <v>0.47712125471966244</v>
      </c>
      <c r="K338">
        <v>2.2204349939507884</v>
      </c>
      <c r="L338">
        <v>528.41325900000004</v>
      </c>
      <c r="M338">
        <v>3.6876181295717698</v>
      </c>
      <c r="N338">
        <v>-20.616857219804</v>
      </c>
      <c r="O338">
        <v>-49.465519842508506</v>
      </c>
    </row>
    <row r="339" spans="8:15" x14ac:dyDescent="0.3">
      <c r="H339">
        <v>2.3765769570565118</v>
      </c>
      <c r="I339">
        <v>2.7032913781186614</v>
      </c>
      <c r="K339">
        <v>2.9320453471951109</v>
      </c>
      <c r="L339">
        <v>633.52176899999995</v>
      </c>
      <c r="M339">
        <v>4.8381246627429233</v>
      </c>
      <c r="N339">
        <v>-21.468990510000001</v>
      </c>
      <c r="O339">
        <v>-47.007170978736696</v>
      </c>
    </row>
    <row r="340" spans="8:15" x14ac:dyDescent="0.3">
      <c r="H340">
        <v>2.5932860670204572</v>
      </c>
      <c r="I340">
        <v>3.9321692459207922</v>
      </c>
      <c r="K340">
        <v>2.8528098589422499</v>
      </c>
      <c r="L340">
        <v>749.80401700000004</v>
      </c>
      <c r="M340">
        <v>5.6491809782515698</v>
      </c>
      <c r="N340">
        <v>-23.522706500000002</v>
      </c>
      <c r="O340">
        <v>-46.196760084326563</v>
      </c>
    </row>
    <row r="341" spans="8:15" x14ac:dyDescent="0.3">
      <c r="H341">
        <v>2.3443922736851106</v>
      </c>
      <c r="I341">
        <v>2.9795483747040952</v>
      </c>
      <c r="K341">
        <v>2.9099585812208142</v>
      </c>
      <c r="L341">
        <v>607.01452099999995</v>
      </c>
      <c r="M341">
        <v>5.1815234635293592</v>
      </c>
      <c r="N341">
        <v>-22.365720189511567</v>
      </c>
      <c r="O341">
        <v>-46.944474088149072</v>
      </c>
    </row>
    <row r="342" spans="8:15" x14ac:dyDescent="0.3">
      <c r="H342">
        <v>2.27415784926368</v>
      </c>
      <c r="I342">
        <v>3.0962145853464054</v>
      </c>
      <c r="K342">
        <v>2.6969746215114174</v>
      </c>
      <c r="L342">
        <v>607.01452099999995</v>
      </c>
      <c r="M342">
        <v>4.969364651396452</v>
      </c>
      <c r="N342">
        <v>-22.365720189511567</v>
      </c>
      <c r="O342">
        <v>-46.944474088149072</v>
      </c>
    </row>
    <row r="343" spans="8:15" x14ac:dyDescent="0.3">
      <c r="H343">
        <v>1.8450980400142569</v>
      </c>
      <c r="I343">
        <v>2.0043213737826426</v>
      </c>
      <c r="K343">
        <v>2.126124910661682</v>
      </c>
      <c r="L343">
        <v>536.93524000000002</v>
      </c>
      <c r="M343">
        <v>3.5431985856376467</v>
      </c>
      <c r="N343">
        <v>-22.926827883407753</v>
      </c>
      <c r="O343">
        <v>-47.567524004838418</v>
      </c>
    </row>
    <row r="344" spans="8:15" x14ac:dyDescent="0.3">
      <c r="H344">
        <v>1.3424226808222062</v>
      </c>
      <c r="I344">
        <v>1.3979400086720377</v>
      </c>
      <c r="K344">
        <v>2.0185007771258632</v>
      </c>
      <c r="L344">
        <v>448.09811100000002</v>
      </c>
      <c r="M344">
        <v>3.3539162309203632</v>
      </c>
      <c r="N344">
        <v>-20.850325703772853</v>
      </c>
      <c r="O344">
        <v>-50.096306131545759</v>
      </c>
    </row>
    <row r="345" spans="8:15" x14ac:dyDescent="0.3">
      <c r="H345">
        <v>2.436162647040756</v>
      </c>
      <c r="I345">
        <v>3.5529114502165089</v>
      </c>
      <c r="K345">
        <v>2.1559581816205839</v>
      </c>
      <c r="L345">
        <v>9.9231230000000004</v>
      </c>
      <c r="M345">
        <v>4.7535983776520805</v>
      </c>
      <c r="N345">
        <v>-24.094116144999902</v>
      </c>
      <c r="O345">
        <v>-46.619992725371041</v>
      </c>
    </row>
    <row r="346" spans="8:15" x14ac:dyDescent="0.3">
      <c r="H346">
        <v>2.4563660331290431</v>
      </c>
      <c r="I346">
        <v>3.8942052591420837</v>
      </c>
      <c r="K346">
        <v>2.0426070104444038</v>
      </c>
      <c r="L346">
        <v>762.74740299999996</v>
      </c>
      <c r="M346">
        <v>3.9051480018560158</v>
      </c>
      <c r="N346">
        <v>-22.68112865985935</v>
      </c>
      <c r="O346">
        <v>-46.681194300508714</v>
      </c>
    </row>
    <row r="347" spans="8:15" x14ac:dyDescent="0.3">
      <c r="H347">
        <v>2.369215857410143</v>
      </c>
      <c r="I347">
        <v>3.0064660422492318</v>
      </c>
      <c r="K347">
        <v>2.5402668918263007</v>
      </c>
      <c r="L347">
        <v>722.39939100000004</v>
      </c>
      <c r="M347">
        <v>4.703274177996601</v>
      </c>
      <c r="N347">
        <v>-21.263863995000005</v>
      </c>
      <c r="O347">
        <v>-48.496651259965986</v>
      </c>
    </row>
    <row r="348" spans="8:15" x14ac:dyDescent="0.3">
      <c r="H348">
        <v>1.7160033436347992</v>
      </c>
      <c r="I348">
        <v>1.8061799739838871</v>
      </c>
      <c r="K348">
        <v>2.6950953679011018</v>
      </c>
      <c r="L348">
        <v>480.33712700000001</v>
      </c>
      <c r="M348">
        <v>4.3994487298142317</v>
      </c>
      <c r="N348">
        <v>-20.772140137594654</v>
      </c>
      <c r="O348">
        <v>-49.71411616142862</v>
      </c>
    </row>
    <row r="349" spans="8:15" x14ac:dyDescent="0.3">
      <c r="H349">
        <v>0.77815125038364363</v>
      </c>
      <c r="I349">
        <v>0.77815125038364363</v>
      </c>
      <c r="K349">
        <v>2.4207179843287925</v>
      </c>
      <c r="L349">
        <v>595.70301300000006</v>
      </c>
      <c r="M349">
        <v>4.2789364233010998</v>
      </c>
      <c r="N349">
        <v>-20.903841225890652</v>
      </c>
      <c r="O349">
        <v>-48.642971283280971</v>
      </c>
    </row>
    <row r="350" spans="8:15" x14ac:dyDescent="0.3">
      <c r="H350">
        <v>1.4771212547196624</v>
      </c>
      <c r="I350">
        <v>1.5185139398778875</v>
      </c>
      <c r="K350">
        <v>2.3683742929819105</v>
      </c>
      <c r="L350">
        <v>334.28188499999999</v>
      </c>
      <c r="M350">
        <v>3.6197192656117272</v>
      </c>
      <c r="N350">
        <v>-21.298959449262554</v>
      </c>
      <c r="O350">
        <v>-51.565493248709366</v>
      </c>
    </row>
    <row r="351" spans="8:15" x14ac:dyDescent="0.3">
      <c r="H351">
        <v>1.9030899869919435</v>
      </c>
      <c r="I351">
        <v>2.1238516409670858</v>
      </c>
      <c r="K351">
        <v>2.3812342470445551</v>
      </c>
      <c r="L351">
        <v>548.16684699999996</v>
      </c>
      <c r="M351">
        <v>4.7764977877800083</v>
      </c>
      <c r="N351">
        <v>-22.945521999321958</v>
      </c>
      <c r="O351">
        <v>-47.313269248336269</v>
      </c>
    </row>
    <row r="352" spans="8:15" x14ac:dyDescent="0.3">
      <c r="H352">
        <v>2.4132997640812519</v>
      </c>
      <c r="I352">
        <v>3.1075491297446862</v>
      </c>
      <c r="K352">
        <v>2.5221076226812844</v>
      </c>
      <c r="L352">
        <v>654.34185300000001</v>
      </c>
      <c r="M352">
        <v>3.6677330525332672</v>
      </c>
      <c r="N352">
        <v>-22.955010579151153</v>
      </c>
      <c r="O352">
        <v>-45.84815198496505</v>
      </c>
    </row>
    <row r="353" spans="8:15" x14ac:dyDescent="0.3">
      <c r="H353">
        <v>2.2855573090077739</v>
      </c>
      <c r="I353">
        <v>2.9148718175400505</v>
      </c>
      <c r="K353">
        <v>3.142429201620303</v>
      </c>
      <c r="L353">
        <v>555.10492699999998</v>
      </c>
      <c r="M353">
        <v>4.5180926015165319</v>
      </c>
      <c r="N353">
        <v>-20.7326629993746</v>
      </c>
      <c r="O353">
        <v>-48.057593825321732</v>
      </c>
    </row>
    <row r="354" spans="8:15" x14ac:dyDescent="0.3">
      <c r="H354">
        <v>2.3463529744506388</v>
      </c>
      <c r="I354">
        <v>2.8965262174895554</v>
      </c>
      <c r="K354">
        <v>2.1665840287138263</v>
      </c>
      <c r="L354">
        <v>789.27780900000005</v>
      </c>
      <c r="M354">
        <v>4.1342408759465901</v>
      </c>
      <c r="N354">
        <v>-22.881030932694454</v>
      </c>
      <c r="O354">
        <v>-46.79134439458381</v>
      </c>
    </row>
    <row r="355" spans="8:15" x14ac:dyDescent="0.3">
      <c r="H355">
        <v>1.7403626894942439</v>
      </c>
      <c r="I355">
        <v>1.8633228601204559</v>
      </c>
      <c r="K355">
        <v>2.3592661646067485</v>
      </c>
      <c r="L355">
        <v>618.54385400000001</v>
      </c>
      <c r="M355">
        <v>3.6774244377012475</v>
      </c>
      <c r="N355">
        <v>-21.507609441189903</v>
      </c>
      <c r="O355">
        <v>-48.150661254394855</v>
      </c>
    </row>
    <row r="356" spans="8:15" x14ac:dyDescent="0.3">
      <c r="H356">
        <v>1.5563025007672873</v>
      </c>
      <c r="I356">
        <v>1.7403626894942439</v>
      </c>
      <c r="K356">
        <v>2.3994539232437191</v>
      </c>
      <c r="L356">
        <v>402.97728699999999</v>
      </c>
      <c r="M356">
        <v>3.6518592692469491</v>
      </c>
      <c r="N356">
        <v>-20.994298089260052</v>
      </c>
      <c r="O356">
        <v>-51.277138185509848</v>
      </c>
    </row>
    <row r="357" spans="8:15" x14ac:dyDescent="0.3">
      <c r="H357">
        <v>0.47712125471966244</v>
      </c>
      <c r="I357">
        <v>0.47712125471966244</v>
      </c>
      <c r="K357">
        <v>2.4573474008804008</v>
      </c>
      <c r="L357">
        <v>414.91542700000002</v>
      </c>
      <c r="M357">
        <v>3.4970679363985049</v>
      </c>
      <c r="N357">
        <v>-22.620117582520201</v>
      </c>
      <c r="O357">
        <v>-51.238587497594786</v>
      </c>
    </row>
    <row r="358" spans="8:15" x14ac:dyDescent="0.3">
      <c r="H358">
        <v>1.7160033436347992</v>
      </c>
      <c r="I358">
        <v>1.8388490907372552</v>
      </c>
      <c r="K358">
        <v>2.5530634023827501</v>
      </c>
      <c r="L358">
        <v>426.10397999999998</v>
      </c>
      <c r="M358">
        <v>3.6863681034730362</v>
      </c>
      <c r="N358">
        <v>-22.404283199904853</v>
      </c>
      <c r="O358">
        <v>-51.524239850810247</v>
      </c>
    </row>
    <row r="359" spans="8:15" x14ac:dyDescent="0.3">
      <c r="H359">
        <v>2.374748346010104</v>
      </c>
      <c r="I359">
        <v>2.8567288903828825</v>
      </c>
      <c r="K359">
        <v>2.9208389047488406</v>
      </c>
      <c r="L359">
        <v>750.90185599999995</v>
      </c>
      <c r="M359">
        <v>3.8235394336568591</v>
      </c>
      <c r="N359">
        <v>-23.375786983358754</v>
      </c>
      <c r="O359">
        <v>-45.446400470724441</v>
      </c>
    </row>
    <row r="360" spans="8:15" x14ac:dyDescent="0.3">
      <c r="H360">
        <v>2.2695129442179165</v>
      </c>
      <c r="I360">
        <v>2.859138297294531</v>
      </c>
      <c r="K360">
        <v>2.5135558449969988</v>
      </c>
      <c r="L360">
        <v>787.67400299999997</v>
      </c>
      <c r="M360">
        <v>4.2677347723218562</v>
      </c>
      <c r="N360">
        <v>-23.178695811004506</v>
      </c>
      <c r="O360">
        <v>-46.402590214989615</v>
      </c>
    </row>
    <row r="361" spans="8:15" x14ac:dyDescent="0.3">
      <c r="H361">
        <v>1.9493900066449128</v>
      </c>
      <c r="I361">
        <v>2.1522883443830563</v>
      </c>
      <c r="K361">
        <v>2.3405432575141942</v>
      </c>
      <c r="L361">
        <v>544.12939100000006</v>
      </c>
      <c r="M361">
        <v>3.9508514588885464</v>
      </c>
      <c r="N361">
        <v>-20.843916155827404</v>
      </c>
      <c r="O361">
        <v>-49.630474851340189</v>
      </c>
    </row>
    <row r="362" spans="8:15" x14ac:dyDescent="0.3">
      <c r="H362">
        <v>1.7558748556724915</v>
      </c>
      <c r="I362">
        <v>1.8976270912904414</v>
      </c>
      <c r="K362">
        <v>2.6396448384305797</v>
      </c>
      <c r="L362">
        <v>527.53094299999998</v>
      </c>
      <c r="M362">
        <v>4.0598662204109397</v>
      </c>
      <c r="N362">
        <v>-20.694823499375559</v>
      </c>
      <c r="O362">
        <v>-50.040274495542853</v>
      </c>
    </row>
    <row r="363" spans="8:15" x14ac:dyDescent="0.3">
      <c r="H363">
        <v>1.6812412373755872</v>
      </c>
      <c r="I363">
        <v>1.7993405494535817</v>
      </c>
      <c r="K363">
        <v>2.1386468388596391</v>
      </c>
      <c r="L363">
        <v>443.31697100000002</v>
      </c>
      <c r="M363">
        <v>3.7170877249270191</v>
      </c>
      <c r="N363">
        <v>-20.91390242761695</v>
      </c>
      <c r="O363">
        <v>-49.780898651089437</v>
      </c>
    </row>
    <row r="364" spans="8:15" x14ac:dyDescent="0.3">
      <c r="H364">
        <v>1.3424226808222062</v>
      </c>
      <c r="I364">
        <v>1.4471580313422192</v>
      </c>
      <c r="K364">
        <v>2.3374892116014783</v>
      </c>
      <c r="L364">
        <v>484.18830300000002</v>
      </c>
      <c r="M364">
        <v>3.8434196652049182</v>
      </c>
      <c r="N364">
        <v>-21.013734717199803</v>
      </c>
      <c r="O364">
        <v>-49.507138347943247</v>
      </c>
    </row>
    <row r="365" spans="8:15" x14ac:dyDescent="0.3">
      <c r="H365">
        <v>2.0492180226701815</v>
      </c>
      <c r="I365">
        <v>2.330413773349191</v>
      </c>
      <c r="K365">
        <v>2.5858835377345648</v>
      </c>
      <c r="L365">
        <v>830.40829900000006</v>
      </c>
      <c r="M365">
        <v>3.989227273730537</v>
      </c>
      <c r="N365">
        <v>-24.123210417911206</v>
      </c>
      <c r="O365">
        <v>-48.905738479049141</v>
      </c>
    </row>
    <row r="366" spans="8:15" x14ac:dyDescent="0.3">
      <c r="H366">
        <v>1.6434526764861874</v>
      </c>
      <c r="I366">
        <v>1.8388490907372552</v>
      </c>
      <c r="K366">
        <v>2.0950751568720452</v>
      </c>
      <c r="L366">
        <v>406.548295</v>
      </c>
      <c r="M366">
        <v>3.274388795550379</v>
      </c>
      <c r="N366">
        <v>-20.386895026048851</v>
      </c>
      <c r="O366">
        <v>-50.948052438527355</v>
      </c>
    </row>
    <row r="367" spans="8:15" x14ac:dyDescent="0.3">
      <c r="H367">
        <v>1.3424226808222062</v>
      </c>
      <c r="I367">
        <v>1.3802112417116059</v>
      </c>
      <c r="K367">
        <v>2.2047980381908552</v>
      </c>
      <c r="L367">
        <v>498.74665099999999</v>
      </c>
      <c r="M367">
        <v>4.0486748149922294</v>
      </c>
      <c r="N367">
        <v>-21.778922883855454</v>
      </c>
      <c r="O367">
        <v>-48.562140427676248</v>
      </c>
    </row>
    <row r="368" spans="8:15" x14ac:dyDescent="0.3">
      <c r="H368">
        <v>1.8450980400142569</v>
      </c>
      <c r="I368">
        <v>2.2695129442179165</v>
      </c>
      <c r="K368">
        <v>2.7257450663831735</v>
      </c>
      <c r="L368">
        <v>550.25140399999998</v>
      </c>
      <c r="M368">
        <v>4.3324384599156049</v>
      </c>
      <c r="N368">
        <v>-20.533153999379554</v>
      </c>
      <c r="O368">
        <v>-49.32009287611158</v>
      </c>
    </row>
    <row r="369" spans="8:15" x14ac:dyDescent="0.3">
      <c r="H369">
        <v>2.1522883443830563</v>
      </c>
      <c r="I369">
        <v>2.4785664955938436</v>
      </c>
      <c r="K369">
        <v>2.4232933979024316</v>
      </c>
      <c r="L369">
        <v>326.80445300000002</v>
      </c>
      <c r="M369">
        <v>3.5986810989071634</v>
      </c>
      <c r="N369">
        <v>-21.104542001455556</v>
      </c>
      <c r="O369">
        <v>-51.490446528051578</v>
      </c>
    </row>
    <row r="370" spans="8:15" x14ac:dyDescent="0.3">
      <c r="H370">
        <v>2.0644579892269186</v>
      </c>
      <c r="I370">
        <v>2.4996870826184039</v>
      </c>
      <c r="K370">
        <v>1.8679857390922732</v>
      </c>
      <c r="L370">
        <v>561.31518600000004</v>
      </c>
      <c r="M370">
        <v>4.7794088816958746</v>
      </c>
      <c r="N370">
        <v>-22.782794660913055</v>
      </c>
      <c r="O370">
        <v>-47.293634614404752</v>
      </c>
    </row>
    <row r="371" spans="8:15" x14ac:dyDescent="0.3">
      <c r="H371">
        <v>1.4771212547196624</v>
      </c>
      <c r="I371">
        <v>1.568201724066995</v>
      </c>
      <c r="K371">
        <v>2.0710420502905329</v>
      </c>
      <c r="L371">
        <v>543.25176599999998</v>
      </c>
      <c r="M371">
        <v>3.7656685547590141</v>
      </c>
      <c r="N371">
        <v>-20.990358196418253</v>
      </c>
      <c r="O371">
        <v>-48.917063709695732</v>
      </c>
    </row>
    <row r="372" spans="8:15" x14ac:dyDescent="0.3">
      <c r="H372">
        <v>2.1702617153949575</v>
      </c>
      <c r="I372">
        <v>2.6053050461411096</v>
      </c>
      <c r="K372">
        <v>2.9692961386699954</v>
      </c>
      <c r="L372">
        <v>457.48877499999998</v>
      </c>
      <c r="M372">
        <v>4.6133343202326875</v>
      </c>
      <c r="N372">
        <v>-21.468474989356704</v>
      </c>
      <c r="O372">
        <v>-49.22174953367697</v>
      </c>
    </row>
    <row r="373" spans="8:15" x14ac:dyDescent="0.3">
      <c r="H373">
        <v>1.9956351945975499</v>
      </c>
      <c r="I373">
        <v>2.0827853703164503</v>
      </c>
      <c r="K373">
        <v>2.5419098308445625</v>
      </c>
      <c r="L373">
        <v>783.32163000000003</v>
      </c>
      <c r="M373">
        <v>3.8711057009855852</v>
      </c>
      <c r="N373">
        <v>-20.73399973477115</v>
      </c>
      <c r="O373">
        <v>-47.749105463903184</v>
      </c>
    </row>
    <row r="374" spans="8:15" x14ac:dyDescent="0.3">
      <c r="H374">
        <v>0.90308998699194354</v>
      </c>
      <c r="I374">
        <v>0.95424250943932487</v>
      </c>
      <c r="K374">
        <v>2.4786184346850844</v>
      </c>
      <c r="L374">
        <v>526.48381199999994</v>
      </c>
      <c r="M374">
        <v>3.6323560462390732</v>
      </c>
      <c r="N374">
        <v>-22.438860447948951</v>
      </c>
      <c r="O374">
        <v>-49.927372830360518</v>
      </c>
    </row>
    <row r="375" spans="8:15" x14ac:dyDescent="0.3">
      <c r="H375">
        <v>0.95424250943932487</v>
      </c>
      <c r="I375">
        <v>1</v>
      </c>
      <c r="K375">
        <v>2.2987177474986908</v>
      </c>
      <c r="L375">
        <v>625.86302699999999</v>
      </c>
      <c r="M375">
        <v>3.3972445810103862</v>
      </c>
      <c r="N375">
        <v>-22.944584777489698</v>
      </c>
      <c r="O375">
        <v>-49.340950752602339</v>
      </c>
    </row>
    <row r="376" spans="8:15" x14ac:dyDescent="0.3">
      <c r="H376">
        <v>2.3560258571931225</v>
      </c>
      <c r="I376">
        <v>3.5048784594102158</v>
      </c>
      <c r="K376">
        <v>2.9044748047878279</v>
      </c>
      <c r="L376">
        <v>500.315541</v>
      </c>
      <c r="M376">
        <v>4.7385585994846613</v>
      </c>
      <c r="N376">
        <v>-20.737283985000001</v>
      </c>
      <c r="O376">
        <v>-48.913491725769418</v>
      </c>
    </row>
    <row r="377" spans="8:15" x14ac:dyDescent="0.3">
      <c r="H377">
        <v>1.505149978319906</v>
      </c>
      <c r="I377">
        <v>1.6334684555795864</v>
      </c>
      <c r="K377">
        <v>2.3855097529885354</v>
      </c>
      <c r="L377">
        <v>526.32908999999995</v>
      </c>
      <c r="M377">
        <v>3.6415732531781755</v>
      </c>
      <c r="N377">
        <v>-20.612722120149304</v>
      </c>
      <c r="O377">
        <v>-49.299214794262355</v>
      </c>
    </row>
    <row r="378" spans="8:15" x14ac:dyDescent="0.3">
      <c r="H378">
        <v>0.6020599913279624</v>
      </c>
      <c r="I378">
        <v>0.6020599913279624</v>
      </c>
      <c r="K378">
        <v>2.3397852327850091</v>
      </c>
      <c r="L378">
        <v>603.71756700000003</v>
      </c>
      <c r="M378">
        <v>3.8139144200486035</v>
      </c>
      <c r="N378">
        <v>-22.148599411827053</v>
      </c>
      <c r="O378">
        <v>-50.093585463660212</v>
      </c>
    </row>
    <row r="379" spans="8:15" x14ac:dyDescent="0.3">
      <c r="H379">
        <v>1.5314789170422551</v>
      </c>
      <c r="I379">
        <v>1.6232492903979006</v>
      </c>
      <c r="K379">
        <v>2.3933610740180726</v>
      </c>
      <c r="L379">
        <v>449.94425799999999</v>
      </c>
      <c r="M379">
        <v>3.8491736330988267</v>
      </c>
      <c r="N379">
        <v>-20.180196743036753</v>
      </c>
      <c r="O379">
        <v>-49.351818480998617</v>
      </c>
    </row>
    <row r="380" spans="8:15" x14ac:dyDescent="0.3">
      <c r="H380">
        <v>1.9395192526186185</v>
      </c>
      <c r="I380">
        <v>2.0899051114393981</v>
      </c>
      <c r="K380">
        <v>2.4650331929085598</v>
      </c>
      <c r="L380">
        <v>696.79220299999997</v>
      </c>
      <c r="M380">
        <v>4.6437289578035728</v>
      </c>
      <c r="N380">
        <v>-20.720421495000004</v>
      </c>
      <c r="O380">
        <v>-47.886383822127812</v>
      </c>
    </row>
    <row r="381" spans="8:15" x14ac:dyDescent="0.3">
      <c r="H381">
        <v>2.0334237554869499</v>
      </c>
      <c r="I381">
        <v>2.7134905430939424</v>
      </c>
      <c r="K381">
        <v>1.8126059009738971</v>
      </c>
      <c r="L381">
        <v>742.96637699999997</v>
      </c>
      <c r="M381">
        <v>5.8441154237100239</v>
      </c>
      <c r="N381">
        <v>-23.533612000000005</v>
      </c>
      <c r="O381">
        <v>-46.788810144271423</v>
      </c>
    </row>
    <row r="382" spans="8:15" x14ac:dyDescent="0.3">
      <c r="H382">
        <v>1.3802112417116059</v>
      </c>
      <c r="I382">
        <v>1.5314789170422551</v>
      </c>
      <c r="K382">
        <v>2.3466072166061327</v>
      </c>
      <c r="L382">
        <v>482.056601</v>
      </c>
      <c r="M382">
        <v>3.4154741681092355</v>
      </c>
      <c r="N382">
        <v>-22.317882054899901</v>
      </c>
      <c r="O382">
        <v>-50.28412616584793</v>
      </c>
    </row>
    <row r="383" spans="8:15" x14ac:dyDescent="0.3">
      <c r="H383">
        <v>2.0413926851582249</v>
      </c>
      <c r="I383">
        <v>2.1303337684950061</v>
      </c>
      <c r="K383">
        <v>2.3945182208507489</v>
      </c>
      <c r="L383">
        <v>463.43185899999997</v>
      </c>
      <c r="M383">
        <v>4.5169186001975055</v>
      </c>
      <c r="N383">
        <v>-21.797083500000003</v>
      </c>
      <c r="O383">
        <v>-50.873139110263445</v>
      </c>
    </row>
    <row r="384" spans="8:15" x14ac:dyDescent="0.3">
      <c r="H384">
        <v>2.3263358609287512</v>
      </c>
      <c r="I384">
        <v>3.0017337128090005</v>
      </c>
      <c r="K384">
        <v>2.4710245965129189</v>
      </c>
      <c r="L384">
        <v>482.57116100000002</v>
      </c>
      <c r="M384">
        <v>5.0551565398921579</v>
      </c>
      <c r="N384">
        <v>-22.977267500000004</v>
      </c>
      <c r="O384">
        <v>-49.86857983593697</v>
      </c>
    </row>
    <row r="385" spans="8:15" x14ac:dyDescent="0.3">
      <c r="H385">
        <v>1.5563025007672873</v>
      </c>
      <c r="I385">
        <v>1.6720978579357175</v>
      </c>
      <c r="K385">
        <v>2.4261500123788862</v>
      </c>
      <c r="L385">
        <v>365.23921799999999</v>
      </c>
      <c r="M385">
        <v>3.9325752234982905</v>
      </c>
      <c r="N385">
        <v>-21.491165917105501</v>
      </c>
      <c r="O385">
        <v>-51.699320721678831</v>
      </c>
    </row>
    <row r="386" spans="8:15" x14ac:dyDescent="0.3">
      <c r="H386">
        <v>1.8450980400142569</v>
      </c>
      <c r="I386">
        <v>2.0293837776852097</v>
      </c>
      <c r="K386">
        <v>2.46036855268179</v>
      </c>
      <c r="L386">
        <v>498.75365799999997</v>
      </c>
      <c r="M386">
        <v>4.0154016737029492</v>
      </c>
      <c r="N386">
        <v>-19.9955921069967</v>
      </c>
      <c r="O386">
        <v>-50.377584652198053</v>
      </c>
    </row>
    <row r="387" spans="8:15" x14ac:dyDescent="0.3">
      <c r="H387">
        <v>1.0791812460476249</v>
      </c>
      <c r="I387">
        <v>1.0791812460476249</v>
      </c>
      <c r="K387">
        <v>2.5306798469329221</v>
      </c>
      <c r="L387">
        <v>429.05030900000003</v>
      </c>
      <c r="M387">
        <v>4.1521965823342093</v>
      </c>
      <c r="N387">
        <v>-21.560078499354503</v>
      </c>
      <c r="O387">
        <v>-51.265201519932354</v>
      </c>
    </row>
    <row r="388" spans="8:15" x14ac:dyDescent="0.3">
      <c r="H388">
        <v>1.2787536009528289</v>
      </c>
      <c r="I388">
        <v>1.3222192947339193</v>
      </c>
      <c r="K388">
        <v>2.8436693454446313</v>
      </c>
      <c r="L388">
        <v>555.54606899999999</v>
      </c>
      <c r="M388">
        <v>4.1125044587671606</v>
      </c>
      <c r="N388">
        <v>-20.390587470269804</v>
      </c>
      <c r="O388">
        <v>-49.433782399918428</v>
      </c>
    </row>
    <row r="389" spans="8:15" x14ac:dyDescent="0.3">
      <c r="H389">
        <v>1.1760912590556813</v>
      </c>
      <c r="I389">
        <v>1.3979400086720377</v>
      </c>
      <c r="K389">
        <v>1.9144753825678371</v>
      </c>
      <c r="L389">
        <v>507.21819599999998</v>
      </c>
      <c r="M389">
        <v>4.1230345297535065</v>
      </c>
      <c r="N389">
        <v>-21.082470691401152</v>
      </c>
      <c r="O389">
        <v>-48.801284626537182</v>
      </c>
    </row>
    <row r="390" spans="8:15" x14ac:dyDescent="0.3">
      <c r="H390">
        <v>1.4313637641589874</v>
      </c>
      <c r="I390">
        <v>1.5440680443502757</v>
      </c>
      <c r="K390">
        <v>2.5034365683033601</v>
      </c>
      <c r="L390">
        <v>427.004255</v>
      </c>
      <c r="M390">
        <v>3.9676883504533125</v>
      </c>
      <c r="N390">
        <v>-20.416217324696401</v>
      </c>
      <c r="O390">
        <v>-50.765987804946747</v>
      </c>
    </row>
    <row r="391" spans="8:15" x14ac:dyDescent="0.3">
      <c r="H391">
        <v>1.2041199826559248</v>
      </c>
      <c r="I391">
        <v>1.255272505103306</v>
      </c>
      <c r="K391">
        <v>2.7391029895929879</v>
      </c>
      <c r="L391">
        <v>509.997837</v>
      </c>
      <c r="M391">
        <v>4.3467635993712568</v>
      </c>
      <c r="N391">
        <v>-22.785592000000008</v>
      </c>
      <c r="O391">
        <v>-50.218790987722301</v>
      </c>
    </row>
    <row r="392" spans="8:15" x14ac:dyDescent="0.3">
      <c r="H392">
        <v>2.2121876044039577</v>
      </c>
      <c r="I392">
        <v>2.661812685537261</v>
      </c>
      <c r="K392">
        <v>2.5515109901058177</v>
      </c>
      <c r="L392">
        <v>300.140829</v>
      </c>
      <c r="M392">
        <v>4.1980244255331201</v>
      </c>
      <c r="N392">
        <v>-21.360183557941006</v>
      </c>
      <c r="O392">
        <v>-51.856574161537743</v>
      </c>
    </row>
    <row r="393" spans="8:15" x14ac:dyDescent="0.3">
      <c r="H393">
        <v>2.1818435879447726</v>
      </c>
      <c r="I393">
        <v>2.5132176000679389</v>
      </c>
      <c r="K393">
        <v>3.0006474844636122</v>
      </c>
      <c r="L393">
        <v>503.90114799999998</v>
      </c>
      <c r="M393">
        <v>4.6599447086187205</v>
      </c>
      <c r="N393">
        <v>-22.417711020000006</v>
      </c>
      <c r="O393">
        <v>-50.575028530478257</v>
      </c>
    </row>
    <row r="394" spans="8:15" x14ac:dyDescent="0.3">
      <c r="H394">
        <v>2.4913616938342726</v>
      </c>
      <c r="I394">
        <v>3.3508292735829679</v>
      </c>
      <c r="K394">
        <v>2.908257624962546</v>
      </c>
      <c r="L394">
        <v>636.606582</v>
      </c>
      <c r="M394">
        <v>4.2605960423019091</v>
      </c>
      <c r="N394">
        <v>-23.386261565928553</v>
      </c>
      <c r="O394">
        <v>-45.662864060550085</v>
      </c>
    </row>
    <row r="395" spans="8:15" x14ac:dyDescent="0.3">
      <c r="H395">
        <v>1.4623979978989561</v>
      </c>
      <c r="I395">
        <v>1.6812412373755872</v>
      </c>
      <c r="K395">
        <v>2.1908525391064773</v>
      </c>
      <c r="L395">
        <v>574.81024000000002</v>
      </c>
      <c r="M395">
        <v>3.8098289610678862</v>
      </c>
      <c r="N395">
        <v>-21.0157929993515</v>
      </c>
      <c r="O395">
        <v>-48.772528912749827</v>
      </c>
    </row>
    <row r="396" spans="8:15" x14ac:dyDescent="0.3">
      <c r="H396">
        <v>2.1271047983648077</v>
      </c>
      <c r="I396">
        <v>2.4487063199050798</v>
      </c>
      <c r="K396">
        <v>3.0080565377719628</v>
      </c>
      <c r="L396">
        <v>607.74558100000002</v>
      </c>
      <c r="M396">
        <v>4.305286865476126</v>
      </c>
      <c r="N396">
        <v>-23.386927999311954</v>
      </c>
      <c r="O396">
        <v>-48.723676984127096</v>
      </c>
    </row>
    <row r="397" spans="8:15" x14ac:dyDescent="0.3">
      <c r="H397">
        <v>1.7481880270062005</v>
      </c>
      <c r="I397">
        <v>1.8808135922807914</v>
      </c>
      <c r="K397">
        <v>2.1472247942641749</v>
      </c>
      <c r="L397">
        <v>471.60355499999997</v>
      </c>
      <c r="M397">
        <v>3.6104472214421213</v>
      </c>
      <c r="N397">
        <v>-20.099805952458805</v>
      </c>
      <c r="O397">
        <v>-50.586718917995455</v>
      </c>
    </row>
    <row r="398" spans="8:15" x14ac:dyDescent="0.3">
      <c r="H398">
        <v>0</v>
      </c>
      <c r="I398">
        <v>0</v>
      </c>
      <c r="K398">
        <v>2.5642670874720288</v>
      </c>
      <c r="L398">
        <v>479.399565</v>
      </c>
      <c r="M398">
        <v>4.0399690268674604</v>
      </c>
      <c r="N398">
        <v>-21.779839143789101</v>
      </c>
      <c r="O398">
        <v>-50.793843843062461</v>
      </c>
    </row>
    <row r="399" spans="8:15" x14ac:dyDescent="0.3">
      <c r="H399">
        <v>2.1958996524092336</v>
      </c>
      <c r="I399">
        <v>2.6031443726201822</v>
      </c>
      <c r="K399">
        <v>2.322000024079613</v>
      </c>
      <c r="L399">
        <v>892.85883699999999</v>
      </c>
      <c r="M399">
        <v>3.8085485512404054</v>
      </c>
      <c r="N399">
        <v>-23.080318323936503</v>
      </c>
      <c r="O399">
        <v>-48.372876683655541</v>
      </c>
    </row>
    <row r="400" spans="8:15" x14ac:dyDescent="0.3">
      <c r="H400">
        <v>2.2624510897304293</v>
      </c>
      <c r="I400">
        <v>2.6919651027673601</v>
      </c>
      <c r="K400">
        <v>2.5555949898690256</v>
      </c>
      <c r="L400">
        <v>32.946368</v>
      </c>
      <c r="M400">
        <v>4.2933183494610736</v>
      </c>
      <c r="N400">
        <v>-24.712546630958105</v>
      </c>
      <c r="O400">
        <v>-47.879997602894392</v>
      </c>
    </row>
    <row r="401" spans="8:15" x14ac:dyDescent="0.3">
      <c r="H401">
        <v>0.77815125038364363</v>
      </c>
      <c r="I401">
        <v>0.84509804001425681</v>
      </c>
      <c r="K401">
        <v>1.928073084322643</v>
      </c>
      <c r="L401">
        <v>511.12064600000002</v>
      </c>
      <c r="M401">
        <v>3.3346547668832414</v>
      </c>
      <c r="N401">
        <v>-20.302191175418304</v>
      </c>
      <c r="O401">
        <v>-50.012617830836952</v>
      </c>
    </row>
    <row r="402" spans="8:15" x14ac:dyDescent="0.3">
      <c r="H402">
        <v>1.954242509439325</v>
      </c>
      <c r="I402">
        <v>2.0718820073061255</v>
      </c>
      <c r="K402">
        <v>2.7802078244408741</v>
      </c>
      <c r="L402">
        <v>748.62826600000005</v>
      </c>
      <c r="M402">
        <v>4.1664301138432824</v>
      </c>
      <c r="N402">
        <v>-20.641153402307655</v>
      </c>
      <c r="O402">
        <v>-47.283060090300175</v>
      </c>
    </row>
    <row r="403" spans="8:15" x14ac:dyDescent="0.3">
      <c r="H403">
        <v>1.9777236052888478</v>
      </c>
      <c r="I403">
        <v>2.1903316981702914</v>
      </c>
      <c r="K403">
        <v>2.5729772599294147</v>
      </c>
      <c r="L403">
        <v>294.97141699999997</v>
      </c>
      <c r="M403">
        <v>3.8672317145188941</v>
      </c>
      <c r="N403">
        <v>-21.309275557982609</v>
      </c>
      <c r="O403">
        <v>-51.847139950941155</v>
      </c>
    </row>
    <row r="404" spans="8:15" x14ac:dyDescent="0.3">
      <c r="H404">
        <v>2.3463529744506388</v>
      </c>
      <c r="I404">
        <v>3.422589839851482</v>
      </c>
      <c r="K404">
        <v>2.1423174949316941</v>
      </c>
      <c r="L404">
        <v>590.39793199999997</v>
      </c>
      <c r="M404">
        <v>5.0391125863889545</v>
      </c>
      <c r="N404">
        <v>-22.759921699999953</v>
      </c>
      <c r="O404">
        <v>-47.154385800969493</v>
      </c>
    </row>
    <row r="405" spans="8:15" x14ac:dyDescent="0.3">
      <c r="H405">
        <v>1.0413926851582251</v>
      </c>
      <c r="I405">
        <v>1.1139433523068367</v>
      </c>
      <c r="K405">
        <v>2.4085418307605453</v>
      </c>
      <c r="L405">
        <v>556.12801000000002</v>
      </c>
      <c r="M405">
        <v>3.2631624649622166</v>
      </c>
      <c r="N405">
        <v>-22.57430074801</v>
      </c>
      <c r="O405">
        <v>-49.399038346137544</v>
      </c>
    </row>
    <row r="406" spans="8:15" x14ac:dyDescent="0.3">
      <c r="H406">
        <v>1.4913616938342726</v>
      </c>
      <c r="I406">
        <v>1.5185139398778875</v>
      </c>
      <c r="K406">
        <v>2.8680481230961878</v>
      </c>
      <c r="L406">
        <v>447.690067</v>
      </c>
      <c r="M406">
        <v>3.9515803449033919</v>
      </c>
      <c r="N406">
        <v>-20.029300027799255</v>
      </c>
      <c r="O406">
        <v>-49.399551886382483</v>
      </c>
    </row>
    <row r="407" spans="8:15" x14ac:dyDescent="0.3">
      <c r="H407">
        <v>2.214843848047698</v>
      </c>
      <c r="I407">
        <v>2.7299742856995555</v>
      </c>
      <c r="K407">
        <v>2.8625696285090627</v>
      </c>
      <c r="L407">
        <v>499.65328299999999</v>
      </c>
      <c r="M407">
        <v>4.6691959680557797</v>
      </c>
      <c r="N407">
        <v>-22.355491500000007</v>
      </c>
      <c r="O407">
        <v>-48.77968096362126</v>
      </c>
    </row>
    <row r="408" spans="8:15" x14ac:dyDescent="0.3">
      <c r="H408">
        <v>2.0934216851622351</v>
      </c>
      <c r="I408">
        <v>2.5658478186735176</v>
      </c>
      <c r="K408">
        <v>2.200267583614222</v>
      </c>
      <c r="L408">
        <v>1102.2691150000001</v>
      </c>
      <c r="M408">
        <v>3.784831178124469</v>
      </c>
      <c r="N408">
        <v>-22.791384351859904</v>
      </c>
      <c r="O408">
        <v>-46.442030947329137</v>
      </c>
    </row>
    <row r="409" spans="8:15" x14ac:dyDescent="0.3">
      <c r="H409">
        <v>0.6020599913279624</v>
      </c>
      <c r="I409">
        <v>0.84509804001425681</v>
      </c>
      <c r="K409">
        <v>2.4151420219138546</v>
      </c>
      <c r="L409">
        <v>475.54750100000001</v>
      </c>
      <c r="M409">
        <v>3.396896449142524</v>
      </c>
      <c r="N409">
        <v>-20.247646667245352</v>
      </c>
      <c r="O409">
        <v>-50.112390282897117</v>
      </c>
    </row>
    <row r="410" spans="8:15" x14ac:dyDescent="0.3">
      <c r="H410">
        <v>2.1789769472931693</v>
      </c>
      <c r="I410">
        <v>2.5717088318086878</v>
      </c>
      <c r="K410">
        <v>2.8528482558104669</v>
      </c>
      <c r="L410">
        <v>1010.482816</v>
      </c>
      <c r="M410">
        <v>4.2238592153306298</v>
      </c>
      <c r="N410">
        <v>-20.256870999386454</v>
      </c>
      <c r="O410">
        <v>-47.481794969120699</v>
      </c>
    </row>
    <row r="411" spans="8:15" x14ac:dyDescent="0.3">
      <c r="H411">
        <v>2.357934847000454</v>
      </c>
      <c r="I411">
        <v>3.2853322276438846</v>
      </c>
      <c r="K411">
        <v>2.0366967485740641</v>
      </c>
      <c r="L411">
        <v>600.41107999999997</v>
      </c>
      <c r="M411">
        <v>4.6805077463801403</v>
      </c>
      <c r="N411">
        <v>-22.743771000000002</v>
      </c>
      <c r="O411">
        <v>-46.897802090290753</v>
      </c>
    </row>
    <row r="412" spans="8:15" x14ac:dyDescent="0.3">
      <c r="H412">
        <v>2.0863598306747484</v>
      </c>
      <c r="I412">
        <v>2.1818435879447726</v>
      </c>
      <c r="K412">
        <v>2.1827255667296934</v>
      </c>
      <c r="L412">
        <v>351.82605000000001</v>
      </c>
      <c r="M412">
        <v>3.4903799200031789</v>
      </c>
      <c r="N412">
        <v>-22.811215213632</v>
      </c>
      <c r="O412">
        <v>-50.792165655456955</v>
      </c>
    </row>
    <row r="413" spans="8:15" x14ac:dyDescent="0.3">
      <c r="H413">
        <v>2.4014005407815442</v>
      </c>
      <c r="I413">
        <v>3.1734776434529945</v>
      </c>
      <c r="K413">
        <v>2.8263599174077894</v>
      </c>
      <c r="L413">
        <v>62.710276</v>
      </c>
      <c r="M413">
        <v>4.0542682395471878</v>
      </c>
      <c r="N413">
        <v>-24.272800673545394</v>
      </c>
      <c r="O413">
        <v>-47.229076349741732</v>
      </c>
    </row>
    <row r="414" spans="8:15" x14ac:dyDescent="0.3">
      <c r="H414">
        <v>1.8061799739838871</v>
      </c>
      <c r="I414">
        <v>2.0086001717619175</v>
      </c>
      <c r="K414">
        <v>2.8520619670677942</v>
      </c>
      <c r="L414">
        <v>415.20048700000001</v>
      </c>
      <c r="M414">
        <v>4.8021372057296654</v>
      </c>
      <c r="N414">
        <v>-21.418383015</v>
      </c>
      <c r="O414">
        <v>-50.07303627502921</v>
      </c>
    </row>
    <row r="415" spans="8:15" x14ac:dyDescent="0.3">
      <c r="H415">
        <v>1.8195439355418688</v>
      </c>
      <c r="I415">
        <v>2.12057393120585</v>
      </c>
      <c r="K415">
        <v>2.988669077143248</v>
      </c>
      <c r="L415">
        <v>363.98671899999999</v>
      </c>
      <c r="M415">
        <v>4.4094089499748597</v>
      </c>
      <c r="N415">
        <v>-20.636668999377008</v>
      </c>
      <c r="O415">
        <v>-51.106661019946934</v>
      </c>
    </row>
    <row r="416" spans="8:15" x14ac:dyDescent="0.3">
      <c r="H416">
        <v>1.255272505103306</v>
      </c>
      <c r="I416">
        <v>1.3979400086720377</v>
      </c>
      <c r="K416">
        <v>2.3485696435248244</v>
      </c>
      <c r="L416">
        <v>522.01582900000005</v>
      </c>
      <c r="M416">
        <v>3.9379189026477803</v>
      </c>
      <c r="N416">
        <v>-23.072852335940709</v>
      </c>
      <c r="O416">
        <v>-47.967866772984912</v>
      </c>
    </row>
    <row r="417" spans="8:15" x14ac:dyDescent="0.3">
      <c r="H417">
        <v>2.6414741105040997</v>
      </c>
      <c r="I417">
        <v>4.2319535691989811</v>
      </c>
      <c r="K417">
        <v>2.5135052581797321</v>
      </c>
      <c r="L417">
        <v>11.33502</v>
      </c>
      <c r="M417">
        <v>4.8343189536706639</v>
      </c>
      <c r="N417">
        <v>-24.319508883999905</v>
      </c>
      <c r="O417">
        <v>-46.997301864512337</v>
      </c>
    </row>
    <row r="418" spans="8:15" x14ac:dyDescent="0.3">
      <c r="H418">
        <v>0.3010299956639812</v>
      </c>
      <c r="I418">
        <v>0.3010299956639812</v>
      </c>
      <c r="K418">
        <v>2.3664005414484302</v>
      </c>
      <c r="L418">
        <v>435.26418000000001</v>
      </c>
      <c r="M418">
        <v>3.7767011839884108</v>
      </c>
      <c r="N418">
        <v>-21.5953916792139</v>
      </c>
      <c r="O418">
        <v>-50.599425717222353</v>
      </c>
    </row>
    <row r="419" spans="8:15" x14ac:dyDescent="0.3">
      <c r="H419">
        <v>2.4608978427565478</v>
      </c>
      <c r="I419">
        <v>3.0916669575956846</v>
      </c>
      <c r="K419">
        <v>2.8732438522340966</v>
      </c>
      <c r="L419">
        <v>805.44356400000004</v>
      </c>
      <c r="M419">
        <v>4.7431019322670114</v>
      </c>
      <c r="N419">
        <v>-23.714202222999905</v>
      </c>
      <c r="O419">
        <v>-47.418015150930991</v>
      </c>
    </row>
    <row r="420" spans="8:15" x14ac:dyDescent="0.3">
      <c r="H420">
        <v>2.1271047983648077</v>
      </c>
      <c r="I420">
        <v>2.3502480183341627</v>
      </c>
      <c r="K420">
        <v>2.8333052402898531</v>
      </c>
      <c r="L420">
        <v>693.03119100000004</v>
      </c>
      <c r="M420">
        <v>4.4651596976461789</v>
      </c>
      <c r="N420">
        <v>-23.814612000000004</v>
      </c>
      <c r="O420">
        <v>-47.71550771583852</v>
      </c>
    </row>
    <row r="421" spans="8:15" x14ac:dyDescent="0.3">
      <c r="H421">
        <v>2.5854607295085006</v>
      </c>
      <c r="I421">
        <v>3.6338722626583326</v>
      </c>
      <c r="K421">
        <v>2.8633216702709303</v>
      </c>
      <c r="L421">
        <v>559.00517500000001</v>
      </c>
      <c r="M421">
        <v>5.2261563633558481</v>
      </c>
      <c r="N421">
        <v>-22.926668725898853</v>
      </c>
      <c r="O421">
        <v>-45.46204884623041</v>
      </c>
    </row>
    <row r="422" spans="8:15" x14ac:dyDescent="0.3">
      <c r="H422">
        <v>2.0827853703164503</v>
      </c>
      <c r="I422">
        <v>2.3673559210260189</v>
      </c>
      <c r="K422">
        <v>2.2667607148695548</v>
      </c>
      <c r="L422">
        <v>514.94505800000002</v>
      </c>
      <c r="M422">
        <v>4.2316989107643925</v>
      </c>
      <c r="N422">
        <v>-21.18598848855255</v>
      </c>
      <c r="O422">
        <v>-48.90563753529365</v>
      </c>
    </row>
    <row r="423" spans="8:15" x14ac:dyDescent="0.3">
      <c r="H423">
        <v>2.3222192947339191</v>
      </c>
      <c r="I423">
        <v>2.7752462597402365</v>
      </c>
      <c r="K423">
        <v>2.1890128046002415</v>
      </c>
      <c r="L423">
        <v>938.50386400000002</v>
      </c>
      <c r="M423">
        <v>4.1820435459430643</v>
      </c>
      <c r="N423">
        <v>-22.780796068516207</v>
      </c>
      <c r="O423">
        <v>-46.590577318931651</v>
      </c>
    </row>
    <row r="424" spans="8:15" x14ac:dyDescent="0.3">
      <c r="H424">
        <v>1.0413926851582251</v>
      </c>
      <c r="I424">
        <v>1.2304489213782739</v>
      </c>
      <c r="K424">
        <v>2.6837393750102678</v>
      </c>
      <c r="L424">
        <v>436.11788300000001</v>
      </c>
      <c r="M424">
        <v>3.5672616923538745</v>
      </c>
      <c r="N424">
        <v>-21.884989698814802</v>
      </c>
      <c r="O424">
        <v>-51.731626903764202</v>
      </c>
    </row>
    <row r="425" spans="8:15" x14ac:dyDescent="0.3">
      <c r="H425">
        <v>2.2278867046136734</v>
      </c>
      <c r="I425">
        <v>2.6253124509616739</v>
      </c>
      <c r="K425">
        <v>2.245502797372851</v>
      </c>
      <c r="L425">
        <v>638.54311600000005</v>
      </c>
      <c r="M425">
        <v>4.1353553094087747</v>
      </c>
      <c r="N425">
        <v>-22.611166885180054</v>
      </c>
      <c r="O425">
        <v>-45.183569424497712</v>
      </c>
    </row>
    <row r="426" spans="8:15" x14ac:dyDescent="0.3">
      <c r="H426">
        <v>2.2455126678141499</v>
      </c>
      <c r="I426">
        <v>2.7084209001347128</v>
      </c>
      <c r="K426">
        <v>2.586100982699389</v>
      </c>
      <c r="L426">
        <v>793.71493199999998</v>
      </c>
      <c r="M426">
        <v>4.4362103690870542</v>
      </c>
      <c r="N426">
        <v>-23.050499000000006</v>
      </c>
      <c r="O426">
        <v>-46.358755200469574</v>
      </c>
    </row>
    <row r="427" spans="8:15" x14ac:dyDescent="0.3">
      <c r="H427">
        <v>2.5403294747908736</v>
      </c>
      <c r="I427">
        <v>4.1535099893008374</v>
      </c>
      <c r="K427">
        <v>3.1392709632675655</v>
      </c>
      <c r="L427">
        <v>527.09938799999998</v>
      </c>
      <c r="M427">
        <v>5.6065339863505974</v>
      </c>
      <c r="N427">
        <v>-22.723722000000002</v>
      </c>
      <c r="O427">
        <v>-47.646846236158197</v>
      </c>
    </row>
    <row r="428" spans="8:15" x14ac:dyDescent="0.3">
      <c r="H428">
        <v>2.5465426634781312</v>
      </c>
      <c r="I428">
        <v>4.0848621390484219</v>
      </c>
      <c r="K428">
        <v>2.7029395000753436</v>
      </c>
      <c r="L428">
        <v>555.89249900000004</v>
      </c>
      <c r="M428">
        <v>4.4743036971165608</v>
      </c>
      <c r="N428">
        <v>-23.192991495000008</v>
      </c>
      <c r="O428">
        <v>-49.383974489660609</v>
      </c>
    </row>
    <row r="429" spans="8:15" x14ac:dyDescent="0.3">
      <c r="H429">
        <v>2.3710678622717363</v>
      </c>
      <c r="I429">
        <v>2.9840770339028309</v>
      </c>
      <c r="K429">
        <v>2.9157996453125179</v>
      </c>
      <c r="L429">
        <v>481.45619599999998</v>
      </c>
      <c r="M429">
        <v>4.4064039098078283</v>
      </c>
      <c r="N429">
        <v>-21.993447000000003</v>
      </c>
      <c r="O429">
        <v>-49.456642433369588</v>
      </c>
    </row>
    <row r="430" spans="8:15" x14ac:dyDescent="0.3">
      <c r="H430">
        <v>1.8129133566428555</v>
      </c>
      <c r="I430">
        <v>2.0569048513364727</v>
      </c>
      <c r="K430">
        <v>2.3340695523433408</v>
      </c>
      <c r="L430">
        <v>579.64226299999996</v>
      </c>
      <c r="M430">
        <v>4.0575520010545327</v>
      </c>
      <c r="N430">
        <v>-21.099631662599752</v>
      </c>
      <c r="O430">
        <v>-48.669841932561816</v>
      </c>
    </row>
    <row r="431" spans="8:15" x14ac:dyDescent="0.3">
      <c r="H431">
        <v>2.0374264979406238</v>
      </c>
      <c r="I431">
        <v>2.2405492482825999</v>
      </c>
      <c r="K431">
        <v>2.035385706097161</v>
      </c>
      <c r="L431">
        <v>705.50592800000004</v>
      </c>
      <c r="M431">
        <v>4.2763468962530329</v>
      </c>
      <c r="N431">
        <v>-23.397523307901903</v>
      </c>
      <c r="O431">
        <v>-47.000967568744898</v>
      </c>
    </row>
    <row r="432" spans="8:15" x14ac:dyDescent="0.3">
      <c r="H432">
        <v>1.1760912590556813</v>
      </c>
      <c r="I432">
        <v>1.3010299956639813</v>
      </c>
      <c r="K432">
        <v>2.6791306939054929</v>
      </c>
      <c r="L432">
        <v>486.94915099999997</v>
      </c>
      <c r="M432">
        <v>4.439758882863007</v>
      </c>
      <c r="N432">
        <v>-22.276675485000002</v>
      </c>
      <c r="O432">
        <v>-51.499584290089487</v>
      </c>
    </row>
    <row r="433" spans="8:15" x14ac:dyDescent="0.3">
      <c r="H433">
        <v>2.3673559210260189</v>
      </c>
      <c r="I433">
        <v>3.1162755875805441</v>
      </c>
      <c r="K433">
        <v>2.861604895852659</v>
      </c>
      <c r="L433">
        <v>626.16231400000004</v>
      </c>
      <c r="M433">
        <v>4.8831445159072819</v>
      </c>
      <c r="N433">
        <v>-21.994049295000003</v>
      </c>
      <c r="O433">
        <v>-47.425172881653872</v>
      </c>
    </row>
    <row r="434" spans="8:15" x14ac:dyDescent="0.3">
      <c r="H434">
        <v>1.8864907251724818</v>
      </c>
      <c r="I434">
        <v>2.0969100130080562</v>
      </c>
      <c r="K434">
        <v>2.6046676852850172</v>
      </c>
      <c r="L434">
        <v>516.61361999999997</v>
      </c>
      <c r="M434">
        <v>4.1346869925568539</v>
      </c>
      <c r="N434">
        <v>-22.412065944821105</v>
      </c>
      <c r="O434">
        <v>-49.137252216790841</v>
      </c>
    </row>
    <row r="435" spans="8:15" x14ac:dyDescent="0.3">
      <c r="H435">
        <v>2.0413926851582249</v>
      </c>
      <c r="I435">
        <v>2.1492191126553797</v>
      </c>
      <c r="K435">
        <v>2.6341123498306187</v>
      </c>
      <c r="L435">
        <v>515.81715599999995</v>
      </c>
      <c r="M435">
        <v>4.5989983057863615</v>
      </c>
      <c r="N435">
        <v>-21.010999499367802</v>
      </c>
      <c r="O435">
        <v>-48.222265751502015</v>
      </c>
    </row>
    <row r="436" spans="8:15" x14ac:dyDescent="0.3">
      <c r="H436">
        <v>1.9956351945975499</v>
      </c>
      <c r="I436">
        <v>2.2329961103921536</v>
      </c>
      <c r="K436">
        <v>2.4621358445366801</v>
      </c>
      <c r="L436">
        <v>436.45196800000002</v>
      </c>
      <c r="M436">
        <v>3.7190825739014861</v>
      </c>
      <c r="N436">
        <v>-21.032328202496551</v>
      </c>
      <c r="O436">
        <v>-49.925719799208963</v>
      </c>
    </row>
    <row r="437" spans="8:15" x14ac:dyDescent="0.3">
      <c r="H437">
        <v>1.3979400086720377</v>
      </c>
      <c r="I437">
        <v>1.3979400086720377</v>
      </c>
      <c r="K437">
        <v>2.5151847817175215</v>
      </c>
      <c r="L437">
        <v>485.544939</v>
      </c>
      <c r="M437">
        <v>3.5502283530550942</v>
      </c>
      <c r="N437">
        <v>-22.633457258333753</v>
      </c>
      <c r="O437">
        <v>-50.208934535832</v>
      </c>
    </row>
    <row r="438" spans="8:15" x14ac:dyDescent="0.3">
      <c r="H438">
        <v>1.5797835966168101</v>
      </c>
      <c r="I438">
        <v>1.6989700043360187</v>
      </c>
      <c r="K438">
        <v>1.2371414273388355</v>
      </c>
      <c r="L438">
        <v>755.62460599999997</v>
      </c>
      <c r="M438">
        <v>5.0698604164441354</v>
      </c>
      <c r="N438">
        <v>-23.528626567661505</v>
      </c>
      <c r="O438">
        <v>-46.346220388658651</v>
      </c>
    </row>
    <row r="439" spans="8:15" x14ac:dyDescent="0.3">
      <c r="H439">
        <v>1.146128035678238</v>
      </c>
      <c r="I439">
        <v>1.146128035678238</v>
      </c>
      <c r="K439">
        <v>2.1307196365629522</v>
      </c>
      <c r="L439">
        <v>529.59821599999998</v>
      </c>
      <c r="M439">
        <v>3.7824009524965296</v>
      </c>
      <c r="N439">
        <v>-20.785857750580252</v>
      </c>
      <c r="O439">
        <v>-49.813894906677447</v>
      </c>
    </row>
    <row r="440" spans="8:15" x14ac:dyDescent="0.3">
      <c r="H440">
        <v>1.2041199826559248</v>
      </c>
      <c r="I440">
        <v>1.255272505103306</v>
      </c>
      <c r="K440">
        <v>2.8946892625957208</v>
      </c>
      <c r="L440">
        <v>599.188267</v>
      </c>
      <c r="M440">
        <v>4.3426989621395915</v>
      </c>
      <c r="N440">
        <v>-22.106145654078301</v>
      </c>
      <c r="O440">
        <v>-50.176028054852985</v>
      </c>
    </row>
    <row r="441" spans="8:15" x14ac:dyDescent="0.3">
      <c r="H441">
        <v>1.7403626894942439</v>
      </c>
      <c r="I441">
        <v>2.0334237554869499</v>
      </c>
      <c r="K441">
        <v>2.2633969633096518</v>
      </c>
      <c r="L441">
        <v>414.678968</v>
      </c>
      <c r="M441">
        <v>3.5335178620169674</v>
      </c>
      <c r="N441">
        <v>-21.7361764725485</v>
      </c>
      <c r="O441">
        <v>-49.360870074892581</v>
      </c>
    </row>
    <row r="442" spans="8:15" x14ac:dyDescent="0.3">
      <c r="H442">
        <v>1.9294189257142926</v>
      </c>
      <c r="I442">
        <v>1.9956351945975499</v>
      </c>
      <c r="K442">
        <v>2.5519023557116185</v>
      </c>
      <c r="L442">
        <v>533.05990099999997</v>
      </c>
      <c r="M442">
        <v>4.6986311224590143</v>
      </c>
      <c r="N442">
        <v>-21.02571</v>
      </c>
      <c r="O442">
        <v>-48.037837302541938</v>
      </c>
    </row>
    <row r="443" spans="8:15" x14ac:dyDescent="0.3">
      <c r="H443">
        <v>0.47712125471966244</v>
      </c>
      <c r="I443">
        <v>0.47712125471966244</v>
      </c>
      <c r="K443">
        <v>2.3212358493275413</v>
      </c>
      <c r="L443">
        <v>396.90904899999998</v>
      </c>
      <c r="M443">
        <v>3.6653933502797118</v>
      </c>
      <c r="N443">
        <v>-20.440833842943853</v>
      </c>
      <c r="O443">
        <v>-50.524602015676024</v>
      </c>
    </row>
    <row r="444" spans="8:15" x14ac:dyDescent="0.3">
      <c r="H444">
        <v>1.6434526764861874</v>
      </c>
      <c r="I444">
        <v>1.8195439355418688</v>
      </c>
      <c r="K444">
        <v>2.3374692449570951</v>
      </c>
      <c r="L444">
        <v>451.92222800000002</v>
      </c>
      <c r="M444">
        <v>3.4111144185509046</v>
      </c>
      <c r="N444">
        <v>-20.182363106209657</v>
      </c>
      <c r="O444">
        <v>-49.703552355833949</v>
      </c>
    </row>
    <row r="445" spans="8:15" x14ac:dyDescent="0.3">
      <c r="H445">
        <v>0.77815125038364363</v>
      </c>
      <c r="I445">
        <v>0.77815125038364363</v>
      </c>
      <c r="K445">
        <v>2.4996018645813041</v>
      </c>
      <c r="L445">
        <v>435.026816</v>
      </c>
      <c r="M445">
        <v>3.6200318951262975</v>
      </c>
      <c r="N445">
        <v>-19.944333130697753</v>
      </c>
      <c r="O445">
        <v>-50.536853115436664</v>
      </c>
    </row>
    <row r="446" spans="8:15" x14ac:dyDescent="0.3">
      <c r="H446">
        <v>2.1303337684950061</v>
      </c>
      <c r="I446">
        <v>2.4183012913197452</v>
      </c>
      <c r="K446">
        <v>2.4243735742138428</v>
      </c>
      <c r="L446">
        <v>532.19377699999995</v>
      </c>
      <c r="M446">
        <v>3.9967305154351527</v>
      </c>
      <c r="N446">
        <v>-23.175387499316702</v>
      </c>
      <c r="O446">
        <v>-48.126767435800161</v>
      </c>
    </row>
    <row r="447" spans="8:15" x14ac:dyDescent="0.3">
      <c r="H447">
        <v>2.1643528557844371</v>
      </c>
      <c r="I447">
        <v>2.5751878449276608</v>
      </c>
      <c r="K447">
        <v>2.7456259020197988</v>
      </c>
      <c r="L447">
        <v>541.442588</v>
      </c>
      <c r="M447">
        <v>4.7250781631658034</v>
      </c>
      <c r="N447">
        <v>-23.214412267999901</v>
      </c>
      <c r="O447">
        <v>-47.524596573065608</v>
      </c>
    </row>
    <row r="448" spans="8:15" x14ac:dyDescent="0.3">
      <c r="H448">
        <v>2.2764618041732443</v>
      </c>
      <c r="I448">
        <v>2.7839035792727351</v>
      </c>
      <c r="K448">
        <v>2.3889994251205149</v>
      </c>
      <c r="L448">
        <v>586.68104000000005</v>
      </c>
      <c r="M448">
        <v>4.7493497605974762</v>
      </c>
      <c r="N448">
        <v>-21.858362505000006</v>
      </c>
      <c r="O448">
        <v>-47.48140964335802</v>
      </c>
    </row>
    <row r="449" spans="8:15" x14ac:dyDescent="0.3">
      <c r="H449">
        <v>2.1335389083702174</v>
      </c>
      <c r="I449">
        <v>2.4014005407815442</v>
      </c>
      <c r="K449">
        <v>1.6480475969889299</v>
      </c>
      <c r="L449">
        <v>536</v>
      </c>
      <c r="M449">
        <v>4.391693577036909</v>
      </c>
      <c r="N449">
        <v>-22.840620206318604</v>
      </c>
      <c r="O449">
        <v>-45.255974312882017</v>
      </c>
    </row>
    <row r="450" spans="8:15" x14ac:dyDescent="0.3">
      <c r="H450">
        <v>1.4471580313422192</v>
      </c>
      <c r="I450">
        <v>1.4913616938342726</v>
      </c>
      <c r="K450">
        <v>2.5346504316052845</v>
      </c>
      <c r="L450">
        <v>484.66015199999998</v>
      </c>
      <c r="M450">
        <v>4.2395747370832098</v>
      </c>
      <c r="N450">
        <v>-21.045094721092756</v>
      </c>
      <c r="O450">
        <v>-49.378183199902708</v>
      </c>
    </row>
    <row r="451" spans="8:15" x14ac:dyDescent="0.3">
      <c r="H451">
        <v>0.47712125471966244</v>
      </c>
      <c r="I451">
        <v>0.47712125471966244</v>
      </c>
      <c r="K451">
        <v>1.7997126424209984</v>
      </c>
      <c r="L451">
        <v>387.368966</v>
      </c>
      <c r="M451">
        <v>3.6120417446452695</v>
      </c>
      <c r="N451">
        <v>-21.851927620730056</v>
      </c>
      <c r="O451">
        <v>-51.087077210506941</v>
      </c>
    </row>
    <row r="452" spans="8:15" x14ac:dyDescent="0.3">
      <c r="H452">
        <v>2.1335389083702174</v>
      </c>
      <c r="I452">
        <v>2.3384564936046046</v>
      </c>
      <c r="K452">
        <v>2.2236983741680536</v>
      </c>
      <c r="L452">
        <v>537.51995999999997</v>
      </c>
      <c r="M452">
        <v>4.3323576534251123</v>
      </c>
      <c r="N452">
        <v>-21.358049011278002</v>
      </c>
      <c r="O452">
        <v>-48.065583022045409</v>
      </c>
    </row>
    <row r="453" spans="8:15" x14ac:dyDescent="0.3">
      <c r="H453">
        <v>2.3483048630481607</v>
      </c>
      <c r="I453">
        <v>3.0909630765957314</v>
      </c>
      <c r="K453">
        <v>2.1739230692509985</v>
      </c>
      <c r="L453">
        <v>8.6821260000000002</v>
      </c>
      <c r="M453">
        <v>5.5119808992470753</v>
      </c>
      <c r="N453">
        <v>-24.003021500000003</v>
      </c>
      <c r="O453">
        <v>-46.412049583612436</v>
      </c>
    </row>
    <row r="454" spans="8:15" x14ac:dyDescent="0.3">
      <c r="H454">
        <v>1.3010299956639813</v>
      </c>
      <c r="I454">
        <v>1.3424226808222062</v>
      </c>
      <c r="K454">
        <v>2.2432861460834461</v>
      </c>
      <c r="L454">
        <v>706.57203400000003</v>
      </c>
      <c r="M454">
        <v>3.7210683017971591</v>
      </c>
      <c r="N454">
        <v>-22.811467984467601</v>
      </c>
      <c r="O454">
        <v>-48.66468557751746</v>
      </c>
    </row>
    <row r="455" spans="8:15" x14ac:dyDescent="0.3">
      <c r="H455">
        <v>1.505149978319906</v>
      </c>
      <c r="I455">
        <v>1.6989700043360187</v>
      </c>
      <c r="K455">
        <v>2.4573398253908674</v>
      </c>
      <c r="L455">
        <v>550.77447199999995</v>
      </c>
      <c r="M455">
        <v>3.6121478383264867</v>
      </c>
      <c r="N455">
        <v>-22.103674319237403</v>
      </c>
      <c r="O455">
        <v>-49.439149287236681</v>
      </c>
    </row>
    <row r="456" spans="8:15" x14ac:dyDescent="0.3">
      <c r="H456">
        <v>1.6720978579357175</v>
      </c>
      <c r="I456">
        <v>1.7853298350107671</v>
      </c>
      <c r="K456">
        <v>2.8746168976437732</v>
      </c>
      <c r="L456">
        <v>446.222148</v>
      </c>
      <c r="M456">
        <v>4.1174701636201201</v>
      </c>
      <c r="N456">
        <v>-22.008990778755852</v>
      </c>
      <c r="O456">
        <v>-51.557570191824034</v>
      </c>
    </row>
    <row r="457" spans="8:15" x14ac:dyDescent="0.3">
      <c r="H457">
        <v>2.1875207208364631</v>
      </c>
      <c r="I457">
        <v>2.5888317255942073</v>
      </c>
      <c r="K457">
        <v>3.1004673888821435</v>
      </c>
      <c r="L457">
        <v>306.17832099999998</v>
      </c>
      <c r="M457">
        <v>4.6454222693490923</v>
      </c>
      <c r="N457">
        <v>-21.768781995000001</v>
      </c>
      <c r="O457">
        <v>-52.115275826996601</v>
      </c>
    </row>
    <row r="458" spans="8:15" x14ac:dyDescent="0.3">
      <c r="H458">
        <v>2.2576785748691846</v>
      </c>
      <c r="I458">
        <v>3.070037866607755</v>
      </c>
      <c r="K458">
        <v>2.7486817562240788</v>
      </c>
      <c r="L458">
        <v>478.61516499999999</v>
      </c>
      <c r="M458">
        <v>5.3593478126493546</v>
      </c>
      <c r="N458">
        <v>-22.122743500000002</v>
      </c>
      <c r="O458">
        <v>-51.386765581912492</v>
      </c>
    </row>
    <row r="459" spans="8:15" x14ac:dyDescent="0.3">
      <c r="H459">
        <v>1.7242758696007889</v>
      </c>
      <c r="I459">
        <v>1.8692317197309762</v>
      </c>
      <c r="K459">
        <v>2.878063706503013</v>
      </c>
      <c r="L459">
        <v>419.896501</v>
      </c>
      <c r="M459">
        <v>4.5967729767595324</v>
      </c>
      <c r="N459">
        <v>-21.875939505000005</v>
      </c>
      <c r="O459">
        <v>-51.840258805056799</v>
      </c>
    </row>
    <row r="460" spans="8:15" x14ac:dyDescent="0.3">
      <c r="H460">
        <v>1.6334684555795864</v>
      </c>
      <c r="I460">
        <v>1.7708520116421442</v>
      </c>
      <c r="K460">
        <v>2.891648943870559</v>
      </c>
      <c r="L460">
        <v>431.25679100000002</v>
      </c>
      <c r="M460">
        <v>4.6067252245758397</v>
      </c>
      <c r="N460">
        <v>-21.538867499355003</v>
      </c>
      <c r="O460">
        <v>-49.857735234791051</v>
      </c>
    </row>
    <row r="461" spans="8:15" x14ac:dyDescent="0.3">
      <c r="H461">
        <v>1.919078092376074</v>
      </c>
      <c r="I461">
        <v>2.2068258760318495</v>
      </c>
      <c r="K461">
        <v>2.3131751712610917</v>
      </c>
      <c r="L461">
        <v>619.44831199999999</v>
      </c>
      <c r="M461">
        <v>3.5802405082653763</v>
      </c>
      <c r="N461">
        <v>-23.301574999313853</v>
      </c>
      <c r="O461">
        <v>-48.052685336085517</v>
      </c>
    </row>
    <row r="462" spans="8:15" x14ac:dyDescent="0.3">
      <c r="H462">
        <v>1.919078092376074</v>
      </c>
      <c r="I462">
        <v>2.0755469613925306</v>
      </c>
      <c r="K462">
        <v>2.8138084165946662</v>
      </c>
      <c r="L462">
        <v>548.62896000000001</v>
      </c>
      <c r="M462">
        <v>4.1494962334657419</v>
      </c>
      <c r="N462">
        <v>-22.249404798371657</v>
      </c>
      <c r="O462">
        <v>-50.697947389350155</v>
      </c>
    </row>
    <row r="463" spans="8:15" x14ac:dyDescent="0.3">
      <c r="H463">
        <v>1.9590413923210936</v>
      </c>
      <c r="I463">
        <v>2.1461280356782382</v>
      </c>
      <c r="K463">
        <v>2.3968947077818479</v>
      </c>
      <c r="L463">
        <v>481.52960999999999</v>
      </c>
      <c r="M463">
        <v>4.1277525158329729</v>
      </c>
      <c r="N463">
        <v>-22.541844499331255</v>
      </c>
      <c r="O463">
        <v>-44.778477310059543</v>
      </c>
    </row>
    <row r="464" spans="8:15" x14ac:dyDescent="0.3">
      <c r="H464">
        <v>1.2304489213782739</v>
      </c>
      <c r="I464">
        <v>1.255272505103306</v>
      </c>
      <c r="K464">
        <v>2.5037049048300242</v>
      </c>
      <c r="L464">
        <v>592.44499800000006</v>
      </c>
      <c r="M464">
        <v>3.822037248072585</v>
      </c>
      <c r="N464">
        <v>-22.071919826416956</v>
      </c>
      <c r="O464">
        <v>-50.311595242929911</v>
      </c>
    </row>
    <row r="465" spans="8:15" x14ac:dyDescent="0.3">
      <c r="H465">
        <v>2.1492191126553797</v>
      </c>
      <c r="I465">
        <v>2.3710678622717363</v>
      </c>
      <c r="K465">
        <v>2.0850942627363307</v>
      </c>
      <c r="L465">
        <v>537.59462499999995</v>
      </c>
      <c r="M465">
        <v>3.9578944872128985</v>
      </c>
      <c r="N465">
        <v>-23.011556353887332</v>
      </c>
      <c r="O465">
        <v>-47.531160680903128</v>
      </c>
    </row>
    <row r="466" spans="8:15" x14ac:dyDescent="0.3">
      <c r="H466">
        <v>2.167317334748176</v>
      </c>
      <c r="I466">
        <v>2.5550944485783194</v>
      </c>
      <c r="K466">
        <v>3.2007131868210141</v>
      </c>
      <c r="L466">
        <v>507.51757700000002</v>
      </c>
      <c r="M466">
        <v>4.4728587962254016</v>
      </c>
      <c r="N466">
        <v>-22.228451010000004</v>
      </c>
      <c r="O466">
        <v>-50.890211685938034</v>
      </c>
    </row>
    <row r="467" spans="8:15" x14ac:dyDescent="0.3">
      <c r="H467">
        <v>2.2600713879850747</v>
      </c>
      <c r="I467">
        <v>2.725094521081469</v>
      </c>
      <c r="K467">
        <v>2.4905778558859097</v>
      </c>
      <c r="L467">
        <v>719.26927799999999</v>
      </c>
      <c r="M467">
        <v>3.5855735186227311</v>
      </c>
      <c r="N467">
        <v>-23.272655499310559</v>
      </c>
      <c r="O467">
        <v>-45.536495610738875</v>
      </c>
    </row>
    <row r="468" spans="8:15" x14ac:dyDescent="0.3">
      <c r="H468">
        <v>1.4471580313422192</v>
      </c>
      <c r="I468">
        <v>1.505149978319906</v>
      </c>
      <c r="K468">
        <v>2.4204178692863172</v>
      </c>
      <c r="L468">
        <v>504.90724899999998</v>
      </c>
      <c r="M468">
        <v>4.3066608765506302</v>
      </c>
      <c r="N468">
        <v>-22.220234092901951</v>
      </c>
      <c r="O468">
        <v>-51.303148976682117</v>
      </c>
    </row>
    <row r="469" spans="8:15" x14ac:dyDescent="0.3">
      <c r="H469">
        <v>1.568201724066995</v>
      </c>
      <c r="I469">
        <v>1.6127838567197355</v>
      </c>
      <c r="K469">
        <v>2.6132137013918779</v>
      </c>
      <c r="L469">
        <v>401.62601999999998</v>
      </c>
      <c r="M469">
        <v>3.9832202146481031</v>
      </c>
      <c r="N469">
        <v>-21.886760938559505</v>
      </c>
      <c r="O469">
        <v>-49.229797671051791</v>
      </c>
    </row>
    <row r="470" spans="8:15" x14ac:dyDescent="0.3">
      <c r="H470">
        <v>2.2966651902615309</v>
      </c>
      <c r="I470">
        <v>2.9400181550076634</v>
      </c>
      <c r="K470">
        <v>2.8586580854397154</v>
      </c>
      <c r="L470">
        <v>19.002613</v>
      </c>
      <c r="M470">
        <v>4.7506780682494991</v>
      </c>
      <c r="N470">
        <v>-24.494251427999906</v>
      </c>
      <c r="O470">
        <v>-47.841054751674982</v>
      </c>
    </row>
    <row r="471" spans="8:15" x14ac:dyDescent="0.3">
      <c r="H471">
        <v>1.7634279935629373</v>
      </c>
      <c r="I471">
        <v>1.9777236052888478</v>
      </c>
      <c r="K471">
        <v>2.3904864575639269</v>
      </c>
      <c r="L471">
        <v>910.98194799999999</v>
      </c>
      <c r="M471">
        <v>3.8804133998779169</v>
      </c>
      <c r="N471">
        <v>-20.603802826270904</v>
      </c>
      <c r="O471">
        <v>-47.483090237451677</v>
      </c>
    </row>
    <row r="472" spans="8:15" x14ac:dyDescent="0.3">
      <c r="H472">
        <v>2.1271047983648077</v>
      </c>
      <c r="I472">
        <v>2.3783979009481375</v>
      </c>
      <c r="K472">
        <v>2.5260276627345015</v>
      </c>
      <c r="L472">
        <v>177.22798499999999</v>
      </c>
      <c r="M472">
        <v>3.5237464668115646</v>
      </c>
      <c r="N472">
        <v>-24.657489499283951</v>
      </c>
      <c r="O472">
        <v>-49.008301994760842</v>
      </c>
    </row>
    <row r="473" spans="8:15" x14ac:dyDescent="0.3">
      <c r="H473">
        <v>2.0293837776852097</v>
      </c>
      <c r="I473">
        <v>2.5250448070368452</v>
      </c>
      <c r="K473">
        <v>2.6735305121612907</v>
      </c>
      <c r="L473">
        <v>563.33300499999996</v>
      </c>
      <c r="M473">
        <v>4.1211986025846903</v>
      </c>
      <c r="N473">
        <v>-22.064934664020004</v>
      </c>
      <c r="O473">
        <v>-48.177705754140838</v>
      </c>
    </row>
    <row r="474" spans="8:15" x14ac:dyDescent="0.3">
      <c r="H474">
        <v>1.6434526764861874</v>
      </c>
      <c r="I474">
        <v>1.7923916894982539</v>
      </c>
      <c r="K474">
        <v>2.8435442119456353</v>
      </c>
      <c r="L474">
        <v>865.95305199999996</v>
      </c>
      <c r="M474">
        <v>4.2160074681083124</v>
      </c>
      <c r="N474">
        <v>-24.220268457556852</v>
      </c>
      <c r="O474">
        <v>-48.765477481482321</v>
      </c>
    </row>
    <row r="475" spans="8:15" x14ac:dyDescent="0.3">
      <c r="H475">
        <v>1.0791812460476249</v>
      </c>
      <c r="I475">
        <v>1.1139433523068367</v>
      </c>
      <c r="K475">
        <v>2.1712348524731002</v>
      </c>
      <c r="L475">
        <v>866.30719699999997</v>
      </c>
      <c r="M475">
        <v>3.6737579365495767</v>
      </c>
      <c r="N475">
        <v>-20.460660174376002</v>
      </c>
      <c r="O475">
        <v>-47.590705092533476</v>
      </c>
    </row>
    <row r="476" spans="8:15" x14ac:dyDescent="0.3">
      <c r="H476">
        <v>0.84509804001425681</v>
      </c>
      <c r="I476">
        <v>1</v>
      </c>
      <c r="K476">
        <v>2.3079408014832605</v>
      </c>
      <c r="L476">
        <v>481.35211299999997</v>
      </c>
      <c r="M476">
        <v>3.6571515019009668</v>
      </c>
      <c r="N476">
        <v>-22.785734799678352</v>
      </c>
      <c r="O476">
        <v>-49.934167814712218</v>
      </c>
    </row>
    <row r="477" spans="8:15" x14ac:dyDescent="0.3">
      <c r="H477">
        <v>1.3424226808222062</v>
      </c>
      <c r="I477">
        <v>1.5797835966168101</v>
      </c>
      <c r="K477">
        <v>2.2932431902075674</v>
      </c>
      <c r="L477">
        <v>387.12235700000002</v>
      </c>
      <c r="M477">
        <v>3.3473300153169503</v>
      </c>
      <c r="N477">
        <v>-21.838500039749253</v>
      </c>
      <c r="O477">
        <v>-51.600634517170683</v>
      </c>
    </row>
    <row r="478" spans="8:15" x14ac:dyDescent="0.3">
      <c r="H478">
        <v>2.6394864892685859</v>
      </c>
      <c r="I478">
        <v>4.4132997640812519</v>
      </c>
      <c r="K478">
        <v>2.5229173957693058</v>
      </c>
      <c r="L478">
        <v>680.982846</v>
      </c>
      <c r="M478">
        <v>3.8849651982007325</v>
      </c>
      <c r="N478">
        <v>-24.101200310693006</v>
      </c>
      <c r="O478">
        <v>-48.367071155950498</v>
      </c>
    </row>
    <row r="479" spans="8:15" x14ac:dyDescent="0.3">
      <c r="H479">
        <v>2.3010299956639813</v>
      </c>
      <c r="I479">
        <v>3.0374264979406238</v>
      </c>
      <c r="K479">
        <v>1.9959640810062274</v>
      </c>
      <c r="L479">
        <v>757.07632599999999</v>
      </c>
      <c r="M479">
        <v>5.0912905231688441</v>
      </c>
      <c r="N479">
        <v>-23.707423000000006</v>
      </c>
      <c r="O479">
        <v>-46.415344374918476</v>
      </c>
    </row>
    <row r="480" spans="8:15" x14ac:dyDescent="0.3">
      <c r="H480">
        <v>2.4800069429571505</v>
      </c>
      <c r="I480">
        <v>3.9203320715395895</v>
      </c>
      <c r="K480">
        <v>2.8135249469548613</v>
      </c>
      <c r="L480">
        <v>569.83060799999998</v>
      </c>
      <c r="M480">
        <v>5.8471362948248915</v>
      </c>
      <c r="N480">
        <v>-21.184834500000004</v>
      </c>
      <c r="O480">
        <v>-47.805475915541528</v>
      </c>
    </row>
    <row r="481" spans="8:15" x14ac:dyDescent="0.3">
      <c r="H481">
        <v>2.3483048630481607</v>
      </c>
      <c r="I481">
        <v>3.0835026198302673</v>
      </c>
      <c r="K481">
        <v>2.2108747454400342</v>
      </c>
      <c r="L481">
        <v>611.52208199999995</v>
      </c>
      <c r="M481">
        <v>3.5597869682005565</v>
      </c>
      <c r="N481">
        <v>-20.082932499390804</v>
      </c>
      <c r="O481">
        <v>-47.429198899108492</v>
      </c>
    </row>
    <row r="482" spans="8:15" x14ac:dyDescent="0.3">
      <c r="H482">
        <v>2.0863598306747484</v>
      </c>
      <c r="I482">
        <v>2.2988530764097068</v>
      </c>
      <c r="K482">
        <v>2.500564405288396</v>
      </c>
      <c r="L482">
        <v>537.58763799999997</v>
      </c>
      <c r="M482">
        <v>4.0333835411731194</v>
      </c>
      <c r="N482">
        <v>-21.589189499357602</v>
      </c>
      <c r="O482">
        <v>-48.072330066710776</v>
      </c>
    </row>
    <row r="483" spans="8:15" x14ac:dyDescent="0.3">
      <c r="H483">
        <v>1.0413926851582251</v>
      </c>
      <c r="I483">
        <v>1.0413926851582251</v>
      </c>
      <c r="K483">
        <v>2.5544661423920325</v>
      </c>
      <c r="L483">
        <v>441.08302800000001</v>
      </c>
      <c r="M483">
        <v>3.9991740555884849</v>
      </c>
      <c r="N483">
        <v>-21.727890999350453</v>
      </c>
      <c r="O483">
        <v>-50.724838321651255</v>
      </c>
    </row>
    <row r="484" spans="8:15" x14ac:dyDescent="0.3">
      <c r="H484">
        <v>2.53655844257153</v>
      </c>
      <c r="I484">
        <v>3.9834909718151663</v>
      </c>
      <c r="K484">
        <v>2.6975972035301958</v>
      </c>
      <c r="L484">
        <v>618.99365499999999</v>
      </c>
      <c r="M484">
        <v>5.3147601893777532</v>
      </c>
      <c r="N484">
        <v>-22.412511500000004</v>
      </c>
      <c r="O484">
        <v>-47.563533238434395</v>
      </c>
    </row>
    <row r="485" spans="8:15" x14ac:dyDescent="0.3">
      <c r="H485">
        <v>1.5910646070264991</v>
      </c>
      <c r="I485">
        <v>1.8195439355418688</v>
      </c>
      <c r="K485">
        <v>2.3553691362093048</v>
      </c>
      <c r="L485">
        <v>627.719112</v>
      </c>
      <c r="M485">
        <v>4.5468879876711785</v>
      </c>
      <c r="N485">
        <v>-22.842860722499907</v>
      </c>
      <c r="O485">
        <v>-47.60448488616057</v>
      </c>
    </row>
    <row r="486" spans="8:15" x14ac:dyDescent="0.3">
      <c r="H486">
        <v>2.0211892990699383</v>
      </c>
      <c r="I486">
        <v>2.3283796034387376</v>
      </c>
      <c r="K486">
        <v>1.5603968736739027</v>
      </c>
      <c r="L486">
        <v>762.981314</v>
      </c>
      <c r="M486">
        <v>4.7062567931239201</v>
      </c>
      <c r="N486">
        <v>-23.744515000000003</v>
      </c>
      <c r="O486">
        <v>-46.393692673973653</v>
      </c>
    </row>
    <row r="487" spans="8:15" x14ac:dyDescent="0.3">
      <c r="H487">
        <v>1.7558748556724915</v>
      </c>
      <c r="I487">
        <v>1.9590413923210936</v>
      </c>
      <c r="K487">
        <v>2.8006462935084122</v>
      </c>
      <c r="L487">
        <v>439.56064500000002</v>
      </c>
      <c r="M487">
        <v>4.0975349472172775</v>
      </c>
      <c r="N487">
        <v>-19.977734337965408</v>
      </c>
      <c r="O487">
        <v>-49.681159102896977</v>
      </c>
    </row>
    <row r="488" spans="8:15" x14ac:dyDescent="0.3">
      <c r="H488">
        <v>0.6020599913279624</v>
      </c>
      <c r="I488">
        <v>0.69897000433601886</v>
      </c>
      <c r="K488">
        <v>2.5864500189161475</v>
      </c>
      <c r="L488">
        <v>564.76986799999997</v>
      </c>
      <c r="M488">
        <v>3.7422536699065936</v>
      </c>
      <c r="N488">
        <v>-23.831335006579906</v>
      </c>
      <c r="O488">
        <v>-49.436696718913453</v>
      </c>
    </row>
    <row r="489" spans="8:15" x14ac:dyDescent="0.3">
      <c r="H489">
        <v>2.1172712956557644</v>
      </c>
      <c r="I489">
        <v>2.399673721481038</v>
      </c>
      <c r="K489">
        <v>2.8715793565189776</v>
      </c>
      <c r="L489">
        <v>280.69404700000001</v>
      </c>
      <c r="M489">
        <v>4.2212316131814118</v>
      </c>
      <c r="N489">
        <v>-22.5811754993051</v>
      </c>
      <c r="O489">
        <v>-53.058654479408091</v>
      </c>
    </row>
    <row r="490" spans="8:15" x14ac:dyDescent="0.3">
      <c r="H490">
        <v>2.1613680022349748</v>
      </c>
      <c r="I490">
        <v>2.4712917110589387</v>
      </c>
      <c r="K490">
        <v>2.1161227102848161</v>
      </c>
      <c r="L490">
        <v>547.20737899999995</v>
      </c>
      <c r="M490">
        <v>4.0298705640039527</v>
      </c>
      <c r="N490">
        <v>-22.896818547492405</v>
      </c>
      <c r="O490">
        <v>-45.3093777870655</v>
      </c>
    </row>
    <row r="491" spans="8:15" x14ac:dyDescent="0.3">
      <c r="H491">
        <v>0</v>
      </c>
      <c r="I491">
        <v>0</v>
      </c>
      <c r="K491">
        <v>2.3738017626350456</v>
      </c>
      <c r="L491">
        <v>427.03193800000003</v>
      </c>
      <c r="M491">
        <v>3.4952667443878105</v>
      </c>
      <c r="N491">
        <v>-21.300523989459602</v>
      </c>
      <c r="O491">
        <v>-50.726907999479359</v>
      </c>
    </row>
    <row r="492" spans="8:15" x14ac:dyDescent="0.3">
      <c r="H492">
        <v>2.0644579892269186</v>
      </c>
      <c r="I492">
        <v>2.4638929889859074</v>
      </c>
      <c r="K492">
        <v>2.3853863898729446</v>
      </c>
      <c r="L492">
        <v>343.14790499999998</v>
      </c>
      <c r="M492">
        <v>3.4980347236870268</v>
      </c>
      <c r="N492">
        <v>-20.171774500000001</v>
      </c>
      <c r="O492">
        <v>-50.997484555034724</v>
      </c>
    </row>
    <row r="493" spans="8:15" x14ac:dyDescent="0.3">
      <c r="H493">
        <v>1.6232492903979006</v>
      </c>
      <c r="I493">
        <v>1.7708520116421442</v>
      </c>
      <c r="K493">
        <v>2.4847054660174073</v>
      </c>
      <c r="L493">
        <v>400.85286000000002</v>
      </c>
      <c r="M493">
        <v>3.7474118078864231</v>
      </c>
      <c r="N493">
        <v>-21.460213833726002</v>
      </c>
      <c r="O493">
        <v>-49.580818560208577</v>
      </c>
    </row>
    <row r="494" spans="8:15" x14ac:dyDescent="0.3">
      <c r="H494">
        <v>1.5440680443502757</v>
      </c>
      <c r="I494">
        <v>1.6232492903979006</v>
      </c>
      <c r="K494">
        <v>2.1700709360564021</v>
      </c>
      <c r="L494">
        <v>422.375293</v>
      </c>
      <c r="M494">
        <v>3.3859635706006972</v>
      </c>
      <c r="N494">
        <v>-21.881138670638304</v>
      </c>
      <c r="O494">
        <v>-50.957154711178084</v>
      </c>
    </row>
    <row r="495" spans="8:15" x14ac:dyDescent="0.3">
      <c r="H495">
        <v>1.9731278535996986</v>
      </c>
      <c r="I495">
        <v>2.1643528557844371</v>
      </c>
      <c r="K495">
        <v>2.4893325883612154</v>
      </c>
      <c r="L495">
        <v>444.49292700000001</v>
      </c>
      <c r="M495">
        <v>3.801472313521471</v>
      </c>
      <c r="N495">
        <v>-21.344453376843301</v>
      </c>
      <c r="O495">
        <v>-49.498768668620059</v>
      </c>
    </row>
    <row r="496" spans="8:15" x14ac:dyDescent="0.3">
      <c r="H496">
        <v>2.1818435879447726</v>
      </c>
      <c r="I496">
        <v>2.4800069429571505</v>
      </c>
      <c r="K496">
        <v>2.4854033951488907</v>
      </c>
      <c r="L496">
        <v>716.54131199999995</v>
      </c>
      <c r="M496">
        <v>4.075181854618692</v>
      </c>
      <c r="N496">
        <v>-20.777882151973504</v>
      </c>
      <c r="O496">
        <v>-47.842349339924858</v>
      </c>
    </row>
    <row r="497" spans="8:15" x14ac:dyDescent="0.3">
      <c r="H497">
        <v>2.5943925503754266</v>
      </c>
      <c r="I497">
        <v>3.9045532629767727</v>
      </c>
      <c r="K497">
        <v>2.628385864431384</v>
      </c>
      <c r="L497">
        <v>806.35944600000005</v>
      </c>
      <c r="M497">
        <v>4.2339854787802116</v>
      </c>
      <c r="N497">
        <v>-23.5317929883978</v>
      </c>
      <c r="O497">
        <v>-45.84717692961798</v>
      </c>
    </row>
    <row r="498" spans="8:15" x14ac:dyDescent="0.3">
      <c r="H498">
        <v>1.2787536009528289</v>
      </c>
      <c r="I498">
        <v>1.4471580313422192</v>
      </c>
      <c r="K498">
        <v>1.99886065526321</v>
      </c>
      <c r="L498">
        <v>599.00793699999997</v>
      </c>
      <c r="M498">
        <v>3.9183449289622749</v>
      </c>
      <c r="N498">
        <v>-22.843367497823351</v>
      </c>
      <c r="O498">
        <v>-47.678288388797604</v>
      </c>
    </row>
    <row r="499" spans="8:15" x14ac:dyDescent="0.3">
      <c r="H499">
        <v>2.4471580313422194</v>
      </c>
      <c r="I499">
        <v>3.9384696883676455</v>
      </c>
      <c r="K499">
        <v>2.1240377273008204</v>
      </c>
      <c r="L499">
        <v>554.42366700000002</v>
      </c>
      <c r="M499">
        <v>5.0743153238343695</v>
      </c>
      <c r="N499">
        <v>-23.204073805797098</v>
      </c>
      <c r="O499">
        <v>-47.292415629078661</v>
      </c>
    </row>
    <row r="500" spans="8:15" x14ac:dyDescent="0.3">
      <c r="H500">
        <v>2.1760912590556813</v>
      </c>
      <c r="I500">
        <v>2.6085260335771943</v>
      </c>
      <c r="K500">
        <v>2.4479467999509428</v>
      </c>
      <c r="L500">
        <v>632.38720499999999</v>
      </c>
      <c r="M500">
        <v>4.6572662529537485</v>
      </c>
      <c r="N500">
        <v>-23.649132224999903</v>
      </c>
      <c r="O500">
        <v>-47.574680120208107</v>
      </c>
    </row>
    <row r="501" spans="8:15" x14ac:dyDescent="0.3">
      <c r="H501">
        <v>1.5185139398778875</v>
      </c>
      <c r="I501">
        <v>1.6334684555795864</v>
      </c>
      <c r="K501">
        <v>2.2751754002431732</v>
      </c>
      <c r="L501">
        <v>405.760739</v>
      </c>
      <c r="M501">
        <v>3.9699281894281162</v>
      </c>
      <c r="N501">
        <v>-22.890507254193899</v>
      </c>
      <c r="O501">
        <v>-49.981077758995298</v>
      </c>
    </row>
    <row r="502" spans="8:15" x14ac:dyDescent="0.3">
      <c r="H502">
        <v>1.9138138523837167</v>
      </c>
      <c r="I502">
        <v>1.9590413923210936</v>
      </c>
      <c r="K502">
        <v>2.6588276753794382</v>
      </c>
      <c r="L502">
        <v>374.04254700000001</v>
      </c>
      <c r="M502">
        <v>3.6336704060514435</v>
      </c>
      <c r="N502">
        <v>-22.458541739996353</v>
      </c>
      <c r="O502">
        <v>-51.759951736099495</v>
      </c>
    </row>
    <row r="503" spans="8:15" x14ac:dyDescent="0.3">
      <c r="H503">
        <v>1.6127838567197355</v>
      </c>
      <c r="I503">
        <v>1.6812412373755872</v>
      </c>
      <c r="K503">
        <v>2.5188678114729361</v>
      </c>
      <c r="L503">
        <v>611.64257399999997</v>
      </c>
      <c r="M503">
        <v>4.1897709563468739</v>
      </c>
      <c r="N503">
        <v>-21.243270000000003</v>
      </c>
      <c r="O503">
        <v>-48.805948418612523</v>
      </c>
    </row>
    <row r="504" spans="8:15" x14ac:dyDescent="0.3">
      <c r="H504">
        <v>1.9637878273455553</v>
      </c>
      <c r="I504">
        <v>2.2479732663618068</v>
      </c>
      <c r="K504">
        <v>2.4356723971758854</v>
      </c>
      <c r="L504">
        <v>418.52105299999999</v>
      </c>
      <c r="M504">
        <v>3.7787299239961119</v>
      </c>
      <c r="N504">
        <v>-20.030702621951704</v>
      </c>
      <c r="O504">
        <v>-50.730564370839311</v>
      </c>
    </row>
    <row r="505" spans="8:15" x14ac:dyDescent="0.3">
      <c r="H505">
        <v>2.3838153659804311</v>
      </c>
      <c r="I505">
        <v>3.6072405038317426</v>
      </c>
      <c r="K505">
        <v>2.4330173650934355</v>
      </c>
      <c r="L505">
        <v>567.88567699999999</v>
      </c>
      <c r="M505">
        <v>5.2866248553317368</v>
      </c>
      <c r="N505">
        <v>-22.755393500000004</v>
      </c>
      <c r="O505">
        <v>-47.413954766230283</v>
      </c>
    </row>
    <row r="506" spans="8:15" x14ac:dyDescent="0.3">
      <c r="H506">
        <v>2.3180633349627615</v>
      </c>
      <c r="I506">
        <v>2.858537197569639</v>
      </c>
      <c r="K506">
        <v>2.4349487455494252</v>
      </c>
      <c r="L506">
        <v>630.32430199999999</v>
      </c>
      <c r="M506">
        <v>4.1699094419010692</v>
      </c>
      <c r="N506">
        <v>-23.395758034871651</v>
      </c>
      <c r="O506">
        <v>-45.887648287112221</v>
      </c>
    </row>
    <row r="507" spans="8:15" x14ac:dyDescent="0.3">
      <c r="H507">
        <v>1.7853298350107671</v>
      </c>
      <c r="I507">
        <v>1.9912260756924949</v>
      </c>
      <c r="K507">
        <v>2.2635366546588869</v>
      </c>
      <c r="L507">
        <v>387.21857399999999</v>
      </c>
      <c r="M507">
        <v>3.325310371711061</v>
      </c>
      <c r="N507">
        <v>-20.091391935902251</v>
      </c>
      <c r="O507">
        <v>-50.930221154463588</v>
      </c>
    </row>
    <row r="508" spans="8:15" x14ac:dyDescent="0.3">
      <c r="H508">
        <v>2.4166405073382808</v>
      </c>
      <c r="I508">
        <v>2.8500332576897689</v>
      </c>
      <c r="K508">
        <v>2.1764674845991339</v>
      </c>
      <c r="L508">
        <v>636.16404199999999</v>
      </c>
      <c r="M508">
        <v>3.6535019469629328</v>
      </c>
      <c r="N508">
        <v>-22.127681965070703</v>
      </c>
      <c r="O508">
        <v>-47.457163694997277</v>
      </c>
    </row>
    <row r="509" spans="8:15" x14ac:dyDescent="0.3">
      <c r="H509">
        <v>2.271841606536499</v>
      </c>
      <c r="I509">
        <v>2.6201360549737576</v>
      </c>
      <c r="K509">
        <v>2.1704436114726144</v>
      </c>
      <c r="L509">
        <v>608.92385300000001</v>
      </c>
      <c r="M509">
        <v>3.3302107845715279</v>
      </c>
      <c r="N509">
        <v>-21.2911683770477</v>
      </c>
      <c r="O509">
        <v>-47.43378056152681</v>
      </c>
    </row>
    <row r="510" spans="8:15" x14ac:dyDescent="0.3">
      <c r="H510">
        <v>2.0293837776852097</v>
      </c>
      <c r="I510">
        <v>2.2600713879850747</v>
      </c>
      <c r="K510">
        <v>2.4703178590518644</v>
      </c>
      <c r="L510">
        <v>657.94260199999997</v>
      </c>
      <c r="M510">
        <v>4.5360657945120062</v>
      </c>
      <c r="N510">
        <v>-21.827568000000007</v>
      </c>
      <c r="O510">
        <v>-47.249414421875009</v>
      </c>
    </row>
    <row r="511" spans="8:15" x14ac:dyDescent="0.3">
      <c r="H511">
        <v>1.7558748556724915</v>
      </c>
      <c r="I511">
        <v>1.9444826721501687</v>
      </c>
      <c r="K511">
        <v>3.0471763122526845</v>
      </c>
      <c r="L511">
        <v>456.771523</v>
      </c>
      <c r="M511">
        <v>4.6782724823749229</v>
      </c>
      <c r="N511">
        <v>-22.9057225</v>
      </c>
      <c r="O511">
        <v>-49.624608869300936</v>
      </c>
    </row>
    <row r="512" spans="8:15" x14ac:dyDescent="0.3">
      <c r="H512">
        <v>1.3979400086720377</v>
      </c>
      <c r="I512">
        <v>1.414973347970818</v>
      </c>
      <c r="K512">
        <v>2.1284671219297095</v>
      </c>
      <c r="L512">
        <v>588.85806700000001</v>
      </c>
      <c r="M512">
        <v>3.7481104674949837</v>
      </c>
      <c r="N512">
        <v>-21.462921503002956</v>
      </c>
      <c r="O512">
        <v>-48.393649928861812</v>
      </c>
    </row>
    <row r="513" spans="8:15" x14ac:dyDescent="0.3">
      <c r="H513">
        <v>2.428134794028789</v>
      </c>
      <c r="I513">
        <v>3.6174197467371765</v>
      </c>
      <c r="K513">
        <v>2.3149978644980664</v>
      </c>
      <c r="L513">
        <v>398.81276100000002</v>
      </c>
      <c r="M513">
        <v>4.5094982259295984</v>
      </c>
      <c r="N513">
        <v>-20.211693165000003</v>
      </c>
      <c r="O513">
        <v>-50.92677742384334</v>
      </c>
    </row>
    <row r="514" spans="8:15" x14ac:dyDescent="0.3">
      <c r="H514">
        <v>1.8808135922807914</v>
      </c>
      <c r="I514">
        <v>2.2355284469075487</v>
      </c>
      <c r="K514">
        <v>1.9925137535464881</v>
      </c>
      <c r="L514">
        <v>584.71581600000002</v>
      </c>
      <c r="M514">
        <v>4.4297199892494357</v>
      </c>
      <c r="N514">
        <v>-22.455326956296258</v>
      </c>
      <c r="O514">
        <v>-47.530708716203748</v>
      </c>
    </row>
    <row r="515" spans="8:15" x14ac:dyDescent="0.3">
      <c r="H515">
        <v>2.2855573090077739</v>
      </c>
      <c r="I515">
        <v>2.9180303367848803</v>
      </c>
      <c r="K515">
        <v>2.5603036494768188</v>
      </c>
      <c r="L515">
        <v>646.60742200000004</v>
      </c>
      <c r="M515">
        <v>4.7588059539947398</v>
      </c>
      <c r="N515">
        <v>-23.31808850000002</v>
      </c>
      <c r="O515">
        <v>-46.227012841821789</v>
      </c>
    </row>
    <row r="516" spans="8:15" x14ac:dyDescent="0.3">
      <c r="H516">
        <v>1.7403626894942439</v>
      </c>
      <c r="I516">
        <v>1.8450980400142569</v>
      </c>
      <c r="K516">
        <v>2.1876137739701056</v>
      </c>
      <c r="L516">
        <v>714.804936</v>
      </c>
      <c r="M516">
        <v>3.9453208407922751</v>
      </c>
      <c r="N516">
        <v>-21.686567851077204</v>
      </c>
      <c r="O516">
        <v>-48.085336013100189</v>
      </c>
    </row>
    <row r="517" spans="8:15" x14ac:dyDescent="0.3">
      <c r="H517">
        <v>1.9912260756924949</v>
      </c>
      <c r="I517">
        <v>2.3010299956639813</v>
      </c>
      <c r="K517">
        <v>2.402469449960547</v>
      </c>
      <c r="L517">
        <v>512.43853300000001</v>
      </c>
      <c r="M517">
        <v>3.7904962769671093</v>
      </c>
      <c r="N517">
        <v>-22.569410257822707</v>
      </c>
      <c r="O517">
        <v>-48.159014141546734</v>
      </c>
    </row>
    <row r="518" spans="8:15" x14ac:dyDescent="0.3">
      <c r="H518">
        <v>1.146128035678238</v>
      </c>
      <c r="I518">
        <v>1.146128035678238</v>
      </c>
      <c r="K518">
        <v>2.2220736559122791</v>
      </c>
      <c r="L518">
        <v>357.49049100000002</v>
      </c>
      <c r="M518">
        <v>3.4681995860726125</v>
      </c>
      <c r="N518">
        <v>-21.346910745592201</v>
      </c>
      <c r="O518">
        <v>-51.758974242144937</v>
      </c>
    </row>
    <row r="519" spans="8:15" x14ac:dyDescent="0.3">
      <c r="H519">
        <v>2.4048337166199381</v>
      </c>
      <c r="I519">
        <v>3.2469906992415498</v>
      </c>
      <c r="K519">
        <v>2.8774525524971741</v>
      </c>
      <c r="L519">
        <v>763.07680100000005</v>
      </c>
      <c r="M519">
        <v>4.4402319362267892</v>
      </c>
      <c r="N519">
        <v>-21.707144010000004</v>
      </c>
      <c r="O519">
        <v>-47.478980851786389</v>
      </c>
    </row>
    <row r="520" spans="8:15" x14ac:dyDescent="0.3">
      <c r="H520">
        <v>1.9867717342662448</v>
      </c>
      <c r="I520">
        <v>2.2944662261615929</v>
      </c>
      <c r="K520">
        <v>2.3218054838575393</v>
      </c>
      <c r="L520">
        <v>428.951819</v>
      </c>
      <c r="M520">
        <v>3.3975924340381165</v>
      </c>
      <c r="N520">
        <v>-20.141801473440854</v>
      </c>
      <c r="O520">
        <v>-50.830947388177513</v>
      </c>
    </row>
    <row r="521" spans="8:15" x14ac:dyDescent="0.3">
      <c r="H521">
        <v>2.1398790864012365</v>
      </c>
      <c r="I521">
        <v>2.6730209071288962</v>
      </c>
      <c r="K521">
        <v>2.4602602092904577</v>
      </c>
      <c r="L521">
        <v>739.90868899999998</v>
      </c>
      <c r="M521">
        <v>4.4239009185284166</v>
      </c>
      <c r="N521">
        <v>-21.485272500000004</v>
      </c>
      <c r="O521">
        <v>-47.36726892829423</v>
      </c>
    </row>
    <row r="522" spans="8:15" x14ac:dyDescent="0.3">
      <c r="H522">
        <v>1.5314789170422551</v>
      </c>
      <c r="I522">
        <v>1.5910646070264991</v>
      </c>
      <c r="K522">
        <v>2.1135690296371914</v>
      </c>
      <c r="L522">
        <v>426.15583400000003</v>
      </c>
      <c r="M522">
        <v>3.1723109685219542</v>
      </c>
      <c r="N522">
        <v>-20.252602255670553</v>
      </c>
      <c r="O522">
        <v>-50.798403844625568</v>
      </c>
    </row>
    <row r="523" spans="8:15" x14ac:dyDescent="0.3">
      <c r="H523">
        <v>2.3729120029701067</v>
      </c>
      <c r="I523">
        <v>3.2385478876813276</v>
      </c>
      <c r="K523">
        <v>2.2551494375647088</v>
      </c>
      <c r="L523">
        <v>769.83483799999999</v>
      </c>
      <c r="M523">
        <v>5.1444091754865404</v>
      </c>
      <c r="N523">
        <v>-23.449453000000005</v>
      </c>
      <c r="O523">
        <v>-46.922092505649722</v>
      </c>
    </row>
    <row r="524" spans="8:15" x14ac:dyDescent="0.3">
      <c r="H524">
        <v>1.4471580313422192</v>
      </c>
      <c r="I524">
        <v>1.6901960800285136</v>
      </c>
      <c r="K524">
        <v>2.742627737897152</v>
      </c>
      <c r="L524">
        <v>428.49614000000003</v>
      </c>
      <c r="M524">
        <v>4.3196888932494986</v>
      </c>
      <c r="N524">
        <v>-21.973021020000004</v>
      </c>
      <c r="O524">
        <v>-51.649892211767877</v>
      </c>
    </row>
    <row r="525" spans="8:15" x14ac:dyDescent="0.3">
      <c r="H525">
        <v>2.5403294747908736</v>
      </c>
      <c r="I525">
        <v>3.8747716371842982</v>
      </c>
      <c r="K525">
        <v>2.2449744014493307</v>
      </c>
      <c r="L525">
        <v>764.09666800000002</v>
      </c>
      <c r="M525">
        <v>5.8565917548987541</v>
      </c>
      <c r="N525">
        <v>-23.657510000000002</v>
      </c>
      <c r="O525">
        <v>-46.530874257629542</v>
      </c>
    </row>
    <row r="526" spans="8:15" x14ac:dyDescent="0.3">
      <c r="H526">
        <v>2.0334237554869499</v>
      </c>
      <c r="I526">
        <v>2.3010299956639813</v>
      </c>
      <c r="K526">
        <v>2.4917971708617275</v>
      </c>
      <c r="L526">
        <v>793.88254500000005</v>
      </c>
      <c r="M526">
        <v>3.8406705613334089</v>
      </c>
      <c r="N526">
        <v>-21.089964029079102</v>
      </c>
      <c r="O526">
        <v>-47.155930969991516</v>
      </c>
    </row>
    <row r="527" spans="8:15" x14ac:dyDescent="0.3">
      <c r="H527">
        <v>2.1461280356782382</v>
      </c>
      <c r="I527">
        <v>2.5865873046717551</v>
      </c>
      <c r="K527">
        <v>2.1878956314736246</v>
      </c>
      <c r="L527">
        <v>659.86581000000001</v>
      </c>
      <c r="M527">
        <v>4.3675422735205771</v>
      </c>
      <c r="N527">
        <v>-22.604796852294054</v>
      </c>
      <c r="O527">
        <v>-46.915909900122074</v>
      </c>
    </row>
    <row r="528" spans="8:15" x14ac:dyDescent="0.3">
      <c r="H528">
        <v>1.9912260756924949</v>
      </c>
      <c r="I528">
        <v>2.1522883443830563</v>
      </c>
      <c r="K528">
        <v>3.116751157016286</v>
      </c>
      <c r="L528">
        <v>382.57087799999999</v>
      </c>
      <c r="M528">
        <v>3.9253120914996495</v>
      </c>
      <c r="N528">
        <v>-20.932496842544253</v>
      </c>
      <c r="O528">
        <v>-50.496735052327885</v>
      </c>
    </row>
    <row r="529" spans="8:15" x14ac:dyDescent="0.3">
      <c r="H529">
        <v>1.8325089127062364</v>
      </c>
      <c r="I529">
        <v>2.1613680022349748</v>
      </c>
      <c r="K529">
        <v>2.0412189326126375</v>
      </c>
      <c r="L529">
        <v>834.39146300000004</v>
      </c>
      <c r="M529">
        <v>3.7748088303107061</v>
      </c>
      <c r="N529">
        <v>-22.118523499931857</v>
      </c>
      <c r="O529">
        <v>-46.682306631830471</v>
      </c>
    </row>
    <row r="530" spans="8:15" x14ac:dyDescent="0.3">
      <c r="H530">
        <v>2.4857214264815801</v>
      </c>
      <c r="I530">
        <v>3.4762517960070336</v>
      </c>
      <c r="K530">
        <v>2.123877763157819</v>
      </c>
      <c r="L530">
        <v>1196.6080139999999</v>
      </c>
      <c r="M530">
        <v>3.8332108802826088</v>
      </c>
      <c r="N530">
        <v>-22.831193402258851</v>
      </c>
      <c r="O530">
        <v>-45.679278863261565</v>
      </c>
    </row>
    <row r="531" spans="8:15" x14ac:dyDescent="0.3">
      <c r="H531">
        <v>0</v>
      </c>
      <c r="I531">
        <v>0</v>
      </c>
      <c r="K531">
        <v>1.9752709289067922</v>
      </c>
      <c r="L531">
        <v>405.035707</v>
      </c>
      <c r="M531">
        <v>3.4929000111087034</v>
      </c>
      <c r="N531">
        <v>-21.846805051206054</v>
      </c>
      <c r="O531">
        <v>-51.390920981413316</v>
      </c>
    </row>
    <row r="532" spans="8:15" x14ac:dyDescent="0.3">
      <c r="H532">
        <v>0</v>
      </c>
      <c r="I532">
        <v>0</v>
      </c>
      <c r="K532">
        <v>2.1072981767562737</v>
      </c>
      <c r="L532">
        <v>421.97500400000001</v>
      </c>
      <c r="M532">
        <v>3.6791552412833539</v>
      </c>
      <c r="N532">
        <v>-21.639311663835056</v>
      </c>
      <c r="O532">
        <v>-50.504692473553753</v>
      </c>
    </row>
    <row r="533" spans="8:15" x14ac:dyDescent="0.3">
      <c r="H533">
        <v>2.2833012287035497</v>
      </c>
      <c r="I533">
        <v>3.1690863574870227</v>
      </c>
      <c r="K533">
        <v>2.4487573194653165</v>
      </c>
      <c r="L533">
        <v>16.189961</v>
      </c>
      <c r="M533">
        <v>5.6367997141409134</v>
      </c>
      <c r="N533">
        <v>-23.933737500000003</v>
      </c>
      <c r="O533">
        <v>-46.331370849190684</v>
      </c>
    </row>
    <row r="534" spans="8:15" x14ac:dyDescent="0.3">
      <c r="H534">
        <v>2.4487063199050798</v>
      </c>
      <c r="I534">
        <v>3.4256972133625911</v>
      </c>
      <c r="K534">
        <v>2.4023972394764534</v>
      </c>
      <c r="L534">
        <v>901.06317000000001</v>
      </c>
      <c r="M534">
        <v>4.0365490544791527</v>
      </c>
      <c r="N534">
        <v>-22.685286953319157</v>
      </c>
      <c r="O534">
        <v>-45.737138986892376</v>
      </c>
    </row>
    <row r="535" spans="8:15" x14ac:dyDescent="0.3">
      <c r="H535">
        <v>2.4814426285023048</v>
      </c>
      <c r="I535">
        <v>3.4649364291217326</v>
      </c>
      <c r="K535">
        <v>2.6122878423124289</v>
      </c>
      <c r="L535">
        <v>772.83696899999995</v>
      </c>
      <c r="M535">
        <v>5.9237288310229683</v>
      </c>
      <c r="N535">
        <v>-23.710304500000007</v>
      </c>
      <c r="O535">
        <v>-46.550257247678331</v>
      </c>
    </row>
    <row r="536" spans="8:15" x14ac:dyDescent="0.3">
      <c r="H536">
        <v>1.8325089127062364</v>
      </c>
      <c r="I536">
        <v>2.4232458739368079</v>
      </c>
      <c r="K536">
        <v>1.1855704836422201</v>
      </c>
      <c r="L536">
        <v>754.99158699999998</v>
      </c>
      <c r="M536">
        <v>5.207168321105125</v>
      </c>
      <c r="N536">
        <v>-23.614705000000004</v>
      </c>
      <c r="O536">
        <v>-46.571514608630615</v>
      </c>
    </row>
    <row r="537" spans="8:15" x14ac:dyDescent="0.3">
      <c r="H537">
        <v>2.4983105537896004</v>
      </c>
      <c r="I537">
        <v>3.8104341559226729</v>
      </c>
      <c r="K537">
        <v>3.0557249404672282</v>
      </c>
      <c r="L537">
        <v>849.65603699999997</v>
      </c>
      <c r="M537">
        <v>5.4013712421496649</v>
      </c>
      <c r="N537">
        <v>-22.015998500000002</v>
      </c>
      <c r="O537">
        <v>-47.889237684691636</v>
      </c>
    </row>
    <row r="538" spans="8:15" x14ac:dyDescent="0.3">
      <c r="H538">
        <v>1.9030899869919435</v>
      </c>
      <c r="I538">
        <v>2.1367205671564067</v>
      </c>
      <c r="K538">
        <v>1.8784011413868305</v>
      </c>
      <c r="L538">
        <v>401.30137999999999</v>
      </c>
      <c r="M538">
        <v>3.4504030861553661</v>
      </c>
      <c r="N538">
        <v>-20.358413817609105</v>
      </c>
      <c r="O538">
        <v>-50.700097157287885</v>
      </c>
    </row>
    <row r="539" spans="8:15" x14ac:dyDescent="0.3">
      <c r="H539">
        <v>2.1760912590556813</v>
      </c>
      <c r="I539">
        <v>2.6655809910179533</v>
      </c>
      <c r="K539">
        <v>2.7129853925895366</v>
      </c>
      <c r="L539">
        <v>766.78897300000006</v>
      </c>
      <c r="M539">
        <v>4.9600472171795458</v>
      </c>
      <c r="N539">
        <v>-21.972011000000006</v>
      </c>
      <c r="O539">
        <v>-46.79635078179556</v>
      </c>
    </row>
    <row r="540" spans="8:15" x14ac:dyDescent="0.3">
      <c r="H540">
        <v>0.6020599913279624</v>
      </c>
      <c r="I540">
        <v>0.6020599913279624</v>
      </c>
      <c r="K540">
        <v>2.1121423119531504</v>
      </c>
      <c r="L540">
        <v>438.17087299999997</v>
      </c>
      <c r="M540">
        <v>3.4095950193968156</v>
      </c>
      <c r="N540">
        <v>-20.3887717266302</v>
      </c>
      <c r="O540">
        <v>-50.380721907748104</v>
      </c>
    </row>
    <row r="541" spans="8:15" x14ac:dyDescent="0.3">
      <c r="H541">
        <v>1.8692317197309762</v>
      </c>
      <c r="I541">
        <v>1.9867717342662448</v>
      </c>
      <c r="K541">
        <v>2.2513851123865001</v>
      </c>
      <c r="L541">
        <v>409.68960700000002</v>
      </c>
      <c r="M541">
        <v>3.2837533833325265</v>
      </c>
      <c r="N541">
        <v>-20.512615492076005</v>
      </c>
      <c r="O541">
        <v>-50.351597516901712</v>
      </c>
    </row>
    <row r="542" spans="8:15" x14ac:dyDescent="0.3">
      <c r="H542">
        <v>1.2304489213782739</v>
      </c>
      <c r="I542">
        <v>1.3222192947339193</v>
      </c>
      <c r="K542">
        <v>2.0706472991446803</v>
      </c>
      <c r="L542">
        <v>367.88439199999999</v>
      </c>
      <c r="M542">
        <v>3.323252100171687</v>
      </c>
      <c r="N542">
        <v>-21.268363999361551</v>
      </c>
      <c r="O542">
        <v>-51.666665161173604</v>
      </c>
    </row>
    <row r="543" spans="8:15" x14ac:dyDescent="0.3">
      <c r="H543">
        <v>2.1875207208364631</v>
      </c>
      <c r="I543">
        <v>2.503790683057181</v>
      </c>
      <c r="K543">
        <v>2.6136970329159337</v>
      </c>
      <c r="L543">
        <v>630.79878199999996</v>
      </c>
      <c r="M543">
        <v>4.7150669313288978</v>
      </c>
      <c r="N543">
        <v>-20.583165555000004</v>
      </c>
      <c r="O543">
        <v>-47.863268070713261</v>
      </c>
    </row>
    <row r="544" spans="8:15" x14ac:dyDescent="0.3">
      <c r="H544">
        <v>1.6812412373755872</v>
      </c>
      <c r="I544">
        <v>1.7403626894942439</v>
      </c>
      <c r="K544">
        <v>2.4424045057377217</v>
      </c>
      <c r="L544">
        <v>719.07448299999999</v>
      </c>
      <c r="M544">
        <v>3.9507541815935037</v>
      </c>
      <c r="N544">
        <v>-20.594419531098705</v>
      </c>
      <c r="O544">
        <v>-47.640989501499746</v>
      </c>
    </row>
    <row r="545" spans="8:15" x14ac:dyDescent="0.3">
      <c r="H545">
        <v>2.4216039268698313</v>
      </c>
      <c r="I545">
        <v>3.037027879755775</v>
      </c>
      <c r="K545">
        <v>2.7563964576149456</v>
      </c>
      <c r="L545">
        <v>517.39019800000005</v>
      </c>
      <c r="M545">
        <v>3.6177340353640179</v>
      </c>
      <c r="N545">
        <v>-22.646489896629703</v>
      </c>
      <c r="O545">
        <v>-44.578340961319348</v>
      </c>
    </row>
    <row r="546" spans="8:15" x14ac:dyDescent="0.3">
      <c r="H546">
        <v>2.3180633349627615</v>
      </c>
      <c r="I546">
        <v>3.1306553490220308</v>
      </c>
      <c r="K546">
        <v>2.6229224125182213</v>
      </c>
      <c r="L546">
        <v>718.57108200000005</v>
      </c>
      <c r="M546">
        <v>4.7399360818157739</v>
      </c>
      <c r="N546">
        <v>-21.596102500000004</v>
      </c>
      <c r="O546">
        <v>-46.888265889528491</v>
      </c>
    </row>
    <row r="547" spans="8:15" x14ac:dyDescent="0.3">
      <c r="H547">
        <v>2.3617278360175931</v>
      </c>
      <c r="I547">
        <v>3.3946267642722092</v>
      </c>
      <c r="K547">
        <v>2.6354274457328497</v>
      </c>
      <c r="L547">
        <v>504.243066</v>
      </c>
      <c r="M547">
        <v>5.663390873558539</v>
      </c>
      <c r="N547">
        <v>-20.812636500000004</v>
      </c>
      <c r="O547">
        <v>-49.381347685025794</v>
      </c>
    </row>
    <row r="548" spans="8:15" x14ac:dyDescent="0.3">
      <c r="H548">
        <v>2.5998830720736876</v>
      </c>
      <c r="I548">
        <v>4.0072782473342441</v>
      </c>
      <c r="K548">
        <v>3.0411592878728797</v>
      </c>
      <c r="L548">
        <v>604.88468899999998</v>
      </c>
      <c r="M548">
        <v>5.8585035113726693</v>
      </c>
      <c r="N548">
        <v>-23.184061500000002</v>
      </c>
      <c r="O548">
        <v>-45.884175401459665</v>
      </c>
    </row>
    <row r="549" spans="8:15" x14ac:dyDescent="0.3">
      <c r="H549">
        <v>1.8388490907372552</v>
      </c>
      <c r="I549">
        <v>2.0374264979406238</v>
      </c>
      <c r="K549">
        <v>2.27057636315973</v>
      </c>
      <c r="L549">
        <v>717.411337</v>
      </c>
      <c r="M549">
        <v>4.1993437186893923</v>
      </c>
      <c r="N549">
        <v>-23.849085716050105</v>
      </c>
      <c r="O549">
        <v>-46.941749717393989</v>
      </c>
    </row>
    <row r="550" spans="8:15" x14ac:dyDescent="0.3">
      <c r="H550">
        <v>2.6085260335771943</v>
      </c>
      <c r="I550">
        <v>4.2949069106051923</v>
      </c>
      <c r="K550">
        <v>2.790506829920425</v>
      </c>
      <c r="L550">
        <v>761.15639399999998</v>
      </c>
      <c r="M550">
        <v>4.0288558093904436</v>
      </c>
      <c r="N550">
        <v>-23.221871510221003</v>
      </c>
      <c r="O550">
        <v>-45.309544504809459</v>
      </c>
    </row>
    <row r="551" spans="8:15" x14ac:dyDescent="0.3">
      <c r="H551">
        <v>2.4487063199050798</v>
      </c>
      <c r="I551">
        <v>3.0979510709941498</v>
      </c>
      <c r="K551">
        <v>2.8134034986450676</v>
      </c>
      <c r="L551">
        <v>733.95771000000002</v>
      </c>
      <c r="M551">
        <v>4.612296325952097</v>
      </c>
      <c r="N551">
        <v>-22.736459985000007</v>
      </c>
      <c r="O551">
        <v>-48.568763281267941</v>
      </c>
    </row>
    <row r="552" spans="8:15" x14ac:dyDescent="0.3">
      <c r="H552">
        <v>2.5751878449276608</v>
      </c>
      <c r="I552">
        <v>3.6498214632245651</v>
      </c>
      <c r="K552">
        <v>2.9686412270515583</v>
      </c>
      <c r="L552">
        <v>665.75800000000004</v>
      </c>
      <c r="M552">
        <v>4.5176049189259322</v>
      </c>
      <c r="N552">
        <v>-23.879490000000004</v>
      </c>
      <c r="O552">
        <v>-47.99558914635093</v>
      </c>
    </row>
    <row r="553" spans="8:15" x14ac:dyDescent="0.3">
      <c r="H553">
        <v>2.6665179805548807</v>
      </c>
      <c r="I553">
        <v>4.6215916758592179</v>
      </c>
      <c r="K553">
        <v>3.1821606214597193</v>
      </c>
      <c r="L553">
        <v>783.61512700000003</v>
      </c>
      <c r="M553">
        <v>7.088207803410711</v>
      </c>
      <c r="N553">
        <v>-23.567386500000001</v>
      </c>
      <c r="O553">
        <v>-46.570383182112749</v>
      </c>
    </row>
    <row r="554" spans="8:15" x14ac:dyDescent="0.3">
      <c r="H554">
        <v>2.4345689040341987</v>
      </c>
      <c r="I554">
        <v>3.445759836488631</v>
      </c>
      <c r="K554">
        <v>2.786238765738196</v>
      </c>
      <c r="L554">
        <v>565.011977</v>
      </c>
      <c r="M554">
        <v>4.5520960791704654</v>
      </c>
      <c r="N554">
        <v>-22.548888000000002</v>
      </c>
      <c r="O554">
        <v>-47.914032997113132</v>
      </c>
    </row>
    <row r="555" spans="8:15" x14ac:dyDescent="0.3">
      <c r="H555">
        <v>1.2304489213782739</v>
      </c>
      <c r="I555">
        <v>1.3010299956639813</v>
      </c>
      <c r="K555">
        <v>2.8640486554461759</v>
      </c>
      <c r="L555">
        <v>463.13224700000001</v>
      </c>
      <c r="M555">
        <v>3.8845688149183335</v>
      </c>
      <c r="N555">
        <v>-22.751256429245135</v>
      </c>
      <c r="O555">
        <v>-49.741476162902714</v>
      </c>
    </row>
    <row r="556" spans="8:15" x14ac:dyDescent="0.3">
      <c r="H556">
        <v>2.3909351071033793</v>
      </c>
      <c r="I556">
        <v>3.2851070295668121</v>
      </c>
      <c r="K556">
        <v>2.4870082090918837</v>
      </c>
      <c r="L556">
        <v>778.64078300000006</v>
      </c>
      <c r="M556">
        <v>4.9591177450783057</v>
      </c>
      <c r="N556">
        <v>-23.530359000000004</v>
      </c>
      <c r="O556">
        <v>-47.135423012747943</v>
      </c>
    </row>
    <row r="557" spans="8:15" x14ac:dyDescent="0.3">
      <c r="H557">
        <v>2.53655844257153</v>
      </c>
      <c r="I557">
        <v>3.7496590320948999</v>
      </c>
      <c r="K557">
        <v>2.6046525757111403</v>
      </c>
      <c r="L557">
        <v>1.362498</v>
      </c>
      <c r="M557">
        <v>4.9492924014120261</v>
      </c>
      <c r="N557">
        <v>-23.806687652148753</v>
      </c>
      <c r="O557">
        <v>-45.402680140543957</v>
      </c>
    </row>
    <row r="558" spans="8:15" x14ac:dyDescent="0.3">
      <c r="H558">
        <v>2.4742162640762553</v>
      </c>
      <c r="I558">
        <v>3.3666097103924297</v>
      </c>
      <c r="K558">
        <v>2.4021065568272011</v>
      </c>
      <c r="L558">
        <v>929.72258999999997</v>
      </c>
      <c r="M558">
        <v>4.0857185951654023</v>
      </c>
      <c r="N558">
        <v>-21.708420791919607</v>
      </c>
      <c r="O558">
        <v>-46.824127625791355</v>
      </c>
    </row>
    <row r="559" spans="8:15" x14ac:dyDescent="0.3">
      <c r="H559">
        <v>2.0791812460476247</v>
      </c>
      <c r="I559">
        <v>2.2966651902615309</v>
      </c>
      <c r="K559">
        <v>2.7904625057932071</v>
      </c>
      <c r="L559">
        <v>629.97666100000004</v>
      </c>
      <c r="M559">
        <v>4.1853154580036565</v>
      </c>
      <c r="N559">
        <v>-21.479723372164006</v>
      </c>
      <c r="O559">
        <v>-47.553352539983386</v>
      </c>
    </row>
    <row r="560" spans="8:15" x14ac:dyDescent="0.3">
      <c r="H560">
        <v>2.2855573090077739</v>
      </c>
      <c r="I560">
        <v>2.9800033715837464</v>
      </c>
      <c r="K560">
        <v>2.1705550585212086</v>
      </c>
      <c r="L560">
        <v>13.940852</v>
      </c>
      <c r="M560">
        <v>5.5632413266424807</v>
      </c>
      <c r="N560">
        <v>-23.967373000000006</v>
      </c>
      <c r="O560">
        <v>-46.384490817317726</v>
      </c>
    </row>
    <row r="561" spans="8:15" x14ac:dyDescent="0.3">
      <c r="H561">
        <v>2.1583624920952498</v>
      </c>
      <c r="I561">
        <v>2.5314789170422549</v>
      </c>
      <c r="K561">
        <v>2.5472724543181813</v>
      </c>
      <c r="L561">
        <v>599.76188000000002</v>
      </c>
      <c r="M561">
        <v>4.0122042960307427</v>
      </c>
      <c r="N561">
        <v>-23.641506570768303</v>
      </c>
      <c r="O561">
        <v>-47.827195985044703</v>
      </c>
    </row>
    <row r="562" spans="8:15" x14ac:dyDescent="0.3">
      <c r="H562">
        <v>1.9242792860618816</v>
      </c>
      <c r="I562">
        <v>2.214843848047698</v>
      </c>
      <c r="K562">
        <v>2.1510877890720645</v>
      </c>
      <c r="L562">
        <v>735.03280500000005</v>
      </c>
      <c r="M562">
        <v>3.5608626947274646</v>
      </c>
      <c r="N562">
        <v>-23.274495925844203</v>
      </c>
      <c r="O562">
        <v>-49.483128634266443</v>
      </c>
    </row>
    <row r="563" spans="8:15" x14ac:dyDescent="0.3">
      <c r="H563">
        <v>2.1172712956557644</v>
      </c>
      <c r="I563">
        <v>2.3710678622717363</v>
      </c>
      <c r="K563">
        <v>2.224916170760447</v>
      </c>
      <c r="L563">
        <v>455.91503699999998</v>
      </c>
      <c r="M563">
        <v>3.5456781497920256</v>
      </c>
      <c r="N563">
        <v>-20.656880499376502</v>
      </c>
      <c r="O563">
        <v>-49.920922497139259</v>
      </c>
    </row>
    <row r="564" spans="8:15" x14ac:dyDescent="0.3">
      <c r="H564">
        <v>2.2278867046136734</v>
      </c>
      <c r="I564">
        <v>2.5622928644564746</v>
      </c>
      <c r="K564">
        <v>2.4520073630859804</v>
      </c>
      <c r="L564">
        <v>596.70206499999995</v>
      </c>
      <c r="M564">
        <v>4.1661932151700674</v>
      </c>
      <c r="N564">
        <v>-21.310287665662354</v>
      </c>
      <c r="O564">
        <v>-47.563249920263999</v>
      </c>
    </row>
    <row r="565" spans="8:15" x14ac:dyDescent="0.3">
      <c r="H565">
        <v>2.3222192947339191</v>
      </c>
      <c r="I565">
        <v>3.0824263008607717</v>
      </c>
      <c r="K565">
        <v>2.309063511966333</v>
      </c>
      <c r="L565">
        <v>941.40979900000002</v>
      </c>
      <c r="M565">
        <v>4.4658139572694795</v>
      </c>
      <c r="N565">
        <v>-22.612693521859551</v>
      </c>
      <c r="O565">
        <v>-46.701791380712173</v>
      </c>
    </row>
    <row r="566" spans="8:15" x14ac:dyDescent="0.3">
      <c r="H566">
        <v>2.2013971243204513</v>
      </c>
      <c r="I566">
        <v>2.4814426285023048</v>
      </c>
      <c r="K566">
        <v>2.1005290681362925</v>
      </c>
      <c r="L566">
        <v>560.75766899999996</v>
      </c>
      <c r="M566">
        <v>4.6542439437731442</v>
      </c>
      <c r="N566">
        <v>-21.209477985000007</v>
      </c>
      <c r="O566">
        <v>-47.597762096344553</v>
      </c>
    </row>
    <row r="567" spans="8:15" x14ac:dyDescent="0.3">
      <c r="H567">
        <v>2.2900346113625178</v>
      </c>
      <c r="I567">
        <v>2.9537596917332287</v>
      </c>
      <c r="K567">
        <v>2.6054009467402901</v>
      </c>
      <c r="L567">
        <v>545.97698800000001</v>
      </c>
      <c r="M567">
        <v>5.0997324219429547</v>
      </c>
      <c r="N567">
        <v>-21.137021505000003</v>
      </c>
      <c r="O567">
        <v>-47.991148431000028</v>
      </c>
    </row>
    <row r="568" spans="8:15" x14ac:dyDescent="0.3">
      <c r="H568">
        <v>2.3443922736851106</v>
      </c>
      <c r="I568">
        <v>2.8061799739838871</v>
      </c>
      <c r="K568">
        <v>3.0264102719077606</v>
      </c>
      <c r="L568">
        <v>30.719439999999999</v>
      </c>
      <c r="M568">
        <v>4.1082943509400884</v>
      </c>
      <c r="N568">
        <v>-24.388603782187904</v>
      </c>
      <c r="O568">
        <v>-47.927216963472212</v>
      </c>
    </row>
    <row r="569" spans="8:15" x14ac:dyDescent="0.3">
      <c r="H569">
        <v>1.0791812460476249</v>
      </c>
      <c r="I569">
        <v>1.146128035678238</v>
      </c>
      <c r="K569">
        <v>2.1475526640802678</v>
      </c>
      <c r="L569">
        <v>591.39318300000002</v>
      </c>
      <c r="M569">
        <v>4.2429387700295811</v>
      </c>
      <c r="N569">
        <v>-20.809385787763201</v>
      </c>
      <c r="O569">
        <v>-48.801533979431397</v>
      </c>
    </row>
    <row r="570" spans="8:15" x14ac:dyDescent="0.3">
      <c r="H570">
        <v>1.9912260756924949</v>
      </c>
      <c r="I570">
        <v>2.1846914308175989</v>
      </c>
      <c r="K570">
        <v>2.6178199013566061</v>
      </c>
      <c r="L570">
        <v>641.52023899999995</v>
      </c>
      <c r="M570">
        <v>3.799478398837981</v>
      </c>
      <c r="N570">
        <v>-22.66142434635125</v>
      </c>
      <c r="O570">
        <v>-44.848996103159266</v>
      </c>
    </row>
    <row r="571" spans="8:15" x14ac:dyDescent="0.3">
      <c r="H571">
        <v>2.2900346113625178</v>
      </c>
      <c r="I571">
        <v>3.1986570869544226</v>
      </c>
      <c r="K571">
        <v>2.6522743902978996</v>
      </c>
      <c r="L571">
        <v>764.529222</v>
      </c>
      <c r="M571">
        <v>4.6128368162322584</v>
      </c>
      <c r="N571">
        <v>-22.592029951899505</v>
      </c>
      <c r="O571">
        <v>-46.529211591760863</v>
      </c>
    </row>
    <row r="572" spans="8:15" x14ac:dyDescent="0.3">
      <c r="H572">
        <v>2.3891660843645326</v>
      </c>
      <c r="I572">
        <v>3.7122286696195355</v>
      </c>
      <c r="K572">
        <v>2.6535810251450536</v>
      </c>
      <c r="L572">
        <v>591.22937400000001</v>
      </c>
      <c r="M572">
        <v>5.8321114791938573</v>
      </c>
      <c r="N572">
        <v>-23.499323</v>
      </c>
      <c r="O572">
        <v>-47.457853253204043</v>
      </c>
    </row>
    <row r="573" spans="8:15" x14ac:dyDescent="0.3">
      <c r="H573">
        <v>1.4471580313422192</v>
      </c>
      <c r="I573">
        <v>1.5910646070264991</v>
      </c>
      <c r="K573">
        <v>2.7743300694061759</v>
      </c>
      <c r="L573">
        <v>376.22165699999999</v>
      </c>
      <c r="M573">
        <v>3.8875047742353779</v>
      </c>
      <c r="N573">
        <v>-20.692943499375605</v>
      </c>
      <c r="O573">
        <v>-50.920526559032098</v>
      </c>
    </row>
    <row r="574" spans="8:15" x14ac:dyDescent="0.3">
      <c r="H574">
        <v>1.954242509439325</v>
      </c>
      <c r="I574">
        <v>2.2900346113625178</v>
      </c>
      <c r="K574">
        <v>2.1860093437215826</v>
      </c>
      <c r="L574">
        <v>570.00790900000004</v>
      </c>
      <c r="M574">
        <v>5.4509277404722001</v>
      </c>
      <c r="N574">
        <v>-22.822145000000003</v>
      </c>
      <c r="O574">
        <v>-47.265802732090094</v>
      </c>
    </row>
    <row r="575" spans="8:15" x14ac:dyDescent="0.3">
      <c r="H575">
        <v>0.90308998699194354</v>
      </c>
      <c r="I575">
        <v>0.95424250943932487</v>
      </c>
      <c r="K575">
        <v>2.519285771379193</v>
      </c>
      <c r="L575">
        <v>353.76624299999997</v>
      </c>
      <c r="M575">
        <v>3.5980240723341899</v>
      </c>
      <c r="N575">
        <v>-20.503344266962252</v>
      </c>
      <c r="O575">
        <v>-51.028222586512868</v>
      </c>
    </row>
    <row r="576" spans="8:15" x14ac:dyDescent="0.3">
      <c r="H576">
        <v>2.3180633349627615</v>
      </c>
      <c r="I576">
        <v>2.8549130223078554</v>
      </c>
      <c r="K576">
        <v>2.3143644768383909</v>
      </c>
      <c r="L576">
        <v>745.79481199999998</v>
      </c>
      <c r="M576">
        <v>5.4736869184632457</v>
      </c>
      <c r="N576">
        <v>-23.536827500000005</v>
      </c>
      <c r="O576">
        <v>-46.307810467288199</v>
      </c>
    </row>
    <row r="577" spans="8:15" x14ac:dyDescent="0.3">
      <c r="H577">
        <v>1.6232492903979006</v>
      </c>
      <c r="I577">
        <v>1.6812412373755872</v>
      </c>
      <c r="K577">
        <v>2.538814941523083</v>
      </c>
      <c r="L577">
        <v>518.24198000000001</v>
      </c>
      <c r="M577">
        <v>4.0936667822279027</v>
      </c>
      <c r="N577">
        <v>-20.957600676059251</v>
      </c>
      <c r="O577">
        <v>-49.032621409186611</v>
      </c>
    </row>
    <row r="578" spans="8:15" x14ac:dyDescent="0.3">
      <c r="H578">
        <v>1.2041199826559248</v>
      </c>
      <c r="I578">
        <v>1.2304489213782739</v>
      </c>
      <c r="K578">
        <v>2.5665600437655884</v>
      </c>
      <c r="L578">
        <v>487.04240199999998</v>
      </c>
      <c r="M578">
        <v>4.2173786479394417</v>
      </c>
      <c r="N578">
        <v>-21.732514500000008</v>
      </c>
      <c r="O578">
        <v>-48.68678761401565</v>
      </c>
    </row>
    <row r="579" spans="8:15" x14ac:dyDescent="0.3">
      <c r="H579">
        <v>1.8633228601204559</v>
      </c>
      <c r="I579">
        <v>2.2900346113625178</v>
      </c>
      <c r="K579">
        <v>1.3093746249166704</v>
      </c>
      <c r="L579">
        <v>803.23913100000004</v>
      </c>
      <c r="M579">
        <v>5.4618945236025969</v>
      </c>
      <c r="N579">
        <v>-23.623328500000003</v>
      </c>
      <c r="O579">
        <v>-46.785780034210205</v>
      </c>
    </row>
    <row r="580" spans="8:15" x14ac:dyDescent="0.3">
      <c r="H580">
        <v>1.2787536009528289</v>
      </c>
      <c r="I580">
        <v>1.3222192947339193</v>
      </c>
      <c r="K580">
        <v>2.783379681406934</v>
      </c>
      <c r="L580">
        <v>403.682391</v>
      </c>
      <c r="M580">
        <v>3.7983052820219765</v>
      </c>
      <c r="N580">
        <v>-22.388266261606002</v>
      </c>
      <c r="O580">
        <v>-51.284773424105047</v>
      </c>
    </row>
    <row r="581" spans="8:15" x14ac:dyDescent="0.3">
      <c r="H581">
        <v>1.3979400086720377</v>
      </c>
      <c r="I581">
        <v>1.6232492903979006</v>
      </c>
      <c r="K581">
        <v>2.1623612501776015</v>
      </c>
      <c r="L581">
        <v>540.89401399999997</v>
      </c>
      <c r="M581">
        <v>4.1417318947671413</v>
      </c>
      <c r="N581">
        <v>-23.449814118588002</v>
      </c>
      <c r="O581">
        <v>-49.405771115567497</v>
      </c>
    </row>
    <row r="582" spans="8:15" x14ac:dyDescent="0.3">
      <c r="H582">
        <v>1.8512583487190752</v>
      </c>
      <c r="I582">
        <v>2.0827853703164503</v>
      </c>
      <c r="K582">
        <v>2.0296231824762359</v>
      </c>
      <c r="L582">
        <v>579.33126000000004</v>
      </c>
      <c r="M582">
        <v>3.7989957344438814</v>
      </c>
      <c r="N582">
        <v>-21.146736273607853</v>
      </c>
      <c r="O582">
        <v>-48.511955222080744</v>
      </c>
    </row>
    <row r="583" spans="8:15" x14ac:dyDescent="0.3">
      <c r="H583">
        <v>2.2405492482825999</v>
      </c>
      <c r="I583">
        <v>2.7951845896824241</v>
      </c>
      <c r="K583">
        <v>2.1220814720144987</v>
      </c>
      <c r="L583">
        <v>625.14617499999997</v>
      </c>
      <c r="M583">
        <v>3.7455432019980242</v>
      </c>
      <c r="N583">
        <v>-21.129556288279101</v>
      </c>
      <c r="O583">
        <v>-48.453935342282819</v>
      </c>
    </row>
    <row r="584" spans="8:15" x14ac:dyDescent="0.3">
      <c r="H584">
        <v>1.6812412373755872</v>
      </c>
      <c r="I584">
        <v>1.7923916894982539</v>
      </c>
      <c r="K584">
        <v>2.749572458273458</v>
      </c>
      <c r="L584">
        <v>693.87781199999995</v>
      </c>
      <c r="M584">
        <v>4.3656190022545038</v>
      </c>
      <c r="N584">
        <v>-21.703033000000005</v>
      </c>
      <c r="O584">
        <v>-47.271615513066408</v>
      </c>
    </row>
    <row r="585" spans="8:15" x14ac:dyDescent="0.3">
      <c r="H585">
        <v>1.7323937598229686</v>
      </c>
      <c r="I585">
        <v>1.7403626894942439</v>
      </c>
      <c r="K585">
        <v>2.8734473252221928</v>
      </c>
      <c r="L585">
        <v>514.70759799999996</v>
      </c>
      <c r="M585">
        <v>4.414421777942561</v>
      </c>
      <c r="N585">
        <v>-20.625112136135055</v>
      </c>
      <c r="O585">
        <v>-49.648820199371762</v>
      </c>
    </row>
    <row r="586" spans="8:15" x14ac:dyDescent="0.3">
      <c r="H586">
        <v>2.5502283530550942</v>
      </c>
      <c r="I586">
        <v>4.4947666291336281</v>
      </c>
      <c r="K586">
        <v>2.8780044702680252</v>
      </c>
      <c r="L586">
        <v>889.77241100000003</v>
      </c>
      <c r="M586">
        <v>3.8924841793646876</v>
      </c>
      <c r="N586">
        <v>-23.973148266790606</v>
      </c>
      <c r="O586">
        <v>-47.505288235203587</v>
      </c>
    </row>
    <row r="587" spans="8:15" x14ac:dyDescent="0.3">
      <c r="H587">
        <v>2.0827853703164503</v>
      </c>
      <c r="I587">
        <v>2.4969296480732148</v>
      </c>
      <c r="K587">
        <v>2.3461396874072928</v>
      </c>
      <c r="L587">
        <v>806.79211399999997</v>
      </c>
      <c r="M587">
        <v>4.1126050015345745</v>
      </c>
      <c r="N587">
        <v>-21.47188540230535</v>
      </c>
      <c r="O587">
        <v>-46.745515210683564</v>
      </c>
    </row>
    <row r="588" spans="8:15" x14ac:dyDescent="0.3">
      <c r="H588">
        <v>1.2787536009528289</v>
      </c>
      <c r="I588">
        <v>1.3617278360175928</v>
      </c>
      <c r="K588">
        <v>1.7315243011103396</v>
      </c>
      <c r="L588">
        <v>646.42840799999999</v>
      </c>
      <c r="M588">
        <v>3.4488608456074408</v>
      </c>
      <c r="N588">
        <v>-21.072608500000001</v>
      </c>
      <c r="O588">
        <v>-48.408654918410541</v>
      </c>
    </row>
    <row r="589" spans="8:15" x14ac:dyDescent="0.3">
      <c r="H589">
        <v>2.1702617153949575</v>
      </c>
      <c r="I589">
        <v>2.7387805584843692</v>
      </c>
      <c r="K589">
        <v>2.7740313063297051</v>
      </c>
      <c r="L589">
        <v>566.25329799999997</v>
      </c>
      <c r="M589">
        <v>4.7572213647745869</v>
      </c>
      <c r="N589">
        <v>-21.410008000000005</v>
      </c>
      <c r="O589">
        <v>-48.506742182853621</v>
      </c>
    </row>
    <row r="590" spans="8:15" x14ac:dyDescent="0.3">
      <c r="H590">
        <v>1.4471580313422192</v>
      </c>
      <c r="I590">
        <v>1.505149978319906</v>
      </c>
      <c r="K590">
        <v>2.6517769720362852</v>
      </c>
      <c r="L590">
        <v>623.50954400000001</v>
      </c>
      <c r="M590">
        <v>4.3658248068593641</v>
      </c>
      <c r="N590">
        <v>-23.5320605077168</v>
      </c>
      <c r="O590">
        <v>-49.244088538389882</v>
      </c>
    </row>
    <row r="591" spans="8:15" x14ac:dyDescent="0.3">
      <c r="H591">
        <v>1.5185139398778875</v>
      </c>
      <c r="I591">
        <v>1.5563025007672873</v>
      </c>
      <c r="K591">
        <v>2.3650984427759338</v>
      </c>
      <c r="L591">
        <v>684.66981699999997</v>
      </c>
      <c r="M591">
        <v>3.7673043174532732</v>
      </c>
      <c r="N591">
        <v>-23.919257149652857</v>
      </c>
      <c r="O591">
        <v>-48.697328636961991</v>
      </c>
    </row>
    <row r="592" spans="8:15" x14ac:dyDescent="0.3">
      <c r="H592">
        <v>1.954242509439325</v>
      </c>
      <c r="I592">
        <v>2.1702617153949575</v>
      </c>
      <c r="K592">
        <v>2.3040271193465314</v>
      </c>
      <c r="L592">
        <v>444.57417400000003</v>
      </c>
      <c r="M592">
        <v>3.8732043092770407</v>
      </c>
      <c r="N592">
        <v>-22.301668295471856</v>
      </c>
      <c r="O592">
        <v>-51.559572575554753</v>
      </c>
    </row>
    <row r="593" spans="8:15" x14ac:dyDescent="0.3">
      <c r="H593">
        <v>0.6020599913279624</v>
      </c>
      <c r="I593">
        <v>0.69897000433601886</v>
      </c>
      <c r="K593">
        <v>2.4813179121810336</v>
      </c>
      <c r="L593">
        <v>450.76618300000001</v>
      </c>
      <c r="M593">
        <v>4.1760912590556813</v>
      </c>
      <c r="N593">
        <v>-22.744771194284205</v>
      </c>
      <c r="O593">
        <v>-50.576565135086703</v>
      </c>
    </row>
    <row r="594" spans="8:15" x14ac:dyDescent="0.3">
      <c r="H594">
        <v>2.3364597338485296</v>
      </c>
      <c r="I594">
        <v>3.4312028845565168</v>
      </c>
      <c r="K594">
        <v>2.7191232067716853</v>
      </c>
      <c r="L594">
        <v>622.41667199999995</v>
      </c>
      <c r="M594">
        <v>5.0855260397442619</v>
      </c>
      <c r="N594">
        <v>-23.348576500000004</v>
      </c>
      <c r="O594">
        <v>-47.849464033660901</v>
      </c>
    </row>
    <row r="595" spans="8:15" x14ac:dyDescent="0.3">
      <c r="H595">
        <v>2.436162647040756</v>
      </c>
      <c r="I595">
        <v>3.4497868469857735</v>
      </c>
      <c r="K595">
        <v>2.7958821019525852</v>
      </c>
      <c r="L595">
        <v>586.07850599999995</v>
      </c>
      <c r="M595">
        <v>5.4982057589864661</v>
      </c>
      <c r="N595">
        <v>-23.026555500000004</v>
      </c>
      <c r="O595">
        <v>-45.556608696687441</v>
      </c>
    </row>
    <row r="596" spans="8:15" x14ac:dyDescent="0.3">
      <c r="H596">
        <v>2.0492180226701815</v>
      </c>
      <c r="I596">
        <v>2.3926969532596658</v>
      </c>
      <c r="K596">
        <v>2.4715689254613227</v>
      </c>
      <c r="L596">
        <v>709.35716600000001</v>
      </c>
      <c r="M596">
        <v>3.6562899011913594</v>
      </c>
      <c r="N596">
        <v>-23.340591746250151</v>
      </c>
      <c r="O596">
        <v>-49.377441961138608</v>
      </c>
    </row>
    <row r="597" spans="8:15" x14ac:dyDescent="0.3">
      <c r="H597">
        <v>2.5118833609788744</v>
      </c>
      <c r="I597">
        <v>3.6079908585471747</v>
      </c>
      <c r="K597">
        <v>3.1919546045885201</v>
      </c>
      <c r="L597">
        <v>352.74982899999998</v>
      </c>
      <c r="M597">
        <v>4.3645134736915097</v>
      </c>
      <c r="N597">
        <v>-22.531007000000002</v>
      </c>
      <c r="O597">
        <v>-52.171194822163727</v>
      </c>
    </row>
    <row r="598" spans="8:15" x14ac:dyDescent="0.3">
      <c r="H598">
        <v>2.1038037209559568</v>
      </c>
      <c r="I598">
        <v>2.4116197059632301</v>
      </c>
      <c r="K598">
        <v>2.3454541117148229</v>
      </c>
      <c r="L598">
        <v>515.71438499999999</v>
      </c>
      <c r="M598">
        <v>3.9717395908877782</v>
      </c>
      <c r="N598">
        <v>-20.787841656654852</v>
      </c>
      <c r="O598">
        <v>-48.341536137232502</v>
      </c>
    </row>
    <row r="599" spans="8:15" x14ac:dyDescent="0.3">
      <c r="H599">
        <v>2.3979400086720375</v>
      </c>
      <c r="I599">
        <v>3.4580331924965062</v>
      </c>
      <c r="K599">
        <v>2.6068068512055138</v>
      </c>
      <c r="L599">
        <v>483.84113400000001</v>
      </c>
      <c r="M599">
        <v>4.6240344464380225</v>
      </c>
      <c r="N599">
        <v>-23.097889485000003</v>
      </c>
      <c r="O599">
        <v>-47.711472527996328</v>
      </c>
    </row>
    <row r="600" spans="8:15" x14ac:dyDescent="0.3">
      <c r="H600">
        <v>2.4941545940184429</v>
      </c>
      <c r="I600">
        <v>3.2650537885040145</v>
      </c>
      <c r="K600">
        <v>2.2940030257255981</v>
      </c>
      <c r="L600">
        <v>810.95214899999996</v>
      </c>
      <c r="M600">
        <v>3.4245549766067134</v>
      </c>
      <c r="N600">
        <v>-23.202363382960307</v>
      </c>
      <c r="O600">
        <v>-49.603542894931422</v>
      </c>
    </row>
    <row r="601" spans="8:15" x14ac:dyDescent="0.3">
      <c r="H601">
        <v>1.7923916894982539</v>
      </c>
      <c r="I601">
        <v>2.0453229787866576</v>
      </c>
      <c r="K601">
        <v>1.8533818036435505</v>
      </c>
      <c r="L601">
        <v>582.709068</v>
      </c>
      <c r="M601">
        <v>3.3823773034681137</v>
      </c>
      <c r="N601">
        <v>-23.243769527262103</v>
      </c>
      <c r="O601">
        <v>-48.198238839887324</v>
      </c>
    </row>
    <row r="602" spans="8:15" x14ac:dyDescent="0.3">
      <c r="H602">
        <v>2.0413926851582249</v>
      </c>
      <c r="I602">
        <v>2.3201462861110542</v>
      </c>
      <c r="K602">
        <v>2.4986771365944649</v>
      </c>
      <c r="L602">
        <v>794.43520799999999</v>
      </c>
      <c r="M602">
        <v>4.0004340774793183</v>
      </c>
      <c r="N602">
        <v>-22.427493614698104</v>
      </c>
      <c r="O602">
        <v>-48.172157585145634</v>
      </c>
    </row>
    <row r="603" spans="8:15" x14ac:dyDescent="0.3">
      <c r="H603">
        <v>1.5797835966168101</v>
      </c>
      <c r="I603">
        <v>1.7634279935629373</v>
      </c>
      <c r="K603">
        <v>1.8022330855475504</v>
      </c>
      <c r="L603">
        <v>528.44563000000005</v>
      </c>
      <c r="M603">
        <v>3.236537261488694</v>
      </c>
      <c r="N603">
        <v>-22.038073647059949</v>
      </c>
      <c r="O603">
        <v>-48.340183393753499</v>
      </c>
    </row>
    <row r="604" spans="8:15" x14ac:dyDescent="0.3">
      <c r="H604">
        <v>2.5327543789924976</v>
      </c>
      <c r="I604">
        <v>3.7734207232906098</v>
      </c>
      <c r="K604">
        <v>2.2812470512214222</v>
      </c>
      <c r="L604">
        <v>561.411205</v>
      </c>
      <c r="M604">
        <v>4.6738039593845588</v>
      </c>
      <c r="N604">
        <v>-22.960415205393254</v>
      </c>
      <c r="O604">
        <v>-45.550746882346836</v>
      </c>
    </row>
    <row r="605" spans="8:15" x14ac:dyDescent="0.3">
      <c r="H605">
        <v>2.0934216851622351</v>
      </c>
      <c r="I605">
        <v>2.4265112613645754</v>
      </c>
      <c r="K605">
        <v>2.180682012519926</v>
      </c>
      <c r="L605">
        <v>424.67347599999999</v>
      </c>
      <c r="M605">
        <v>3.763951826033324</v>
      </c>
      <c r="N605">
        <v>-20.228012803363956</v>
      </c>
      <c r="O605">
        <v>-50.884882785455289</v>
      </c>
    </row>
    <row r="606" spans="8:15" x14ac:dyDescent="0.3">
      <c r="H606">
        <v>1.954242509439325</v>
      </c>
      <c r="I606">
        <v>2.12057393120585</v>
      </c>
      <c r="K606">
        <v>2.1028828617830406</v>
      </c>
      <c r="L606">
        <v>785.91438500000004</v>
      </c>
      <c r="M606">
        <v>3.8384712790719289</v>
      </c>
      <c r="N606">
        <v>-22.814756155163252</v>
      </c>
      <c r="O606">
        <v>-46.697023859532528</v>
      </c>
    </row>
    <row r="607" spans="8:15" x14ac:dyDescent="0.3">
      <c r="H607">
        <v>2.2304489213782741</v>
      </c>
      <c r="I607">
        <v>2.6473829701146196</v>
      </c>
      <c r="K607">
        <v>2.7979499619051582</v>
      </c>
      <c r="L607">
        <v>528.06524300000001</v>
      </c>
      <c r="M607">
        <v>4.8164004016476971</v>
      </c>
      <c r="N607">
        <v>-21.934821510000003</v>
      </c>
      <c r="O607">
        <v>-50.514006421722954</v>
      </c>
    </row>
    <row r="608" spans="8:15" x14ac:dyDescent="0.3">
      <c r="H608">
        <v>1.8061799739838871</v>
      </c>
      <c r="I608">
        <v>2.0606978403536118</v>
      </c>
      <c r="K608">
        <v>2.3887581878491044</v>
      </c>
      <c r="L608">
        <v>400.12967300000003</v>
      </c>
      <c r="M608">
        <v>4.1901915805753021</v>
      </c>
      <c r="N608">
        <v>-21.386395317688653</v>
      </c>
      <c r="O608">
        <v>-51.576720575971144</v>
      </c>
    </row>
    <row r="609" spans="8:15" x14ac:dyDescent="0.3">
      <c r="H609">
        <v>0.47712125471966244</v>
      </c>
      <c r="I609">
        <v>0.47712125471966244</v>
      </c>
      <c r="K609">
        <v>2.1853579726778092</v>
      </c>
      <c r="L609">
        <v>446.72039100000001</v>
      </c>
      <c r="M609">
        <v>3.3044905277734875</v>
      </c>
      <c r="N609">
        <v>-20.950235089182453</v>
      </c>
      <c r="O609">
        <v>-50.10944175051926</v>
      </c>
    </row>
    <row r="610" spans="8:15" x14ac:dyDescent="0.3">
      <c r="H610">
        <v>1.5314789170422551</v>
      </c>
      <c r="I610">
        <v>1.6812412373755872</v>
      </c>
      <c r="K610">
        <v>2.1696656187904129</v>
      </c>
      <c r="L610">
        <v>464.959159</v>
      </c>
      <c r="M610">
        <v>3.2372923375674589</v>
      </c>
      <c r="N610">
        <v>-20.051268617318417</v>
      </c>
      <c r="O610">
        <v>-50.477729431479297</v>
      </c>
    </row>
    <row r="611" spans="8:15" x14ac:dyDescent="0.3">
      <c r="H611">
        <v>2.2380461031287955</v>
      </c>
      <c r="I611">
        <v>2.7497363155690611</v>
      </c>
      <c r="K611">
        <v>2.3219317379701807</v>
      </c>
      <c r="L611">
        <v>419.90224799999999</v>
      </c>
      <c r="M611">
        <v>3.7999605274059833</v>
      </c>
      <c r="N611">
        <v>-21.162470999800203</v>
      </c>
      <c r="O611">
        <v>-49.719672394223984</v>
      </c>
    </row>
    <row r="612" spans="8:15" x14ac:dyDescent="0.3">
      <c r="H612">
        <v>2.6989700043360187</v>
      </c>
      <c r="I612">
        <v>4.4982416126858915</v>
      </c>
      <c r="K612">
        <v>2.8500976609941615</v>
      </c>
      <c r="L612">
        <v>5.0201219999999998</v>
      </c>
      <c r="M612">
        <v>4.9580810655158709</v>
      </c>
      <c r="N612">
        <v>-23.435964980516907</v>
      </c>
      <c r="O612">
        <v>-45.072091475479915</v>
      </c>
    </row>
    <row r="613" spans="8:15" x14ac:dyDescent="0.3">
      <c r="H613">
        <v>0.69897000433601886</v>
      </c>
      <c r="I613">
        <v>0.69897000433601886</v>
      </c>
      <c r="K613">
        <v>2.450524690058026</v>
      </c>
      <c r="L613">
        <v>480.64356299999997</v>
      </c>
      <c r="M613">
        <v>3.6794278966121188</v>
      </c>
      <c r="N613">
        <v>-22.523835450207056</v>
      </c>
      <c r="O613">
        <v>-49.663271665553467</v>
      </c>
    </row>
    <row r="614" spans="8:15" x14ac:dyDescent="0.3">
      <c r="H614">
        <v>1.9637878273455553</v>
      </c>
      <c r="I614">
        <v>2.214843848047698</v>
      </c>
      <c r="K614">
        <v>2.4021478490583599</v>
      </c>
      <c r="L614">
        <v>504.43618800000002</v>
      </c>
      <c r="M614">
        <v>4.0047511555910011</v>
      </c>
      <c r="N614">
        <v>-20.953346399265751</v>
      </c>
      <c r="O614">
        <v>-49.177669534978428</v>
      </c>
    </row>
    <row r="615" spans="8:15" x14ac:dyDescent="0.3">
      <c r="H615">
        <v>0.69897000433601886</v>
      </c>
      <c r="I615">
        <v>0.77815125038364363</v>
      </c>
      <c r="K615">
        <v>1.8979348365453415</v>
      </c>
      <c r="L615">
        <v>472.19981200000001</v>
      </c>
      <c r="M615">
        <v>3.2657609167176105</v>
      </c>
      <c r="N615">
        <v>-20.887768999370802</v>
      </c>
      <c r="O615">
        <v>-49.897393579108623</v>
      </c>
    </row>
    <row r="616" spans="8:15" x14ac:dyDescent="0.3">
      <c r="H616">
        <v>1.7558748556724915</v>
      </c>
      <c r="I616">
        <v>1.954242509439325</v>
      </c>
      <c r="K616">
        <v>2.3206903717279208</v>
      </c>
      <c r="L616">
        <v>448.394251</v>
      </c>
      <c r="M616">
        <v>3.9597090242464299</v>
      </c>
      <c r="N616">
        <v>-20.246264096670103</v>
      </c>
      <c r="O616">
        <v>-50.641800154077856</v>
      </c>
    </row>
    <row r="617" spans="8:15" x14ac:dyDescent="0.3">
      <c r="H617">
        <v>1.8260748027008264</v>
      </c>
      <c r="I617">
        <v>2.0569048513364727</v>
      </c>
      <c r="K617">
        <v>2.1670247521755779</v>
      </c>
      <c r="L617">
        <v>453.96709800000002</v>
      </c>
      <c r="M617">
        <v>3.0663259253620376</v>
      </c>
      <c r="N617">
        <v>-21.786313652437702</v>
      </c>
      <c r="O617">
        <v>-49.283201601357113</v>
      </c>
    </row>
    <row r="618" spans="8:15" x14ac:dyDescent="0.3">
      <c r="H618">
        <v>1.414973347970818</v>
      </c>
      <c r="I618">
        <v>1.4913616938342726</v>
      </c>
      <c r="K618">
        <v>2.5104324007427796</v>
      </c>
      <c r="L618">
        <v>439.384184</v>
      </c>
      <c r="M618">
        <v>4.1401622296136367</v>
      </c>
      <c r="N618">
        <v>-21.200418812734753</v>
      </c>
      <c r="O618">
        <v>-49.290729849446706</v>
      </c>
    </row>
    <row r="619" spans="8:15" x14ac:dyDescent="0.3">
      <c r="H619">
        <v>1.4771212547196624</v>
      </c>
      <c r="I619">
        <v>1.5185139398778875</v>
      </c>
      <c r="K619">
        <v>2.1753407291061095</v>
      </c>
      <c r="L619">
        <v>508.17497100000003</v>
      </c>
      <c r="M619">
        <v>4.1246998089321174</v>
      </c>
      <c r="N619">
        <v>-20.423370291877653</v>
      </c>
      <c r="O619">
        <v>-50.085868281705338</v>
      </c>
    </row>
    <row r="620" spans="8:15" x14ac:dyDescent="0.3">
      <c r="H620">
        <v>2.2600713879850747</v>
      </c>
      <c r="I620">
        <v>3.1386184338994925</v>
      </c>
      <c r="K620">
        <v>2.1718375720313672</v>
      </c>
      <c r="L620">
        <v>690.12080300000002</v>
      </c>
      <c r="M620">
        <v>5.1112389831348324</v>
      </c>
      <c r="N620">
        <v>-22.971244000000002</v>
      </c>
      <c r="O620">
        <v>-46.996630027555213</v>
      </c>
    </row>
    <row r="621" spans="8:15" x14ac:dyDescent="0.3">
      <c r="H621">
        <v>1.3617278360175928</v>
      </c>
      <c r="I621">
        <v>1.4623979978989561</v>
      </c>
      <c r="K621">
        <v>2.9333156620656617</v>
      </c>
      <c r="L621">
        <v>451.787756</v>
      </c>
      <c r="M621">
        <v>4.4229179807676626</v>
      </c>
      <c r="N621">
        <v>-21.225575282859502</v>
      </c>
      <c r="O621">
        <v>-50.869308119039758</v>
      </c>
    </row>
    <row r="622" spans="8:15" x14ac:dyDescent="0.3">
      <c r="H622">
        <v>1.8195439355418688</v>
      </c>
      <c r="I622">
        <v>1.9731278535996986</v>
      </c>
      <c r="K622">
        <v>2.1541042975321183</v>
      </c>
      <c r="L622">
        <v>832.89650300000005</v>
      </c>
      <c r="M622">
        <v>4.0227169800510296</v>
      </c>
      <c r="N622">
        <v>-22.884880423820402</v>
      </c>
      <c r="O622">
        <v>-46.411600233135466</v>
      </c>
    </row>
    <row r="623" spans="8:15" x14ac:dyDescent="0.3">
      <c r="H623">
        <v>2.1271047983648077</v>
      </c>
      <c r="I623">
        <v>2.5899496013257077</v>
      </c>
      <c r="K623">
        <v>2.4268006945521643</v>
      </c>
      <c r="L623">
        <v>702.02575000000002</v>
      </c>
      <c r="M623">
        <v>4.6319001471668084</v>
      </c>
      <c r="N623">
        <v>-21.835866000000003</v>
      </c>
      <c r="O623">
        <v>-46.895608914752174</v>
      </c>
    </row>
    <row r="624" spans="8:15" x14ac:dyDescent="0.3">
      <c r="H624">
        <v>2.0211892990699383</v>
      </c>
      <c r="I624">
        <v>2.3729120029701067</v>
      </c>
      <c r="K624">
        <v>1.6282765098705798</v>
      </c>
      <c r="L624">
        <v>926.92935699999998</v>
      </c>
      <c r="M624">
        <v>4.7209609738000964</v>
      </c>
      <c r="N624">
        <v>-23.615302500000002</v>
      </c>
      <c r="O624">
        <v>-47.019647784074024</v>
      </c>
    </row>
    <row r="625" spans="8:15" x14ac:dyDescent="0.3">
      <c r="H625">
        <v>1.4771212547196624</v>
      </c>
      <c r="I625">
        <v>1.7075701760979363</v>
      </c>
      <c r="K625">
        <v>1.5455545072340648</v>
      </c>
      <c r="L625">
        <v>729.73711900000001</v>
      </c>
      <c r="M625">
        <v>5.0857827613383861</v>
      </c>
      <c r="N625">
        <v>-23.214466500000004</v>
      </c>
      <c r="O625">
        <v>-46.829890223917758</v>
      </c>
    </row>
    <row r="626" spans="8:15" x14ac:dyDescent="0.3">
      <c r="H626">
        <v>1.8195439355418688</v>
      </c>
      <c r="I626">
        <v>1.8388490907372552</v>
      </c>
      <c r="K626">
        <v>2.3939540586136796</v>
      </c>
      <c r="L626">
        <v>650.27430400000003</v>
      </c>
      <c r="M626">
        <v>4.0351494577734632</v>
      </c>
      <c r="N626">
        <v>-22.224748314841602</v>
      </c>
      <c r="O626">
        <v>-49.821781654576142</v>
      </c>
    </row>
    <row r="627" spans="8:15" x14ac:dyDescent="0.3">
      <c r="H627">
        <v>2.2600713879850747</v>
      </c>
      <c r="I627">
        <v>2.8959747323590648</v>
      </c>
      <c r="K627">
        <v>1.9117114471772816</v>
      </c>
      <c r="L627">
        <v>719.20842600000003</v>
      </c>
      <c r="M627">
        <v>4.896129218798853</v>
      </c>
      <c r="N627">
        <v>-23.030538324140796</v>
      </c>
      <c r="O627">
        <v>-46.976476309079708</v>
      </c>
    </row>
    <row r="628" spans="8:15" x14ac:dyDescent="0.3">
      <c r="H628">
        <v>2.4265112613645754</v>
      </c>
      <c r="I628">
        <v>3.161667412437736</v>
      </c>
      <c r="K628">
        <v>2.3379102939115564</v>
      </c>
      <c r="L628">
        <v>538.54532500000005</v>
      </c>
      <c r="M628">
        <v>4.2764158446534486</v>
      </c>
      <c r="N628">
        <v>-20.872314000000003</v>
      </c>
      <c r="O628">
        <v>-48.296662879599765</v>
      </c>
    </row>
    <row r="629" spans="8:15" x14ac:dyDescent="0.3">
      <c r="H629">
        <v>1.7160033436347992</v>
      </c>
      <c r="I629">
        <v>1.9138138523837167</v>
      </c>
      <c r="K629">
        <v>1.9796803728812291</v>
      </c>
      <c r="L629">
        <v>608.47872199999995</v>
      </c>
      <c r="M629">
        <v>3.9449759084120477</v>
      </c>
      <c r="N629">
        <v>-21.167154084720458</v>
      </c>
      <c r="O629">
        <v>-48.630171357210997</v>
      </c>
    </row>
    <row r="630" spans="8:15" x14ac:dyDescent="0.3">
      <c r="H630">
        <v>2.3384564936046046</v>
      </c>
      <c r="I630">
        <v>2.7895807121644256</v>
      </c>
      <c r="K630">
        <v>2.2636763010906771</v>
      </c>
      <c r="L630">
        <v>571.63123099999996</v>
      </c>
      <c r="M630">
        <v>5.0880651776902051</v>
      </c>
      <c r="N630">
        <v>-23.5418712059999</v>
      </c>
      <c r="O630">
        <v>-47.449738057982707</v>
      </c>
    </row>
    <row r="631" spans="8:15" x14ac:dyDescent="0.3">
      <c r="H631">
        <v>2.1958996524092336</v>
      </c>
      <c r="I631">
        <v>2.6222140229662951</v>
      </c>
      <c r="K631">
        <v>2.6239756089478266</v>
      </c>
      <c r="L631">
        <v>518.33459100000005</v>
      </c>
      <c r="M631">
        <v>4.9756477531269505</v>
      </c>
      <c r="N631">
        <v>-20.419470000000004</v>
      </c>
      <c r="O631">
        <v>-49.974672015206657</v>
      </c>
    </row>
    <row r="632" spans="8:15" x14ac:dyDescent="0.3">
      <c r="H632">
        <v>0.77815125038364363</v>
      </c>
      <c r="I632">
        <v>0.77815125038364363</v>
      </c>
      <c r="K632">
        <v>2.503866916149728</v>
      </c>
      <c r="L632">
        <v>415.85244899999998</v>
      </c>
      <c r="M632">
        <v>3.4342494523964757</v>
      </c>
      <c r="N632">
        <v>-21.050110434971803</v>
      </c>
      <c r="O632">
        <v>-50.055739518479413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F4FD-8F6F-42ED-B7E3-826029717659}">
  <dimension ref="A1:W176"/>
  <sheetViews>
    <sheetView tabSelected="1" topLeftCell="A157" workbookViewId="0">
      <selection activeCell="B160" sqref="B160:K176"/>
    </sheetView>
  </sheetViews>
  <sheetFormatPr defaultRowHeight="14.4" x14ac:dyDescent="0.3"/>
  <cols>
    <col min="1" max="1" width="13.109375" customWidth="1"/>
  </cols>
  <sheetData>
    <row r="1" spans="1:23" x14ac:dyDescent="0.3">
      <c r="A1" s="1" t="s">
        <v>18</v>
      </c>
    </row>
    <row r="3" spans="1:23" x14ac:dyDescent="0.3">
      <c r="A3" t="s">
        <v>20</v>
      </c>
      <c r="D3" t="s">
        <v>23</v>
      </c>
      <c r="L3" t="s">
        <v>41</v>
      </c>
      <c r="O3" t="s">
        <v>48</v>
      </c>
    </row>
    <row r="4" spans="1:23" x14ac:dyDescent="0.3">
      <c r="C4" t="s">
        <v>24</v>
      </c>
      <c r="D4">
        <v>173</v>
      </c>
    </row>
    <row r="5" spans="1:23" ht="15" thickBot="1" x14ac:dyDescent="0.35">
      <c r="C5" t="s">
        <v>25</v>
      </c>
      <c r="D5">
        <v>2.0203390000000002E-2</v>
      </c>
      <c r="L5" s="3"/>
      <c r="M5" s="3" t="s">
        <v>39</v>
      </c>
      <c r="O5" t="s">
        <v>49</v>
      </c>
      <c r="R5" t="s">
        <v>50</v>
      </c>
      <c r="S5">
        <v>0.05</v>
      </c>
      <c r="U5" t="s">
        <v>51</v>
      </c>
      <c r="V5">
        <v>0</v>
      </c>
    </row>
    <row r="6" spans="1:23" ht="15" thickTop="1" x14ac:dyDescent="0.3">
      <c r="C6" t="s">
        <v>26</v>
      </c>
      <c r="D6">
        <v>2.588832</v>
      </c>
      <c r="L6" t="s">
        <v>42</v>
      </c>
      <c r="M6">
        <f>[1]!SHAPIRO(Dados!C2:C174)</f>
        <v>0.96664441685685809</v>
      </c>
      <c r="O6" s="7" t="s">
        <v>52</v>
      </c>
      <c r="P6" s="7" t="s">
        <v>40</v>
      </c>
      <c r="Q6" s="7" t="s">
        <v>28</v>
      </c>
      <c r="R6" s="7" t="s">
        <v>53</v>
      </c>
      <c r="S6" s="7" t="s">
        <v>54</v>
      </c>
      <c r="T6" s="7" t="s">
        <v>55</v>
      </c>
      <c r="U6" s="7" t="s">
        <v>56</v>
      </c>
      <c r="V6" s="7" t="s">
        <v>57</v>
      </c>
      <c r="W6" s="7" t="s">
        <v>58</v>
      </c>
    </row>
    <row r="7" spans="1:23" x14ac:dyDescent="0.3">
      <c r="C7" t="s">
        <v>27</v>
      </c>
      <c r="D7">
        <v>234.08349999999999</v>
      </c>
      <c r="L7" t="s">
        <v>43</v>
      </c>
      <c r="M7">
        <f>[1]!SWTEST(Dados!C2:C174)</f>
        <v>3.656011684959326E-4</v>
      </c>
      <c r="O7" t="s">
        <v>39</v>
      </c>
      <c r="P7">
        <f>COUNT(Dados!A2:A174)</f>
        <v>173</v>
      </c>
      <c r="Q7">
        <f>AVERAGE(Dados!A2:A174)</f>
        <v>2.2453564832202559</v>
      </c>
      <c r="R7">
        <f>_xlfn.STDEV.S(Dados!A2:A174)</f>
        <v>0.34131627662939096</v>
      </c>
    </row>
    <row r="8" spans="1:23" x14ac:dyDescent="0.3">
      <c r="C8" t="s">
        <v>28</v>
      </c>
      <c r="D8">
        <v>1.353084</v>
      </c>
      <c r="L8" t="s">
        <v>44</v>
      </c>
      <c r="M8">
        <v>0.05</v>
      </c>
      <c r="O8" t="s">
        <v>59</v>
      </c>
      <c r="P8">
        <f>COUNT(Dados!B2:B174)</f>
        <v>173</v>
      </c>
      <c r="Q8">
        <f>AVERAGE(Dados!B2:B174)</f>
        <v>0.89227286251327109</v>
      </c>
      <c r="R8">
        <f>_xlfn.STDEV.S(Dados!B2:B174)</f>
        <v>0.7462384744060423</v>
      </c>
    </row>
    <row r="9" spans="1:23" x14ac:dyDescent="0.3">
      <c r="C9" t="s">
        <v>29</v>
      </c>
      <c r="D9">
        <v>5.2219309999999998E-2</v>
      </c>
      <c r="L9" s="2" t="s">
        <v>45</v>
      </c>
      <c r="M9" s="4" t="str">
        <f>IF(M7&lt;M8,"no","yes")</f>
        <v>no</v>
      </c>
      <c r="O9" s="5" t="s">
        <v>60</v>
      </c>
      <c r="P9" s="5">
        <f>P8</f>
        <v>173</v>
      </c>
      <c r="Q9" s="5">
        <f>Q7-Q8</f>
        <v>1.3530836207069847</v>
      </c>
      <c r="R9" s="5">
        <f t="array" ref="R9">_xlfn.STDEV.S(Dados!A2:A174-Dados!B2:B174)</f>
        <v>0.68683782233060509</v>
      </c>
      <c r="S9" s="5">
        <f>R9/SQRT(P9)</f>
        <v>5.2219312651350241E-2</v>
      </c>
      <c r="T9" s="5">
        <f>(Q7-Q8-V5)/S9</f>
        <v>25.911555553039204</v>
      </c>
      <c r="U9" s="5">
        <f>P9-1</f>
        <v>172</v>
      </c>
      <c r="V9" s="5">
        <f>ABS(Q7-Q8-V5)/R9</f>
        <v>1.9700190885173565</v>
      </c>
      <c r="W9" s="5">
        <f>SQRT(T9^2/(T9^2+U9))</f>
        <v>0.89222511657851267</v>
      </c>
    </row>
    <row r="10" spans="1:23" x14ac:dyDescent="0.3">
      <c r="C10" t="s">
        <v>30</v>
      </c>
      <c r="D10">
        <v>0.4717462</v>
      </c>
    </row>
    <row r="11" spans="1:23" ht="15" thickBot="1" x14ac:dyDescent="0.35">
      <c r="C11" t="s">
        <v>31</v>
      </c>
      <c r="D11">
        <v>0.68683780000000005</v>
      </c>
      <c r="L11" t="s">
        <v>46</v>
      </c>
      <c r="O11" t="s">
        <v>61</v>
      </c>
    </row>
    <row r="12" spans="1:23" ht="15" thickTop="1" x14ac:dyDescent="0.3">
      <c r="C12" t="s">
        <v>32</v>
      </c>
      <c r="D12">
        <v>1.414973</v>
      </c>
      <c r="O12" s="7" t="s">
        <v>62</v>
      </c>
      <c r="P12" s="7" t="s">
        <v>43</v>
      </c>
      <c r="Q12" s="7" t="s">
        <v>63</v>
      </c>
      <c r="R12" s="7" t="s">
        <v>64</v>
      </c>
      <c r="S12" s="7" t="s">
        <v>65</v>
      </c>
      <c r="T12" s="7" t="s">
        <v>66</v>
      </c>
    </row>
    <row r="13" spans="1:23" x14ac:dyDescent="0.3">
      <c r="C13" t="s">
        <v>33</v>
      </c>
      <c r="D13">
        <v>0.76498679999999997</v>
      </c>
      <c r="L13" s="5" t="s">
        <v>47</v>
      </c>
      <c r="M13" s="5">
        <f>[1]!DAGOSTINO(Dados!C2:C174)</f>
        <v>38.572451905793336</v>
      </c>
      <c r="O13" t="s">
        <v>67</v>
      </c>
      <c r="P13">
        <f>_xlfn.T.DIST.RT(ABS(T9),U9)</f>
        <v>1.4046703403833877E-61</v>
      </c>
      <c r="Q13">
        <f>_xlfn.T.INV.2T(S5*2,U9)</f>
        <v>1.6537609493620535</v>
      </c>
      <c r="T13" s="6" t="str">
        <f>IF(P13&lt;S5,"yes","no")</f>
        <v>yes</v>
      </c>
    </row>
    <row r="14" spans="1:23" x14ac:dyDescent="0.3">
      <c r="C14" t="s">
        <v>34</v>
      </c>
      <c r="D14">
        <v>1.878185</v>
      </c>
      <c r="L14" t="s">
        <v>43</v>
      </c>
      <c r="M14">
        <f>[1]!DPTEST(Dados!C2:C174)</f>
        <v>4.2082205498061853E-9</v>
      </c>
      <c r="O14" t="s">
        <v>68</v>
      </c>
      <c r="P14">
        <f>_xlfn.T.DIST.2T(ABS(T9),U9)</f>
        <v>2.8093406807667753E-61</v>
      </c>
      <c r="Q14">
        <f>_xlfn.T.INV.2T(S5,U9)</f>
        <v>1.9738521694945097</v>
      </c>
      <c r="R14">
        <f>(Q7-Q8)-S9*Q14</f>
        <v>1.250010417140605</v>
      </c>
      <c r="S14">
        <f>(Q7-Q8)+S9*Q14</f>
        <v>1.4561568242733645</v>
      </c>
      <c r="T14" s="6" t="str">
        <f>IF(P14&lt;S5,"yes","no")</f>
        <v>yes</v>
      </c>
    </row>
    <row r="15" spans="1:23" x14ac:dyDescent="0.3">
      <c r="C15" t="s">
        <v>35</v>
      </c>
      <c r="D15">
        <v>-3.8943859999999997E-2</v>
      </c>
      <c r="L15" t="s">
        <v>44</v>
      </c>
      <c r="M15">
        <v>0.05</v>
      </c>
      <c r="O15" s="5"/>
      <c r="P15" s="5"/>
      <c r="Q15" s="5"/>
      <c r="R15" s="5"/>
      <c r="S15" s="5"/>
      <c r="T15" s="5"/>
    </row>
    <row r="16" spans="1:23" x14ac:dyDescent="0.3">
      <c r="C16" t="s">
        <v>36</v>
      </c>
      <c r="D16">
        <v>-1.062403</v>
      </c>
      <c r="L16" s="2" t="s">
        <v>45</v>
      </c>
      <c r="M16" s="4" t="str">
        <f>IF(M14&lt;M15,"no","yes")</f>
        <v>no</v>
      </c>
    </row>
    <row r="17" spans="1:23" x14ac:dyDescent="0.3">
      <c r="C17" t="s">
        <v>37</v>
      </c>
      <c r="D17">
        <v>1.0907960000000001</v>
      </c>
    </row>
    <row r="18" spans="1:23" x14ac:dyDescent="0.3">
      <c r="C18" t="s">
        <v>38</v>
      </c>
      <c r="D18">
        <v>50.760930000000002</v>
      </c>
    </row>
    <row r="20" spans="1:23" x14ac:dyDescent="0.3">
      <c r="A20" t="s">
        <v>19</v>
      </c>
      <c r="D20" t="s">
        <v>23</v>
      </c>
    </row>
    <row r="21" spans="1:23" x14ac:dyDescent="0.3">
      <c r="C21" t="s">
        <v>24</v>
      </c>
      <c r="D21">
        <v>173</v>
      </c>
      <c r="L21" t="s">
        <v>41</v>
      </c>
      <c r="O21" t="s">
        <v>48</v>
      </c>
    </row>
    <row r="22" spans="1:23" x14ac:dyDescent="0.3">
      <c r="C22" t="s">
        <v>25</v>
      </c>
      <c r="D22">
        <v>-0.67360249999999999</v>
      </c>
    </row>
    <row r="23" spans="1:23" ht="15" thickBot="1" x14ac:dyDescent="0.35">
      <c r="C23" t="s">
        <v>26</v>
      </c>
      <c r="D23">
        <v>4.0848620000000002</v>
      </c>
      <c r="L23" s="3"/>
      <c r="M23" s="3" t="s">
        <v>39</v>
      </c>
      <c r="O23" t="s">
        <v>49</v>
      </c>
      <c r="R23" t="s">
        <v>50</v>
      </c>
      <c r="S23">
        <v>0.05</v>
      </c>
      <c r="U23" t="s">
        <v>51</v>
      </c>
      <c r="V23">
        <v>0</v>
      </c>
    </row>
    <row r="24" spans="1:23" ht="15" thickTop="1" x14ac:dyDescent="0.3">
      <c r="C24" t="s">
        <v>27</v>
      </c>
      <c r="D24">
        <v>311.62869999999998</v>
      </c>
      <c r="L24" t="s">
        <v>42</v>
      </c>
      <c r="M24">
        <f>[1]!SHAPIRO(Dados!F2:F174)</f>
        <v>0.99165600203848248</v>
      </c>
      <c r="O24" s="7" t="s">
        <v>52</v>
      </c>
      <c r="P24" s="7" t="s">
        <v>40</v>
      </c>
      <c r="Q24" s="7" t="s">
        <v>28</v>
      </c>
      <c r="R24" s="7" t="s">
        <v>53</v>
      </c>
      <c r="S24" s="7" t="s">
        <v>54</v>
      </c>
      <c r="T24" s="7" t="s">
        <v>55</v>
      </c>
      <c r="U24" s="7" t="s">
        <v>56</v>
      </c>
      <c r="V24" s="7" t="s">
        <v>57</v>
      </c>
      <c r="W24" s="7" t="s">
        <v>58</v>
      </c>
    </row>
    <row r="25" spans="1:23" x14ac:dyDescent="0.3">
      <c r="C25" t="s">
        <v>28</v>
      </c>
      <c r="D25">
        <v>1.8013220000000001</v>
      </c>
      <c r="L25" t="s">
        <v>43</v>
      </c>
      <c r="M25">
        <f>[1]!SWTEST(Dados!F2:F174)</f>
        <v>0.41572176628226409</v>
      </c>
      <c r="O25" t="s">
        <v>39</v>
      </c>
      <c r="P25">
        <f>COUNT(Dados!D2:D174)</f>
        <v>173</v>
      </c>
      <c r="Q25">
        <f>AVERAGE(Dados!D2:D174)</f>
        <v>2.9740322518381954</v>
      </c>
      <c r="R25">
        <f>_xlfn.STDEV.S(Dados!D2:D174)</f>
        <v>0.74580871789137604</v>
      </c>
    </row>
    <row r="26" spans="1:23" x14ac:dyDescent="0.3">
      <c r="C26" t="s">
        <v>29</v>
      </c>
      <c r="D26">
        <v>7.4540309999999999E-2</v>
      </c>
      <c r="L26" t="s">
        <v>44</v>
      </c>
      <c r="M26">
        <v>0.05</v>
      </c>
      <c r="O26" t="s">
        <v>59</v>
      </c>
      <c r="P26">
        <f>COUNT(Dados!E2:E174)</f>
        <v>173</v>
      </c>
      <c r="Q26">
        <f>AVERAGE(Dados!E2:E174)</f>
        <v>1.1727105585169435</v>
      </c>
      <c r="R26">
        <f>_xlfn.STDEV.S(Dados!E2:E174)</f>
        <v>1.0158541346529315</v>
      </c>
    </row>
    <row r="27" spans="1:23" x14ac:dyDescent="0.3">
      <c r="C27" t="s">
        <v>30</v>
      </c>
      <c r="D27">
        <v>0.96123270000000005</v>
      </c>
      <c r="L27" s="2" t="s">
        <v>45</v>
      </c>
      <c r="M27" s="4" t="str">
        <f>IF(M25&lt;M26,"no","yes")</f>
        <v>yes</v>
      </c>
      <c r="O27" s="5" t="s">
        <v>60</v>
      </c>
      <c r="P27" s="5">
        <f>P26</f>
        <v>173</v>
      </c>
      <c r="Q27" s="5">
        <f>Q25-Q26</f>
        <v>1.8013216933212519</v>
      </c>
      <c r="R27" s="5">
        <f t="array" ref="R27">_xlfn.STDEV.S(Dados!D2:D174-Dados!E2:E174)</f>
        <v>0.9804247534134628</v>
      </c>
      <c r="S27" s="5">
        <f>R27/SQRT(P27)</f>
        <v>7.4540313688457843E-2</v>
      </c>
      <c r="T27" s="5">
        <f>(Q25-Q26-V23)/S27</f>
        <v>24.165738030697028</v>
      </c>
      <c r="U27" s="5">
        <f>P27-1</f>
        <v>172</v>
      </c>
      <c r="V27" s="5">
        <f>ABS(Q25-Q26-V23)/R27</f>
        <v>1.837287040183085</v>
      </c>
      <c r="W27" s="5">
        <f>SQRT(T27^2/(T27^2+U27))</f>
        <v>0.87890933810213145</v>
      </c>
    </row>
    <row r="28" spans="1:23" x14ac:dyDescent="0.3">
      <c r="C28" t="s">
        <v>31</v>
      </c>
      <c r="D28">
        <v>0.98042479999999999</v>
      </c>
    </row>
    <row r="29" spans="1:23" ht="15" thickBot="1" x14ac:dyDescent="0.35">
      <c r="C29" t="s">
        <v>32</v>
      </c>
      <c r="D29">
        <v>1.8298399999999999</v>
      </c>
      <c r="L29" t="s">
        <v>46</v>
      </c>
      <c r="O29" t="s">
        <v>61</v>
      </c>
    </row>
    <row r="30" spans="1:23" ht="15" thickTop="1" x14ac:dyDescent="0.3">
      <c r="C30" t="s">
        <v>33</v>
      </c>
      <c r="D30">
        <v>1.0798829999999999</v>
      </c>
      <c r="O30" s="7" t="s">
        <v>62</v>
      </c>
      <c r="P30" s="7" t="s">
        <v>43</v>
      </c>
      <c r="Q30" s="7" t="s">
        <v>63</v>
      </c>
      <c r="R30" s="7" t="s">
        <v>64</v>
      </c>
      <c r="S30" s="7" t="s">
        <v>65</v>
      </c>
      <c r="T30" s="7" t="s">
        <v>66</v>
      </c>
    </row>
    <row r="31" spans="1:23" x14ac:dyDescent="0.3">
      <c r="C31" t="s">
        <v>34</v>
      </c>
      <c r="D31">
        <v>2.5076239999999999</v>
      </c>
      <c r="L31" s="5" t="s">
        <v>47</v>
      </c>
      <c r="M31" s="5">
        <f>[1]!DAGOSTINO(Dados!F2:F174)</f>
        <v>2.94421988093492</v>
      </c>
      <c r="O31" t="s">
        <v>67</v>
      </c>
      <c r="P31">
        <f>_xlfn.T.DIST.RT(ABS(T27),U27)</f>
        <v>1.7428320798835795E-57</v>
      </c>
      <c r="Q31">
        <f>_xlfn.T.INV.2T(S23*2,U27)</f>
        <v>1.6537609493620535</v>
      </c>
      <c r="T31" s="6" t="str">
        <f>IF(P31&lt;S23,"yes","no")</f>
        <v>yes</v>
      </c>
    </row>
    <row r="32" spans="1:23" x14ac:dyDescent="0.3">
      <c r="C32" t="s">
        <v>35</v>
      </c>
      <c r="D32">
        <v>-0.1511111</v>
      </c>
      <c r="L32" t="s">
        <v>43</v>
      </c>
      <c r="M32">
        <f>[1]!DPTEST(Dados!F2:F174)</f>
        <v>0.22944086753800919</v>
      </c>
      <c r="O32" t="s">
        <v>68</v>
      </c>
      <c r="P32">
        <f>_xlfn.T.DIST.2T(ABS(T27),U27)</f>
        <v>3.4856641597671589E-57</v>
      </c>
      <c r="Q32">
        <f>_xlfn.T.INV.2T(S23,U27)</f>
        <v>1.9738521694945097</v>
      </c>
      <c r="R32">
        <f>(Q25-Q26)-S27*Q32</f>
        <v>1.654190133432488</v>
      </c>
      <c r="S32">
        <f>(Q25-Q26)+S27*Q32</f>
        <v>1.9484532532100158</v>
      </c>
      <c r="T32" s="6" t="str">
        <f>IF(P32&lt;S23,"yes","no")</f>
        <v>yes</v>
      </c>
    </row>
    <row r="33" spans="1:13" x14ac:dyDescent="0.3">
      <c r="C33" t="s">
        <v>36</v>
      </c>
      <c r="D33">
        <v>-0.46234819999999999</v>
      </c>
      <c r="L33" t="s">
        <v>44</v>
      </c>
      <c r="M33">
        <v>0.05</v>
      </c>
    </row>
    <row r="34" spans="1:13" x14ac:dyDescent="0.3">
      <c r="C34" t="s">
        <v>37</v>
      </c>
      <c r="D34">
        <v>0</v>
      </c>
      <c r="L34" s="2" t="s">
        <v>45</v>
      </c>
      <c r="M34" s="4" t="str">
        <f>IF(M32&lt;M33,"no","yes")</f>
        <v>yes</v>
      </c>
    </row>
    <row r="35" spans="1:13" x14ac:dyDescent="0.3">
      <c r="C35" t="s">
        <v>38</v>
      </c>
      <c r="D35">
        <v>54.428080000000001</v>
      </c>
    </row>
    <row r="37" spans="1:13" x14ac:dyDescent="0.3">
      <c r="A37" s="1" t="s">
        <v>70</v>
      </c>
    </row>
    <row r="39" spans="1:13" x14ac:dyDescent="0.3">
      <c r="A39" t="s">
        <v>20</v>
      </c>
    </row>
    <row r="41" spans="1:13" x14ac:dyDescent="0.3">
      <c r="A41" t="s">
        <v>71</v>
      </c>
    </row>
    <row r="43" spans="1:13" ht="15" thickBot="1" x14ac:dyDescent="0.35">
      <c r="B43" t="s">
        <v>49</v>
      </c>
      <c r="E43" t="s">
        <v>51</v>
      </c>
      <c r="F43">
        <v>0</v>
      </c>
    </row>
    <row r="44" spans="1:13" ht="15" thickTop="1" x14ac:dyDescent="0.3">
      <c r="B44" s="7" t="s">
        <v>52</v>
      </c>
      <c r="C44" s="7" t="s">
        <v>40</v>
      </c>
      <c r="D44" s="7" t="s">
        <v>28</v>
      </c>
      <c r="E44" s="7" t="s">
        <v>30</v>
      </c>
      <c r="F44" s="7" t="s">
        <v>57</v>
      </c>
    </row>
    <row r="45" spans="1:13" x14ac:dyDescent="0.3">
      <c r="B45" t="s">
        <v>39</v>
      </c>
      <c r="C45">
        <f>COUNT(Dados!H2:H632)</f>
        <v>631</v>
      </c>
      <c r="D45">
        <f>AVERAGE(Dados!H2:H632)</f>
        <v>1.8572905175591565</v>
      </c>
      <c r="E45">
        <f>_xlfn.VAR.S(Dados!H2:H632)</f>
        <v>0.33865725565129245</v>
      </c>
    </row>
    <row r="46" spans="1:13" x14ac:dyDescent="0.3">
      <c r="B46" t="s">
        <v>59</v>
      </c>
      <c r="C46">
        <f>COUNT(Dados!G2:G175)</f>
        <v>174</v>
      </c>
      <c r="D46">
        <f>AVERAGE(Dados!G2:G175)</f>
        <v>0.88714485755629824</v>
      </c>
      <c r="E46">
        <f>_xlfn.VAR.S(Dados!G2:G175)</f>
        <v>0.55822852785629584</v>
      </c>
    </row>
    <row r="47" spans="1:13" x14ac:dyDescent="0.3">
      <c r="B47" s="5" t="s">
        <v>72</v>
      </c>
      <c r="C47" s="5"/>
      <c r="D47" s="5"/>
      <c r="E47" s="5">
        <f>((C45-1)*E45+(C46-1)*E46)/(C45+C46-2)</f>
        <v>0.38596214991214622</v>
      </c>
      <c r="F47" s="5">
        <f>ABS(D45-D46-F43)/SQRT(E47)</f>
        <v>1.5615812535576954</v>
      </c>
    </row>
    <row r="49" spans="1:12" ht="15" thickBot="1" x14ac:dyDescent="0.35">
      <c r="B49" t="s">
        <v>73</v>
      </c>
      <c r="F49" t="s">
        <v>50</v>
      </c>
      <c r="G49">
        <v>0.05</v>
      </c>
    </row>
    <row r="50" spans="1:12" ht="15" thickTop="1" x14ac:dyDescent="0.3">
      <c r="B50" s="7" t="s">
        <v>62</v>
      </c>
      <c r="C50" s="7" t="s">
        <v>74</v>
      </c>
      <c r="D50" s="7" t="s">
        <v>75</v>
      </c>
      <c r="E50" s="7" t="s">
        <v>56</v>
      </c>
      <c r="F50" s="7" t="s">
        <v>43</v>
      </c>
      <c r="G50" s="7" t="s">
        <v>63</v>
      </c>
      <c r="H50" s="7" t="s">
        <v>64</v>
      </c>
      <c r="I50" s="7" t="s">
        <v>65</v>
      </c>
      <c r="J50" s="7" t="s">
        <v>66</v>
      </c>
      <c r="K50" s="7" t="s">
        <v>69</v>
      </c>
    </row>
    <row r="51" spans="1:12" x14ac:dyDescent="0.3">
      <c r="B51" t="s">
        <v>67</v>
      </c>
      <c r="C51">
        <f>SQRT(E47*(1/C45+1/C46))</f>
        <v>5.319624712199654E-2</v>
      </c>
      <c r="D51">
        <f>(ABS(D45-D46-F43))/C51</f>
        <v>18.237107173707091</v>
      </c>
      <c r="E51">
        <f>C45+C46-2</f>
        <v>803</v>
      </c>
      <c r="F51">
        <f>_xlfn.T.DIST.RT(D51,E51)</f>
        <v>9.667085920152565E-63</v>
      </c>
      <c r="G51">
        <f>_xlfn.T.INV.2T(G49*2,E51)</f>
        <v>1.64675342681984</v>
      </c>
      <c r="J51" s="6" t="str">
        <f>IF(F51&lt;G49,"yes","no")</f>
        <v>yes</v>
      </c>
      <c r="K51">
        <f>SQRT(D51^2/(D51^2+E51))</f>
        <v>0.54118378184767768</v>
      </c>
    </row>
    <row r="52" spans="1:12" x14ac:dyDescent="0.3">
      <c r="B52" t="s">
        <v>68</v>
      </c>
      <c r="C52">
        <f>C51</f>
        <v>5.319624712199654E-2</v>
      </c>
      <c r="D52">
        <f>D51</f>
        <v>18.237107173707091</v>
      </c>
      <c r="E52">
        <f>E51</f>
        <v>803</v>
      </c>
      <c r="F52">
        <f>_xlfn.T.DIST.2T(D52,E52)</f>
        <v>1.933417184030513E-62</v>
      </c>
      <c r="G52">
        <f>_xlfn.T.INV.2T(G49,E52)</f>
        <v>1.9629226273038485</v>
      </c>
      <c r="H52">
        <f>(D45-D46)-G52*C52</f>
        <v>0.86572554283944403</v>
      </c>
      <c r="I52">
        <f>(D45-D46)+G52*C52</f>
        <v>1.0745657771662724</v>
      </c>
      <c r="J52" s="6" t="str">
        <f>IF(F52&lt;G49,"yes","no")</f>
        <v>yes</v>
      </c>
      <c r="K52">
        <f>K51</f>
        <v>0.54118378184767768</v>
      </c>
    </row>
    <row r="53" spans="1:12" x14ac:dyDescent="0.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2" ht="15" thickBot="1" x14ac:dyDescent="0.35">
      <c r="B54" t="s">
        <v>76</v>
      </c>
      <c r="F54" t="s">
        <v>50</v>
      </c>
      <c r="G54">
        <f>G49</f>
        <v>0.05</v>
      </c>
    </row>
    <row r="55" spans="1:12" ht="15" thickTop="1" x14ac:dyDescent="0.3">
      <c r="B55" s="7" t="s">
        <v>62</v>
      </c>
      <c r="C55" s="7" t="s">
        <v>74</v>
      </c>
      <c r="D55" s="7" t="s">
        <v>75</v>
      </c>
      <c r="E55" s="7" t="s">
        <v>56</v>
      </c>
      <c r="F55" s="7" t="s">
        <v>43</v>
      </c>
      <c r="G55" s="7" t="s">
        <v>63</v>
      </c>
      <c r="H55" s="7" t="s">
        <v>64</v>
      </c>
      <c r="I55" s="7" t="s">
        <v>65</v>
      </c>
      <c r="J55" s="7" t="s">
        <v>66</v>
      </c>
      <c r="K55" s="7" t="s">
        <v>69</v>
      </c>
    </row>
    <row r="56" spans="1:12" x14ac:dyDescent="0.3">
      <c r="B56" t="s">
        <v>67</v>
      </c>
      <c r="C56">
        <f>SQRT(E45/C45+E46/C46)</f>
        <v>6.1195663457560147E-2</v>
      </c>
      <c r="D56">
        <f>(ABS(D45-D46-F43))/C56</f>
        <v>15.853176600914946</v>
      </c>
      <c r="E56">
        <f>(E45/C45+E46/C46)^2/((E45/C45)^2/(C45-1)+(E46/C46)^2/(C46-1))</f>
        <v>233.92592531066529</v>
      </c>
      <c r="F56">
        <f>[1]!T_DIST_RT(D56,E56)</f>
        <v>0</v>
      </c>
      <c r="G56">
        <f>[1]!T_INV(1-G54,E56)</f>
        <v>1.651393553249358</v>
      </c>
      <c r="J56" s="6" t="str">
        <f>IF(F56&lt;G54,"yes","no")</f>
        <v>yes</v>
      </c>
      <c r="K56">
        <f>SQRT(D56^2/(D56^2+E56))</f>
        <v>0.7196708518999676</v>
      </c>
    </row>
    <row r="57" spans="1:12" x14ac:dyDescent="0.3">
      <c r="B57" t="s">
        <v>68</v>
      </c>
      <c r="C57">
        <f>C56</f>
        <v>6.1195663457560147E-2</v>
      </c>
      <c r="D57">
        <f>D56</f>
        <v>15.853176600914946</v>
      </c>
      <c r="E57">
        <f>E56</f>
        <v>233.92592531066529</v>
      </c>
      <c r="F57">
        <f>[1]!T_DIST_2T(D57,E57)</f>
        <v>0</v>
      </c>
      <c r="G57">
        <f>[1]!T_INV_2T(G54,E57)</f>
        <v>1.9701568857228169</v>
      </c>
      <c r="H57">
        <f>(D45-D46)-G57*C57</f>
        <v>0.84958060226556997</v>
      </c>
      <c r="I57">
        <f>(D45-D46)+G57*C57</f>
        <v>1.0907107177401465</v>
      </c>
      <c r="J57" s="6" t="str">
        <f>IF(F57&lt;G54,"yes","no")</f>
        <v>yes</v>
      </c>
      <c r="K57">
        <f>K56</f>
        <v>0.7196708518999676</v>
      </c>
    </row>
    <row r="59" spans="1:12" x14ac:dyDescent="0.3">
      <c r="A59" t="s">
        <v>19</v>
      </c>
    </row>
    <row r="60" spans="1:12" x14ac:dyDescent="0.3">
      <c r="B60" t="s">
        <v>71</v>
      </c>
    </row>
    <row r="61" spans="1:12" x14ac:dyDescent="0.3">
      <c r="L61" s="8"/>
    </row>
    <row r="62" spans="1:12" ht="15" thickBot="1" x14ac:dyDescent="0.35">
      <c r="B62" t="s">
        <v>49</v>
      </c>
      <c r="E62" t="s">
        <v>51</v>
      </c>
      <c r="F62">
        <v>0</v>
      </c>
      <c r="L62" s="8"/>
    </row>
    <row r="63" spans="1:12" ht="15" thickTop="1" x14ac:dyDescent="0.3">
      <c r="B63" s="7" t="s">
        <v>52</v>
      </c>
      <c r="C63" s="7" t="s">
        <v>40</v>
      </c>
      <c r="D63" s="7" t="s">
        <v>28</v>
      </c>
      <c r="E63" s="7" t="s">
        <v>30</v>
      </c>
      <c r="F63" s="7" t="s">
        <v>57</v>
      </c>
      <c r="L63" s="8"/>
    </row>
    <row r="64" spans="1:12" x14ac:dyDescent="0.3">
      <c r="B64" t="s">
        <v>39</v>
      </c>
      <c r="C64">
        <f>COUNT(Dados!I2:I632)</f>
        <v>631</v>
      </c>
      <c r="D64">
        <f>AVERAGE(Dados!I2:I632)</f>
        <v>2.2666688921279872</v>
      </c>
      <c r="E64">
        <f>_xlfn.VAR.S(Dados!I2:I632)</f>
        <v>0.80997624308806015</v>
      </c>
      <c r="L64" s="8"/>
    </row>
    <row r="65" spans="1:12" x14ac:dyDescent="0.3">
      <c r="B65" t="s">
        <v>59</v>
      </c>
      <c r="C65">
        <f>COUNT(Dados!J2:J175)</f>
        <v>174</v>
      </c>
      <c r="D65">
        <f>AVERAGE(Dados!J2:J175)</f>
        <v>1.1677009001097425</v>
      </c>
      <c r="E65">
        <f>_xlfn.VAR.S(Dados!J2:J175)</f>
        <v>1.0303613602261623</v>
      </c>
      <c r="L65" s="8"/>
    </row>
    <row r="66" spans="1:12" x14ac:dyDescent="0.3">
      <c r="B66" s="5" t="s">
        <v>72</v>
      </c>
      <c r="C66" s="5"/>
      <c r="D66" s="5"/>
      <c r="E66" s="5">
        <f>((C64-1)*E64+(C65-1)*E65)/(C64+C65-2)</f>
        <v>0.85745647380399004</v>
      </c>
      <c r="F66" s="5">
        <f>ABS(D64-D65-F62)/SQRT(E66)</f>
        <v>1.1868040009966845</v>
      </c>
      <c r="L66" s="8"/>
    </row>
    <row r="67" spans="1:12" x14ac:dyDescent="0.3">
      <c r="L67" s="8"/>
    </row>
    <row r="68" spans="1:12" ht="15" thickBot="1" x14ac:dyDescent="0.35">
      <c r="B68" t="s">
        <v>73</v>
      </c>
      <c r="F68" t="s">
        <v>50</v>
      </c>
      <c r="G68">
        <v>0.05</v>
      </c>
      <c r="L68" s="8"/>
    </row>
    <row r="69" spans="1:12" ht="15" thickTop="1" x14ac:dyDescent="0.3">
      <c r="B69" s="7" t="s">
        <v>62</v>
      </c>
      <c r="C69" s="7" t="s">
        <v>74</v>
      </c>
      <c r="D69" s="7" t="s">
        <v>75</v>
      </c>
      <c r="E69" s="7" t="s">
        <v>56</v>
      </c>
      <c r="F69" s="7" t="s">
        <v>43</v>
      </c>
      <c r="G69" s="7" t="s">
        <v>63</v>
      </c>
      <c r="H69" s="7" t="s">
        <v>64</v>
      </c>
      <c r="I69" s="7" t="s">
        <v>65</v>
      </c>
      <c r="J69" s="7" t="s">
        <v>66</v>
      </c>
      <c r="K69" s="7" t="s">
        <v>69</v>
      </c>
      <c r="L69" s="8"/>
    </row>
    <row r="70" spans="1:12" x14ac:dyDescent="0.3">
      <c r="B70" t="s">
        <v>67</v>
      </c>
      <c r="C70">
        <f>SQRT(E66*(1/C64+1/C65))</f>
        <v>7.9289317253237027E-2</v>
      </c>
      <c r="D70">
        <f>(ABS(D64-D65-F62))/C70</f>
        <v>13.860227708965153</v>
      </c>
      <c r="E70">
        <f>C64+C65-2</f>
        <v>803</v>
      </c>
      <c r="F70">
        <f>_xlfn.T.DIST.RT(D70,E70)</f>
        <v>1.2650847747945943E-39</v>
      </c>
      <c r="G70">
        <f>_xlfn.T.INV.2T(G68*2,E70)</f>
        <v>1.64675342681984</v>
      </c>
      <c r="J70" s="6" t="str">
        <f>IF(F70&lt;G68,"yes","no")</f>
        <v>yes</v>
      </c>
      <c r="K70">
        <f>SQRT(D70^2/(D70^2+E70))</f>
        <v>0.4393753740542784</v>
      </c>
      <c r="L70" s="8"/>
    </row>
    <row r="71" spans="1:12" x14ac:dyDescent="0.3">
      <c r="B71" t="s">
        <v>68</v>
      </c>
      <c r="C71">
        <f>C70</f>
        <v>7.9289317253237027E-2</v>
      </c>
      <c r="D71">
        <f>D70</f>
        <v>13.860227708965153</v>
      </c>
      <c r="E71">
        <f>E70</f>
        <v>803</v>
      </c>
      <c r="F71">
        <f>_xlfn.T.DIST.2T(D71,E71)</f>
        <v>2.5301695495891886E-39</v>
      </c>
      <c r="G71">
        <f>_xlfn.T.INV.2T(G68,E71)</f>
        <v>1.9629226273038485</v>
      </c>
      <c r="H71">
        <f>(D64-D65)-G71*C71</f>
        <v>0.94332919707839236</v>
      </c>
      <c r="I71">
        <f>(D64-D65)+G71*C71</f>
        <v>1.254606786958097</v>
      </c>
      <c r="J71" s="6" t="str">
        <f>IF(F71&lt;G68,"yes","no")</f>
        <v>yes</v>
      </c>
      <c r="K71">
        <f>K70</f>
        <v>0.4393753740542784</v>
      </c>
      <c r="L71" s="8"/>
    </row>
    <row r="72" spans="1:12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L72" s="8"/>
    </row>
    <row r="73" spans="1:12" ht="15" thickBot="1" x14ac:dyDescent="0.35">
      <c r="B73" t="s">
        <v>76</v>
      </c>
      <c r="F73" t="s">
        <v>50</v>
      </c>
      <c r="G73">
        <f>G68</f>
        <v>0.05</v>
      </c>
      <c r="L73" s="8"/>
    </row>
    <row r="74" spans="1:12" ht="15" thickTop="1" x14ac:dyDescent="0.3">
      <c r="B74" s="7" t="s">
        <v>62</v>
      </c>
      <c r="C74" s="7" t="s">
        <v>74</v>
      </c>
      <c r="D74" s="7" t="s">
        <v>75</v>
      </c>
      <c r="E74" s="7" t="s">
        <v>56</v>
      </c>
      <c r="F74" s="7" t="s">
        <v>43</v>
      </c>
      <c r="G74" s="7" t="s">
        <v>63</v>
      </c>
      <c r="H74" s="7" t="s">
        <v>64</v>
      </c>
      <c r="I74" s="7" t="s">
        <v>65</v>
      </c>
      <c r="J74" s="7" t="s">
        <v>66</v>
      </c>
      <c r="K74" s="7" t="s">
        <v>69</v>
      </c>
      <c r="L74" s="8"/>
    </row>
    <row r="75" spans="1:12" x14ac:dyDescent="0.3">
      <c r="B75" t="s">
        <v>67</v>
      </c>
      <c r="C75">
        <f>SQRT(E64/C64+E65/C65)</f>
        <v>8.4883779762781053E-2</v>
      </c>
      <c r="D75">
        <f>(ABS(D64-D65-F62))/C75</f>
        <v>12.946737234009325</v>
      </c>
      <c r="E75">
        <f>(E64/C64+E65/C65)^2/((E64/C64)^2/(C64-1)+(E65/C65)^2/(C65-1))</f>
        <v>252.8693537391751</v>
      </c>
      <c r="F75">
        <f>[1]!T_DIST_RT(D75,E75)</f>
        <v>0</v>
      </c>
      <c r="G75">
        <f>[1]!T_INV(1-G73,E75)</f>
        <v>1.6509018130036541</v>
      </c>
      <c r="J75" s="6" t="str">
        <f>IF(F75&lt;G73,"yes","no")</f>
        <v>yes</v>
      </c>
      <c r="K75">
        <f>SQRT(D75^2/(D75^2+E75))</f>
        <v>0.6313698829095642</v>
      </c>
      <c r="L75" s="8"/>
    </row>
    <row r="76" spans="1:12" x14ac:dyDescent="0.3">
      <c r="B76" t="s">
        <v>68</v>
      </c>
      <c r="C76">
        <f>C75</f>
        <v>8.4883779762781053E-2</v>
      </c>
      <c r="D76">
        <f>D75</f>
        <v>12.946737234009325</v>
      </c>
      <c r="E76">
        <f>E75</f>
        <v>252.8693537391751</v>
      </c>
      <c r="F76">
        <f>[1]!T_DIST_2T(D76,E76)</f>
        <v>0</v>
      </c>
      <c r="G76">
        <f>[1]!T_INV_2T(G73,E76)</f>
        <v>1.9693896944935343</v>
      </c>
      <c r="H76">
        <f>(D64-D65)-G76*C76</f>
        <v>0.93179875092376485</v>
      </c>
      <c r="I76">
        <f>(D64-D65)+G76*C76</f>
        <v>1.2661372331127245</v>
      </c>
      <c r="J76" s="6" t="str">
        <f>IF(F76&lt;G73,"yes","no")</f>
        <v>yes</v>
      </c>
      <c r="K76">
        <f>K75</f>
        <v>0.6313698829095642</v>
      </c>
      <c r="L76" s="8"/>
    </row>
    <row r="77" spans="1:12" x14ac:dyDescent="0.3">
      <c r="B77" s="8"/>
      <c r="C77" s="8"/>
      <c r="D77" s="8"/>
      <c r="E77" s="8"/>
      <c r="F77" s="8"/>
      <c r="G77" s="8"/>
      <c r="H77" s="8"/>
      <c r="I77" s="8"/>
      <c r="J77" s="9"/>
      <c r="K77" s="8"/>
      <c r="L77" s="8"/>
    </row>
    <row r="79" spans="1:12" x14ac:dyDescent="0.3">
      <c r="A79" t="s">
        <v>77</v>
      </c>
    </row>
    <row r="81" spans="2:11" x14ac:dyDescent="0.3">
      <c r="B81" t="s">
        <v>71</v>
      </c>
    </row>
    <row r="83" spans="2:11" ht="15" thickBot="1" x14ac:dyDescent="0.35">
      <c r="B83" t="s">
        <v>49</v>
      </c>
      <c r="E83" t="s">
        <v>51</v>
      </c>
      <c r="F83">
        <v>0</v>
      </c>
    </row>
    <row r="84" spans="2:11" ht="15" thickTop="1" x14ac:dyDescent="0.3">
      <c r="B84" s="7" t="s">
        <v>52</v>
      </c>
      <c r="C84" s="7" t="s">
        <v>40</v>
      </c>
      <c r="D84" s="7" t="s">
        <v>28</v>
      </c>
      <c r="E84" s="7" t="s">
        <v>30</v>
      </c>
      <c r="F84" s="7" t="s">
        <v>57</v>
      </c>
    </row>
    <row r="85" spans="2:11" x14ac:dyDescent="0.3">
      <c r="B85" t="s">
        <v>39</v>
      </c>
      <c r="C85">
        <f>COUNT(Dados!L2:L632)</f>
        <v>631</v>
      </c>
      <c r="D85">
        <f>AVERAGE(Dados!L2:L632)</f>
        <v>558.25000718858939</v>
      </c>
      <c r="E85">
        <f>_xlfn.VAR.S(Dados!L2:L632)</f>
        <v>36539.651361210243</v>
      </c>
    </row>
    <row r="86" spans="2:11" x14ac:dyDescent="0.3">
      <c r="B86" t="s">
        <v>59</v>
      </c>
      <c r="C86">
        <f>COUNT(Dados!P2:P175)</f>
        <v>174</v>
      </c>
      <c r="D86">
        <f>AVERAGE(Dados!P2:P175)</f>
        <v>559.08619876436774</v>
      </c>
      <c r="E86">
        <f>_xlfn.VAR.S(Dados!P2:P175)</f>
        <v>74083.96420801495</v>
      </c>
    </row>
    <row r="87" spans="2:11" x14ac:dyDescent="0.3">
      <c r="B87" s="5" t="s">
        <v>72</v>
      </c>
      <c r="C87" s="5"/>
      <c r="D87" s="5"/>
      <c r="E87" s="5">
        <f>((C85-1)*E85+(C86-1)*E86)/(C85+C86-2)</f>
        <v>44628.276669425955</v>
      </c>
      <c r="F87" s="5">
        <f>ABS(D85-D86-F83)/SQRT(E87)</f>
        <v>3.9582272974676312E-3</v>
      </c>
    </row>
    <row r="89" spans="2:11" ht="15" thickBot="1" x14ac:dyDescent="0.35">
      <c r="B89" t="s">
        <v>73</v>
      </c>
      <c r="F89" t="s">
        <v>50</v>
      </c>
      <c r="G89">
        <v>0.05</v>
      </c>
    </row>
    <row r="90" spans="2:11" ht="15" thickTop="1" x14ac:dyDescent="0.3">
      <c r="B90" s="7" t="s">
        <v>62</v>
      </c>
      <c r="C90" s="7" t="s">
        <v>74</v>
      </c>
      <c r="D90" s="7" t="s">
        <v>75</v>
      </c>
      <c r="E90" s="7" t="s">
        <v>56</v>
      </c>
      <c r="F90" s="7" t="s">
        <v>43</v>
      </c>
      <c r="G90" s="7" t="s">
        <v>63</v>
      </c>
      <c r="H90" s="7" t="s">
        <v>64</v>
      </c>
      <c r="I90" s="7" t="s">
        <v>65</v>
      </c>
      <c r="J90" s="7" t="s">
        <v>66</v>
      </c>
      <c r="K90" s="7" t="s">
        <v>69</v>
      </c>
    </row>
    <row r="91" spans="2:11" x14ac:dyDescent="0.3">
      <c r="B91" t="s">
        <v>67</v>
      </c>
      <c r="C91">
        <f>SQRT(E87*(1/C85+1/C86))</f>
        <v>18.088964015371026</v>
      </c>
      <c r="D91">
        <f>(ABS(D85-D86-F83))/C91</f>
        <v>4.6226615027139921E-2</v>
      </c>
      <c r="E91">
        <f>C85+C86-2</f>
        <v>803</v>
      </c>
      <c r="F91">
        <f>_xlfn.T.DIST.RT(D91,E91)</f>
        <v>0.48157056145446631</v>
      </c>
      <c r="G91">
        <f>_xlfn.T.INV.2T(G89*2,E91)</f>
        <v>1.64675342681984</v>
      </c>
      <c r="J91" s="6" t="str">
        <f>IF(F91&lt;G89,"yes","no")</f>
        <v>no</v>
      </c>
      <c r="K91">
        <f>SQRT(D91^2/(D91^2+E91))</f>
        <v>1.631299648535897E-3</v>
      </c>
    </row>
    <row r="92" spans="2:11" x14ac:dyDescent="0.3">
      <c r="B92" t="s">
        <v>68</v>
      </c>
      <c r="C92">
        <f>C91</f>
        <v>18.088964015371026</v>
      </c>
      <c r="D92">
        <f>D91</f>
        <v>4.6226615027139921E-2</v>
      </c>
      <c r="E92">
        <f>E91</f>
        <v>803</v>
      </c>
      <c r="F92">
        <f>_xlfn.T.DIST.2T(D92,E92)</f>
        <v>0.96314112290893261</v>
      </c>
      <c r="G92">
        <f>_xlfn.T.INV.2T(G89,E92)</f>
        <v>1.9629226273038485</v>
      </c>
      <c r="H92">
        <f>(D85-D86)-G92*C92</f>
        <v>-36.343428346035211</v>
      </c>
      <c r="I92">
        <f>(D85-D86)+G92*C92</f>
        <v>34.671045194478523</v>
      </c>
      <c r="J92" s="6" t="str">
        <f>IF(F92&lt;G89,"yes","no")</f>
        <v>no</v>
      </c>
      <c r="K92">
        <f>K91</f>
        <v>1.631299648535897E-3</v>
      </c>
    </row>
    <row r="93" spans="2:11" x14ac:dyDescent="0.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2:11" ht="15" thickBot="1" x14ac:dyDescent="0.35">
      <c r="B94" t="s">
        <v>76</v>
      </c>
      <c r="F94" t="s">
        <v>50</v>
      </c>
      <c r="G94">
        <f>G89</f>
        <v>0.05</v>
      </c>
    </row>
    <row r="95" spans="2:11" ht="15" thickTop="1" x14ac:dyDescent="0.3">
      <c r="B95" s="7" t="s">
        <v>62</v>
      </c>
      <c r="C95" s="7" t="s">
        <v>74</v>
      </c>
      <c r="D95" s="7" t="s">
        <v>75</v>
      </c>
      <c r="E95" s="7" t="s">
        <v>56</v>
      </c>
      <c r="F95" s="7" t="s">
        <v>43</v>
      </c>
      <c r="G95" s="7" t="s">
        <v>63</v>
      </c>
      <c r="H95" s="7" t="s">
        <v>64</v>
      </c>
      <c r="I95" s="7" t="s">
        <v>65</v>
      </c>
      <c r="J95" s="7" t="s">
        <v>66</v>
      </c>
      <c r="K95" s="7" t="s">
        <v>69</v>
      </c>
    </row>
    <row r="96" spans="2:11" x14ac:dyDescent="0.3">
      <c r="B96" t="s">
        <v>67</v>
      </c>
      <c r="C96">
        <f>SQRT(E85/C85+E86/C86)</f>
        <v>21.992667849363983</v>
      </c>
      <c r="D96">
        <f>(ABS(D85-D86-F83))/C96</f>
        <v>3.8021379739180933E-2</v>
      </c>
      <c r="E96">
        <f>(E85/C85+E86/C86)^2/((E85/C85)^2/(C85-1)+(E86/C86)^2/(C86-1))</f>
        <v>222.13009128504262</v>
      </c>
      <c r="F96">
        <f>[1]!T_DIST_RT(D96,E96)</f>
        <v>0.48485239199701757</v>
      </c>
      <c r="G96">
        <f>[1]!T_INV(1-G94,E96)</f>
        <v>1.6517423049545668</v>
      </c>
      <c r="J96" s="6" t="str">
        <f>IF(F96&lt;G94,"yes","no")</f>
        <v>no</v>
      </c>
      <c r="K96">
        <f>SQRT(D96^2/(D96^2+E96))</f>
        <v>2.551072269734458E-3</v>
      </c>
    </row>
    <row r="97" spans="1:11" x14ac:dyDescent="0.3">
      <c r="B97" t="s">
        <v>68</v>
      </c>
      <c r="C97">
        <f>C96</f>
        <v>21.992667849363983</v>
      </c>
      <c r="D97">
        <f>D96</f>
        <v>3.8021379739180933E-2</v>
      </c>
      <c r="E97">
        <f>E96</f>
        <v>222.13009128504262</v>
      </c>
      <c r="F97">
        <f>[1]!T_DIST_2T(D97,E97)</f>
        <v>0.96970478399403515</v>
      </c>
      <c r="G97">
        <f>[1]!T_INV_2T(G94,E97)</f>
        <v>1.9707010696080012</v>
      </c>
      <c r="H97">
        <f>(D85-D86)-G97*C97</f>
        <v>-44.177165630053445</v>
      </c>
      <c r="I97">
        <f>(D85-D86)+G97*C97</f>
        <v>42.504782478496757</v>
      </c>
      <c r="J97" s="6" t="str">
        <f>IF(F97&lt;G94,"yes","no")</f>
        <v>no</v>
      </c>
      <c r="K97">
        <f>K96</f>
        <v>2.551072269734458E-3</v>
      </c>
    </row>
    <row r="99" spans="1:11" x14ac:dyDescent="0.3">
      <c r="A99" t="s">
        <v>78</v>
      </c>
    </row>
    <row r="100" spans="1:11" x14ac:dyDescent="0.3">
      <c r="B100" t="s">
        <v>71</v>
      </c>
    </row>
    <row r="102" spans="1:11" ht="15" thickBot="1" x14ac:dyDescent="0.35">
      <c r="B102" t="s">
        <v>49</v>
      </c>
      <c r="E102" t="s">
        <v>51</v>
      </c>
      <c r="F102">
        <v>0</v>
      </c>
    </row>
    <row r="103" spans="1:11" ht="15" thickTop="1" x14ac:dyDescent="0.3">
      <c r="B103" s="7" t="s">
        <v>52</v>
      </c>
      <c r="C103" s="7" t="s">
        <v>40</v>
      </c>
      <c r="D103" s="7" t="s">
        <v>28</v>
      </c>
      <c r="E103" s="7" t="s">
        <v>30</v>
      </c>
      <c r="F103" s="7" t="s">
        <v>57</v>
      </c>
    </row>
    <row r="104" spans="1:11" x14ac:dyDescent="0.3">
      <c r="B104" t="s">
        <v>39</v>
      </c>
      <c r="C104">
        <f>COUNT(Dados!K2:K632)</f>
        <v>631</v>
      </c>
      <c r="D104">
        <f>AVERAGE(Dados!K2:K632)</f>
        <v>2.4555798985491681</v>
      </c>
      <c r="E104">
        <f>_xlfn.VAR.S(Dados!K2:K632)</f>
        <v>0.13034537742603081</v>
      </c>
    </row>
    <row r="105" spans="1:11" x14ac:dyDescent="0.3">
      <c r="B105" t="s">
        <v>59</v>
      </c>
      <c r="C105">
        <f>COUNT(Dados!Q2:Q175)</f>
        <v>174</v>
      </c>
      <c r="D105">
        <f>AVERAGE(Dados!Q2:Q175)</f>
        <v>2.6120148774569021</v>
      </c>
      <c r="E105">
        <f>_xlfn.VAR.S(Dados!Q2:Q175)</f>
        <v>0.15896287410302354</v>
      </c>
    </row>
    <row r="106" spans="1:11" x14ac:dyDescent="0.3">
      <c r="B106" s="5" t="s">
        <v>72</v>
      </c>
      <c r="C106" s="5"/>
      <c r="D106" s="5"/>
      <c r="E106" s="5">
        <f>((C104-1)*E104+(C105-1)*E105)/(C104+C105-2)</f>
        <v>0.13651079078234432</v>
      </c>
      <c r="F106" s="5">
        <f>ABS(D104-D105-F102)/SQRT(E106)</f>
        <v>0.42339953501188859</v>
      </c>
    </row>
    <row r="108" spans="1:11" ht="15" thickBot="1" x14ac:dyDescent="0.35">
      <c r="B108" t="s">
        <v>73</v>
      </c>
      <c r="F108" t="s">
        <v>50</v>
      </c>
      <c r="G108">
        <v>0.05</v>
      </c>
    </row>
    <row r="109" spans="1:11" ht="15" thickTop="1" x14ac:dyDescent="0.3">
      <c r="B109" s="7" t="s">
        <v>62</v>
      </c>
      <c r="C109" s="7" t="s">
        <v>74</v>
      </c>
      <c r="D109" s="7" t="s">
        <v>75</v>
      </c>
      <c r="E109" s="7" t="s">
        <v>56</v>
      </c>
      <c r="F109" s="7" t="s">
        <v>43</v>
      </c>
      <c r="G109" s="7" t="s">
        <v>63</v>
      </c>
      <c r="H109" s="7" t="s">
        <v>64</v>
      </c>
      <c r="I109" s="7" t="s">
        <v>65</v>
      </c>
      <c r="J109" s="7" t="s">
        <v>66</v>
      </c>
      <c r="K109" s="7" t="s">
        <v>69</v>
      </c>
    </row>
    <row r="110" spans="1:11" x14ac:dyDescent="0.3">
      <c r="B110" t="s">
        <v>67</v>
      </c>
      <c r="C110">
        <f>SQRT(E106*(1/C104+1/C105))</f>
        <v>3.1636769304837942E-2</v>
      </c>
      <c r="D110">
        <f>(ABS(D104-D105-F102))/C110</f>
        <v>4.9447204106208051</v>
      </c>
      <c r="E110">
        <f>C104+C105-2</f>
        <v>803</v>
      </c>
      <c r="F110">
        <f>_xlfn.T.DIST.RT(D110,E110)</f>
        <v>4.6437226165011459E-7</v>
      </c>
      <c r="G110">
        <f>_xlfn.T.INV.2T(G108*2,E110)</f>
        <v>1.64675342681984</v>
      </c>
      <c r="J110" s="6" t="str">
        <f>IF(F110&lt;G108,"yes","no")</f>
        <v>yes</v>
      </c>
      <c r="K110">
        <f>SQRT(D110^2/(D110^2+E110))</f>
        <v>0.17189798739813705</v>
      </c>
    </row>
    <row r="111" spans="1:11" x14ac:dyDescent="0.3">
      <c r="B111" t="s">
        <v>68</v>
      </c>
      <c r="C111">
        <f>C110</f>
        <v>3.1636769304837942E-2</v>
      </c>
      <c r="D111">
        <f>D110</f>
        <v>4.9447204106208051</v>
      </c>
      <c r="E111">
        <f>E110</f>
        <v>803</v>
      </c>
      <c r="F111">
        <f>_xlfn.T.DIST.2T(D111,E111)</f>
        <v>9.2874452330022917E-7</v>
      </c>
      <c r="G111">
        <f>_xlfn.T.INV.2T(G108,E111)</f>
        <v>1.9629226273038485</v>
      </c>
      <c r="H111">
        <f>(D104-D105)-G111*C111</f>
        <v>-0.21853550923099219</v>
      </c>
      <c r="I111">
        <f>(D104-D105)+G111*C111</f>
        <v>-9.4334448584475705E-2</v>
      </c>
      <c r="J111" s="6" t="str">
        <f>IF(F111&lt;G108,"yes","no")</f>
        <v>yes</v>
      </c>
      <c r="K111">
        <f>K110</f>
        <v>0.17189798739813705</v>
      </c>
    </row>
    <row r="112" spans="1:11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" thickBot="1" x14ac:dyDescent="0.35">
      <c r="B113" t="s">
        <v>76</v>
      </c>
      <c r="F113" t="s">
        <v>50</v>
      </c>
      <c r="G113">
        <f>G108</f>
        <v>0.05</v>
      </c>
    </row>
    <row r="114" spans="1:11" ht="15" thickTop="1" x14ac:dyDescent="0.3">
      <c r="B114" s="7" t="s">
        <v>62</v>
      </c>
      <c r="C114" s="7" t="s">
        <v>74</v>
      </c>
      <c r="D114" s="7" t="s">
        <v>75</v>
      </c>
      <c r="E114" s="7" t="s">
        <v>56</v>
      </c>
      <c r="F114" s="7" t="s">
        <v>43</v>
      </c>
      <c r="G114" s="7" t="s">
        <v>63</v>
      </c>
      <c r="H114" s="7" t="s">
        <v>64</v>
      </c>
      <c r="I114" s="7" t="s">
        <v>65</v>
      </c>
      <c r="J114" s="7" t="s">
        <v>66</v>
      </c>
      <c r="K114" s="7" t="s">
        <v>69</v>
      </c>
    </row>
    <row r="115" spans="1:11" x14ac:dyDescent="0.3">
      <c r="B115" t="s">
        <v>67</v>
      </c>
      <c r="C115">
        <f>SQRT(E104/C104+E105/C105)</f>
        <v>3.346863117244455E-2</v>
      </c>
      <c r="D115">
        <f>(ABS(D104-D105-F102))/C115</f>
        <v>4.6740775893018967</v>
      </c>
      <c r="E115">
        <f>(E104/C104+E105/C105)^2/((E104/C104)^2/(C104-1)+(E105/C105)^2/(C105-1))</f>
        <v>256.47805185507781</v>
      </c>
      <c r="F115">
        <f>[1]!T_DIST_RT(D115,E115)</f>
        <v>2.3872891889986647E-6</v>
      </c>
      <c r="G115">
        <f>[1]!T_INV(1-G113,E115)</f>
        <v>1.6508164040131903</v>
      </c>
      <c r="J115" s="6" t="str">
        <f>IF(F115&lt;G113,"yes","no")</f>
        <v>yes</v>
      </c>
      <c r="K115">
        <f>SQRT(D115^2/(D115^2+E115))</f>
        <v>0.28016879808628337</v>
      </c>
    </row>
    <row r="116" spans="1:11" x14ac:dyDescent="0.3">
      <c r="B116" t="s">
        <v>68</v>
      </c>
      <c r="C116">
        <f>C115</f>
        <v>3.346863117244455E-2</v>
      </c>
      <c r="D116">
        <f>D115</f>
        <v>4.6740775893018967</v>
      </c>
      <c r="E116">
        <f>E115</f>
        <v>256.47805185507781</v>
      </c>
      <c r="F116">
        <f>[1]!T_DIST_2T(D116,E116)</f>
        <v>4.7745783779973294E-6</v>
      </c>
      <c r="G116">
        <f>[1]!T_INV_2T(G113,E116)</f>
        <v>1.9692564561424741</v>
      </c>
      <c r="H116">
        <f>(D104-D105)-G116*C116</f>
        <v>-0.22234329692232163</v>
      </c>
      <c r="I116">
        <f>(D104-D105)+G116*C116</f>
        <v>-9.0526660893146246E-2</v>
      </c>
      <c r="J116" s="6" t="str">
        <f>IF(F116&lt;G113,"yes","no")</f>
        <v>yes</v>
      </c>
      <c r="K116">
        <f>K115</f>
        <v>0.28016879808628337</v>
      </c>
    </row>
    <row r="119" spans="1:11" x14ac:dyDescent="0.3">
      <c r="A119" t="s">
        <v>79</v>
      </c>
    </row>
    <row r="120" spans="1:11" x14ac:dyDescent="0.3">
      <c r="B120" t="s">
        <v>71</v>
      </c>
    </row>
    <row r="122" spans="1:11" ht="15" thickBot="1" x14ac:dyDescent="0.35">
      <c r="B122" t="s">
        <v>49</v>
      </c>
      <c r="E122" t="s">
        <v>51</v>
      </c>
      <c r="F122">
        <v>0</v>
      </c>
    </row>
    <row r="123" spans="1:11" ht="15" thickTop="1" x14ac:dyDescent="0.3">
      <c r="B123" s="7" t="s">
        <v>52</v>
      </c>
      <c r="C123" s="7" t="s">
        <v>40</v>
      </c>
      <c r="D123" s="7" t="s">
        <v>28</v>
      </c>
      <c r="E123" s="7" t="s">
        <v>30</v>
      </c>
      <c r="F123" s="7" t="s">
        <v>57</v>
      </c>
    </row>
    <row r="124" spans="1:11" x14ac:dyDescent="0.3">
      <c r="B124" t="s">
        <v>39</v>
      </c>
      <c r="C124">
        <f>COUNT(Dados!M2:M632)</f>
        <v>631</v>
      </c>
      <c r="D124">
        <f>AVERAGE(Dados!M2:M632)</f>
        <v>4.2449584805862663</v>
      </c>
      <c r="E124">
        <f>_xlfn.VAR.S(Dados!M2:M632)</f>
        <v>0.37817862956400483</v>
      </c>
    </row>
    <row r="125" spans="1:11" x14ac:dyDescent="0.3">
      <c r="B125" t="s">
        <v>59</v>
      </c>
      <c r="C125">
        <f>COUNT(Dados!R2:R175)</f>
        <v>174</v>
      </c>
      <c r="D125">
        <f>AVERAGE(Dados!R2:R175)</f>
        <v>4.6411582302066661</v>
      </c>
      <c r="E125">
        <f>_xlfn.VAR.S(Dados!R2:R175)</f>
        <v>0.38355661574254912</v>
      </c>
    </row>
    <row r="126" spans="1:11" x14ac:dyDescent="0.3">
      <c r="B126" s="5" t="s">
        <v>72</v>
      </c>
      <c r="C126" s="5"/>
      <c r="D126" s="5"/>
      <c r="E126" s="5">
        <f>((C124-1)*E124+(C125-1)*E125)/(C124+C125-2)</f>
        <v>0.37933727415788798</v>
      </c>
      <c r="F126" s="5">
        <f>ABS(D124-D125-F122)/SQRT(E126)</f>
        <v>0.6432820560370095</v>
      </c>
    </row>
    <row r="128" spans="1:11" ht="15" thickBot="1" x14ac:dyDescent="0.35">
      <c r="B128" t="s">
        <v>73</v>
      </c>
      <c r="F128" t="s">
        <v>50</v>
      </c>
      <c r="G128">
        <v>0.05</v>
      </c>
    </row>
    <row r="129" spans="1:11" ht="15" thickTop="1" x14ac:dyDescent="0.3">
      <c r="B129" s="7" t="s">
        <v>62</v>
      </c>
      <c r="C129" s="7" t="s">
        <v>74</v>
      </c>
      <c r="D129" s="7" t="s">
        <v>75</v>
      </c>
      <c r="E129" s="7" t="s">
        <v>56</v>
      </c>
      <c r="F129" s="7" t="s">
        <v>43</v>
      </c>
      <c r="G129" s="7" t="s">
        <v>63</v>
      </c>
      <c r="H129" s="7" t="s">
        <v>64</v>
      </c>
      <c r="I129" s="7" t="s">
        <v>65</v>
      </c>
      <c r="J129" s="7" t="s">
        <v>66</v>
      </c>
      <c r="K129" s="7" t="s">
        <v>69</v>
      </c>
    </row>
    <row r="130" spans="1:11" x14ac:dyDescent="0.3">
      <c r="B130" t="s">
        <v>67</v>
      </c>
      <c r="C130">
        <f>SQRT(E126*(1/C124+1/C125))</f>
        <v>5.2737725572618133E-2</v>
      </c>
      <c r="D130">
        <f>(ABS(D124-D125-F122))/C130</f>
        <v>7.5126438487538785</v>
      </c>
      <c r="E130">
        <f>C124+C125-2</f>
        <v>803</v>
      </c>
      <c r="F130">
        <f>_xlfn.T.DIST.RT(D130,E130)</f>
        <v>7.7294450308118037E-14</v>
      </c>
      <c r="G130">
        <f>_xlfn.T.INV.2T(G128*2,E130)</f>
        <v>1.64675342681984</v>
      </c>
      <c r="J130" s="6" t="str">
        <f>IF(F130&lt;G128,"yes","no")</f>
        <v>yes</v>
      </c>
      <c r="K130">
        <f>SQRT(D130^2/(D130^2+E130))</f>
        <v>0.2562625040406481</v>
      </c>
    </row>
    <row r="131" spans="1:11" x14ac:dyDescent="0.3">
      <c r="B131" t="s">
        <v>68</v>
      </c>
      <c r="C131">
        <f>C130</f>
        <v>5.2737725572618133E-2</v>
      </c>
      <c r="D131">
        <f>D130</f>
        <v>7.5126438487538785</v>
      </c>
      <c r="E131">
        <f>E130</f>
        <v>803</v>
      </c>
      <c r="F131">
        <f>_xlfn.T.DIST.2T(D131,E131)</f>
        <v>1.5458890061623607E-13</v>
      </c>
      <c r="G131">
        <f>_xlfn.T.INV.2T(G128,E131)</f>
        <v>1.9629226273038485</v>
      </c>
      <c r="H131">
        <f>(D124-D125)-G131*C131</f>
        <v>-0.49971982445943264</v>
      </c>
      <c r="I131">
        <f>(D124-D125)+G131*C131</f>
        <v>-0.29267967478136681</v>
      </c>
      <c r="J131" s="6" t="str">
        <f>IF(F131&lt;G128,"yes","no")</f>
        <v>yes</v>
      </c>
      <c r="K131">
        <f>K130</f>
        <v>0.2562625040406481</v>
      </c>
    </row>
    <row r="132" spans="1:11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" thickBot="1" x14ac:dyDescent="0.35">
      <c r="B133" t="s">
        <v>76</v>
      </c>
      <c r="F133" t="s">
        <v>50</v>
      </c>
      <c r="G133">
        <f>G128</f>
        <v>0.05</v>
      </c>
    </row>
    <row r="134" spans="1:11" ht="15" thickTop="1" x14ac:dyDescent="0.3">
      <c r="B134" s="7" t="s">
        <v>62</v>
      </c>
      <c r="C134" s="7" t="s">
        <v>74</v>
      </c>
      <c r="D134" s="7" t="s">
        <v>75</v>
      </c>
      <c r="E134" s="7" t="s">
        <v>56</v>
      </c>
      <c r="F134" s="7" t="s">
        <v>43</v>
      </c>
      <c r="G134" s="7" t="s">
        <v>63</v>
      </c>
      <c r="H134" s="7" t="s">
        <v>64</v>
      </c>
      <c r="I134" s="7" t="s">
        <v>65</v>
      </c>
      <c r="J134" s="7" t="s">
        <v>66</v>
      </c>
      <c r="K134" s="7" t="s">
        <v>69</v>
      </c>
    </row>
    <row r="135" spans="1:11" x14ac:dyDescent="0.3">
      <c r="B135" t="s">
        <v>67</v>
      </c>
      <c r="C135">
        <f>SQRT(E124/C124+E125/C125)</f>
        <v>5.2949793052910095E-2</v>
      </c>
      <c r="D135">
        <f>(ABS(D124-D125-F122))/C135</f>
        <v>7.4825552051638242</v>
      </c>
      <c r="E135">
        <f>(E124/C124+E125/C125)^2/((E124/C124)^2/(C124-1)+(E125/C125)^2/(C125-1))</f>
        <v>274.29326084843319</v>
      </c>
      <c r="F135">
        <f>[1]!T_DIST_RT(D135,E135)</f>
        <v>4.9638071430990749E-13</v>
      </c>
      <c r="G135">
        <f>[1]!T_INV(1-G133,E135)</f>
        <v>1.6504278066096116</v>
      </c>
      <c r="J135" s="6" t="str">
        <f>IF(F135&lt;G133,"yes","no")</f>
        <v>yes</v>
      </c>
      <c r="K135">
        <f>SQRT(D135^2/(D135^2+E135))</f>
        <v>0.41172529271712666</v>
      </c>
    </row>
    <row r="136" spans="1:11" x14ac:dyDescent="0.3">
      <c r="B136" t="s">
        <v>68</v>
      </c>
      <c r="C136">
        <f>C135</f>
        <v>5.2949793052910095E-2</v>
      </c>
      <c r="D136">
        <f>D135</f>
        <v>7.4825552051638242</v>
      </c>
      <c r="E136">
        <f>E135</f>
        <v>274.29326084843319</v>
      </c>
      <c r="F136">
        <f>[1]!T_DIST_2T(D136,E136)</f>
        <v>9.9276142861981498E-13</v>
      </c>
      <c r="G136">
        <f>[1]!T_INV_2T(G133,E136)</f>
        <v>1.9686502911129713</v>
      </c>
      <c r="H136">
        <f>(D124-D125)-G136*C136</f>
        <v>-0.50043937512838277</v>
      </c>
      <c r="I136">
        <f>(D124-D125)+G136*C136</f>
        <v>-0.29196012411241667</v>
      </c>
      <c r="J136" s="6" t="str">
        <f>IF(F136&lt;G133,"yes","no")</f>
        <v>yes</v>
      </c>
      <c r="K136">
        <f>K135</f>
        <v>0.41172529271712666</v>
      </c>
    </row>
    <row r="139" spans="1:11" x14ac:dyDescent="0.3">
      <c r="A139" t="s">
        <v>80</v>
      </c>
    </row>
    <row r="140" spans="1:11" x14ac:dyDescent="0.3">
      <c r="B140" t="s">
        <v>71</v>
      </c>
    </row>
    <row r="142" spans="1:11" ht="15" thickBot="1" x14ac:dyDescent="0.35">
      <c r="B142" t="s">
        <v>49</v>
      </c>
      <c r="E142" t="s">
        <v>51</v>
      </c>
      <c r="F142">
        <v>0</v>
      </c>
    </row>
    <row r="143" spans="1:11" ht="15" thickTop="1" x14ac:dyDescent="0.3">
      <c r="B143" s="7" t="s">
        <v>52</v>
      </c>
      <c r="C143" s="7" t="s">
        <v>40</v>
      </c>
      <c r="D143" s="7" t="s">
        <v>28</v>
      </c>
      <c r="E143" s="7" t="s">
        <v>30</v>
      </c>
      <c r="F143" s="7" t="s">
        <v>57</v>
      </c>
    </row>
    <row r="144" spans="1:11" x14ac:dyDescent="0.3">
      <c r="B144" t="s">
        <v>39</v>
      </c>
      <c r="C144">
        <f>COUNT(Dados!N2:N632)</f>
        <v>631</v>
      </c>
      <c r="D144">
        <f>AVERAGE(Dados!N2:N632)</f>
        <v>-22.162140809745345</v>
      </c>
      <c r="E144">
        <f>_xlfn.VAR.S(Dados!N2:N632)</f>
        <v>1.3668671441086691</v>
      </c>
    </row>
    <row r="145" spans="1:11" x14ac:dyDescent="0.3">
      <c r="B145" t="s">
        <v>59</v>
      </c>
      <c r="C145">
        <f>COUNT(Dados!S2:S175)</f>
        <v>174</v>
      </c>
      <c r="D145">
        <f>AVERAGE(Dados!S2:S175)</f>
        <v>-22.861778135146977</v>
      </c>
      <c r="E145">
        <f>_xlfn.VAR.S(Dados!S2:S175)</f>
        <v>1.0978673420821201</v>
      </c>
    </row>
    <row r="146" spans="1:11" x14ac:dyDescent="0.3">
      <c r="B146" s="5" t="s">
        <v>72</v>
      </c>
      <c r="C146" s="5"/>
      <c r="D146" s="5"/>
      <c r="E146" s="5">
        <f>((C144-1)*E144+(C145-1)*E145)/(C144+C145-2)</f>
        <v>1.3089132639709444</v>
      </c>
      <c r="F146" s="5">
        <f>ABS(D144-D145-F142)/SQRT(E146)</f>
        <v>0.61152967520217516</v>
      </c>
    </row>
    <row r="148" spans="1:11" ht="15" thickBot="1" x14ac:dyDescent="0.35">
      <c r="B148" t="s">
        <v>73</v>
      </c>
      <c r="F148" t="s">
        <v>50</v>
      </c>
      <c r="G148">
        <v>0.05</v>
      </c>
    </row>
    <row r="149" spans="1:11" ht="15" thickTop="1" x14ac:dyDescent="0.3">
      <c r="B149" s="7" t="s">
        <v>62</v>
      </c>
      <c r="C149" s="7" t="s">
        <v>74</v>
      </c>
      <c r="D149" s="7" t="s">
        <v>75</v>
      </c>
      <c r="E149" s="7" t="s">
        <v>56</v>
      </c>
      <c r="F149" s="7" t="s">
        <v>43</v>
      </c>
      <c r="G149" s="7" t="s">
        <v>63</v>
      </c>
      <c r="H149" s="7" t="s">
        <v>64</v>
      </c>
      <c r="I149" s="7" t="s">
        <v>65</v>
      </c>
      <c r="J149" s="7" t="s">
        <v>66</v>
      </c>
      <c r="K149" s="7" t="s">
        <v>69</v>
      </c>
    </row>
    <row r="150" spans="1:11" x14ac:dyDescent="0.3">
      <c r="B150" t="s">
        <v>67</v>
      </c>
      <c r="C150">
        <f>SQRT(E146*(1/C144+1/C145))</f>
        <v>9.7963449864246779E-2</v>
      </c>
      <c r="D150">
        <f>(ABS(D144-D145-F142))/C150</f>
        <v>7.1418199988991509</v>
      </c>
      <c r="E150">
        <f>C144+C145-2</f>
        <v>803</v>
      </c>
      <c r="F150">
        <f>_xlfn.T.DIST.RT(D150,E150)</f>
        <v>1.0328528508479934E-12</v>
      </c>
      <c r="G150">
        <f>_xlfn.T.INV.2T(G148*2,E150)</f>
        <v>1.64675342681984</v>
      </c>
      <c r="J150" s="6" t="str">
        <f>IF(F150&lt;G148,"yes","no")</f>
        <v>yes</v>
      </c>
      <c r="K150">
        <f>SQRT(D150^2/(D150^2+E150))</f>
        <v>0.24438724899423597</v>
      </c>
    </row>
    <row r="151" spans="1:11" x14ac:dyDescent="0.3">
      <c r="B151" t="s">
        <v>68</v>
      </c>
      <c r="C151">
        <f>C150</f>
        <v>9.7963449864246779E-2</v>
      </c>
      <c r="D151">
        <f>D150</f>
        <v>7.1418199988991509</v>
      </c>
      <c r="E151">
        <f>E150</f>
        <v>803</v>
      </c>
      <c r="F151">
        <f>_xlfn.T.DIST.2T(D151,E151)</f>
        <v>2.0657057016959869E-12</v>
      </c>
      <c r="G151">
        <f>_xlfn.T.INV.2T(G148,E151)</f>
        <v>1.9629226273038485</v>
      </c>
      <c r="H151">
        <f>(D144-D145)-G151*C151</f>
        <v>0.50734265301435577</v>
      </c>
      <c r="I151">
        <f>(D144-D145)+G151*C151</f>
        <v>0.89193199778890808</v>
      </c>
      <c r="J151" s="6" t="str">
        <f>IF(F151&lt;G148,"yes","no")</f>
        <v>yes</v>
      </c>
      <c r="K151">
        <f>K150</f>
        <v>0.24438724899423597</v>
      </c>
    </row>
    <row r="152" spans="1:11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" thickBot="1" x14ac:dyDescent="0.35">
      <c r="B153" t="s">
        <v>76</v>
      </c>
      <c r="F153" t="s">
        <v>50</v>
      </c>
      <c r="G153">
        <f>G148</f>
        <v>0.05</v>
      </c>
    </row>
    <row r="154" spans="1:11" ht="15" thickTop="1" x14ac:dyDescent="0.3">
      <c r="B154" s="7" t="s">
        <v>62</v>
      </c>
      <c r="C154" s="7" t="s">
        <v>74</v>
      </c>
      <c r="D154" s="7" t="s">
        <v>75</v>
      </c>
      <c r="E154" s="7" t="s">
        <v>56</v>
      </c>
      <c r="F154" s="7" t="s">
        <v>43</v>
      </c>
      <c r="G154" s="7" t="s">
        <v>63</v>
      </c>
      <c r="H154" s="7" t="s">
        <v>64</v>
      </c>
      <c r="I154" s="7" t="s">
        <v>65</v>
      </c>
      <c r="J154" s="7" t="s">
        <v>66</v>
      </c>
      <c r="K154" s="7" t="s">
        <v>69</v>
      </c>
    </row>
    <row r="155" spans="1:11" x14ac:dyDescent="0.3">
      <c r="B155" t="s">
        <v>67</v>
      </c>
      <c r="C155">
        <f>SQRT(E144/C144+E145/C145)</f>
        <v>9.2063969136971485E-2</v>
      </c>
      <c r="D155">
        <f>(ABS(D144-D145-F142))/C155</f>
        <v>7.5994694988733462</v>
      </c>
      <c r="E155">
        <f>(E144/C144+E145/C145)^2/((E144/C144)^2/(C144-1)+(E145/C145)^2/(C145-1))</f>
        <v>302.39155932334097</v>
      </c>
      <c r="F155">
        <f>[1]!T_DIST_RT(D155,E155)</f>
        <v>1.8784973576657649E-13</v>
      </c>
      <c r="G155">
        <f>[1]!T_INV(1-G153,E155)</f>
        <v>1.6499082537618064</v>
      </c>
      <c r="J155" s="6" t="str">
        <f>IF(F155&lt;G153,"yes","no")</f>
        <v>yes</v>
      </c>
      <c r="K155">
        <f>SQRT(D155^2/(D155^2+E155))</f>
        <v>0.40044740921324795</v>
      </c>
    </row>
    <row r="156" spans="1:11" x14ac:dyDescent="0.3">
      <c r="B156" t="s">
        <v>68</v>
      </c>
      <c r="C156">
        <f>C155</f>
        <v>9.2063969136971485E-2</v>
      </c>
      <c r="D156">
        <f>D155</f>
        <v>7.5994694988733462</v>
      </c>
      <c r="E156">
        <f>E155</f>
        <v>302.39155932334097</v>
      </c>
      <c r="F156">
        <f>[1]!T_DIST_2T(D156,E156)</f>
        <v>3.7569947153315297E-13</v>
      </c>
      <c r="G156">
        <f>[1]!T_INV_2T(G153,E156)</f>
        <v>1.9678399754046425</v>
      </c>
      <c r="H156">
        <f>(D144-D145)-G156*C156</f>
        <v>0.5184701666394802</v>
      </c>
      <c r="I156">
        <f>(D144-D145)+G156*C156</f>
        <v>0.88080448416378365</v>
      </c>
      <c r="J156" s="6" t="str">
        <f>IF(F156&lt;G153,"yes","no")</f>
        <v>yes</v>
      </c>
      <c r="K156">
        <f>K155</f>
        <v>0.40044740921324795</v>
      </c>
    </row>
    <row r="159" spans="1:11" x14ac:dyDescent="0.3">
      <c r="A159" t="s">
        <v>81</v>
      </c>
    </row>
    <row r="160" spans="1:11" x14ac:dyDescent="0.3">
      <c r="B160" t="s">
        <v>71</v>
      </c>
    </row>
    <row r="162" spans="2:11" ht="15" thickBot="1" x14ac:dyDescent="0.35">
      <c r="B162" t="s">
        <v>49</v>
      </c>
      <c r="E162" t="s">
        <v>51</v>
      </c>
      <c r="F162">
        <v>0</v>
      </c>
    </row>
    <row r="163" spans="2:11" ht="15" thickTop="1" x14ac:dyDescent="0.3">
      <c r="B163" s="7" t="s">
        <v>52</v>
      </c>
      <c r="C163" s="7" t="s">
        <v>40</v>
      </c>
      <c r="D163" s="7" t="s">
        <v>28</v>
      </c>
      <c r="E163" s="7" t="s">
        <v>30</v>
      </c>
      <c r="F163" s="7" t="s">
        <v>57</v>
      </c>
    </row>
    <row r="164" spans="2:11" x14ac:dyDescent="0.3">
      <c r="B164" t="s">
        <v>39</v>
      </c>
      <c r="C164">
        <f>COUNT(Dados!O2:O632)</f>
        <v>631</v>
      </c>
      <c r="D164">
        <f>AVERAGE(Dados!O2:O632)</f>
        <v>-48.599499290310114</v>
      </c>
      <c r="E164">
        <f>_xlfn.VAR.S(Dados!O2:O632)</f>
        <v>2.9769762409665801</v>
      </c>
    </row>
    <row r="165" spans="2:11" x14ac:dyDescent="0.3">
      <c r="B165" t="s">
        <v>59</v>
      </c>
      <c r="C165">
        <f>COUNT(Dados!T2:T175)</f>
        <v>174</v>
      </c>
      <c r="D165">
        <f>AVERAGE(Dados!T2:T175)</f>
        <v>-47.838915742273905</v>
      </c>
      <c r="E165">
        <f>_xlfn.VAR.S(Dados!T2:T175)</f>
        <v>2.2996700299834658</v>
      </c>
    </row>
    <row r="166" spans="2:11" x14ac:dyDescent="0.3">
      <c r="B166" s="5" t="s">
        <v>72</v>
      </c>
      <c r="C166" s="5"/>
      <c r="D166" s="5"/>
      <c r="E166" s="5">
        <f>((C164-1)*E164+(C165-1)*E165)/(C164+C165-2)</f>
        <v>2.8310559738431942</v>
      </c>
      <c r="F166" s="5">
        <f>ABS(D164-D165-F162)/SQRT(E166)</f>
        <v>0.45203566255168109</v>
      </c>
    </row>
    <row r="168" spans="2:11" ht="15" thickBot="1" x14ac:dyDescent="0.35">
      <c r="B168" t="s">
        <v>73</v>
      </c>
      <c r="F168" t="s">
        <v>50</v>
      </c>
      <c r="G168">
        <v>0.05</v>
      </c>
    </row>
    <row r="169" spans="2:11" ht="15" thickTop="1" x14ac:dyDescent="0.3">
      <c r="B169" s="7" t="s">
        <v>62</v>
      </c>
      <c r="C169" s="7" t="s">
        <v>74</v>
      </c>
      <c r="D169" s="7" t="s">
        <v>75</v>
      </c>
      <c r="E169" s="7" t="s">
        <v>56</v>
      </c>
      <c r="F169" s="7" t="s">
        <v>43</v>
      </c>
      <c r="G169" s="7" t="s">
        <v>63</v>
      </c>
      <c r="H169" s="7" t="s">
        <v>64</v>
      </c>
      <c r="I169" s="7" t="s">
        <v>65</v>
      </c>
      <c r="J169" s="7" t="s">
        <v>66</v>
      </c>
      <c r="K169" s="7" t="s">
        <v>69</v>
      </c>
    </row>
    <row r="170" spans="2:11" x14ac:dyDescent="0.3">
      <c r="B170" t="s">
        <v>67</v>
      </c>
      <c r="C170">
        <f>SQRT(E166*(1/C164+1/C165))</f>
        <v>0.14407308789774306</v>
      </c>
      <c r="D170">
        <f>(ABS(D164-D165-F162))/C170</f>
        <v>5.2791507361599601</v>
      </c>
      <c r="E170">
        <f>C164+C165-2</f>
        <v>803</v>
      </c>
      <c r="F170">
        <f>_xlfn.T.DIST.RT(D170,E170)</f>
        <v>8.3588202524572823E-8</v>
      </c>
      <c r="G170">
        <f>_xlfn.T.INV.2T(G168*2,E170)</f>
        <v>1.64675342681984</v>
      </c>
      <c r="J170" s="6" t="str">
        <f>IF(F170&lt;G168,"yes","no")</f>
        <v>yes</v>
      </c>
      <c r="K170">
        <f>SQRT(D170^2/(D170^2+E170))</f>
        <v>0.18314609864090389</v>
      </c>
    </row>
    <row r="171" spans="2:11" x14ac:dyDescent="0.3">
      <c r="B171" t="s">
        <v>68</v>
      </c>
      <c r="C171">
        <f>C170</f>
        <v>0.14407308789774306</v>
      </c>
      <c r="D171">
        <f>D170</f>
        <v>5.2791507361599601</v>
      </c>
      <c r="E171">
        <f>E170</f>
        <v>803</v>
      </c>
      <c r="F171">
        <f>_xlfn.T.DIST.2T(D171,E171)</f>
        <v>1.6717640504914565E-7</v>
      </c>
      <c r="G171">
        <f>_xlfn.T.INV.2T(G168,E171)</f>
        <v>1.9629226273038485</v>
      </c>
      <c r="H171">
        <f>(D164-D165)-G171*C171</f>
        <v>-1.0433878722562251</v>
      </c>
      <c r="I171">
        <f>(D164-D165)+G171*C171</f>
        <v>-0.47777922381619276</v>
      </c>
      <c r="J171" s="6" t="str">
        <f>IF(F171&lt;G168,"yes","no")</f>
        <v>yes</v>
      </c>
      <c r="K171">
        <f>K170</f>
        <v>0.18314609864090389</v>
      </c>
    </row>
    <row r="172" spans="2:11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2:11" ht="15" thickBot="1" x14ac:dyDescent="0.35">
      <c r="B173" t="s">
        <v>76</v>
      </c>
      <c r="F173" t="s">
        <v>50</v>
      </c>
      <c r="G173">
        <f>G168</f>
        <v>0.05</v>
      </c>
    </row>
    <row r="174" spans="2:11" ht="15" thickTop="1" x14ac:dyDescent="0.3">
      <c r="B174" s="7" t="s">
        <v>62</v>
      </c>
      <c r="C174" s="7" t="s">
        <v>74</v>
      </c>
      <c r="D174" s="7" t="s">
        <v>75</v>
      </c>
      <c r="E174" s="7" t="s">
        <v>56</v>
      </c>
      <c r="F174" s="7" t="s">
        <v>43</v>
      </c>
      <c r="G174" s="7" t="s">
        <v>63</v>
      </c>
      <c r="H174" s="7" t="s">
        <v>64</v>
      </c>
      <c r="I174" s="7" t="s">
        <v>65</v>
      </c>
      <c r="J174" s="7" t="s">
        <v>66</v>
      </c>
      <c r="K174" s="7" t="s">
        <v>69</v>
      </c>
    </row>
    <row r="175" spans="2:11" x14ac:dyDescent="0.3">
      <c r="B175" t="s">
        <v>67</v>
      </c>
      <c r="C175">
        <f>SQRT(E164/C164+E165/C165)</f>
        <v>0.1339192475136281</v>
      </c>
      <c r="D175">
        <f>(ABS(D164-D165-F162))/C175</f>
        <v>5.6794192183525309</v>
      </c>
      <c r="E175">
        <f>(E164/C164+E165/C165)^2/((E164/C164)^2/(C164-1)+(E165/C165)^2/(C165-1))</f>
        <v>307.78587429850791</v>
      </c>
      <c r="F175">
        <f>[1]!T_DIST_RT(D175,E175)</f>
        <v>1.5645648443474158E-8</v>
      </c>
      <c r="G175">
        <f>[1]!T_INV(1-G173,E175)</f>
        <v>1.649819396739113</v>
      </c>
      <c r="J175" s="6" t="str">
        <f>IF(F175&lt;G173,"yes","no")</f>
        <v>yes</v>
      </c>
      <c r="K175">
        <f>SQRT(D175^2/(D175^2+E175))</f>
        <v>0.3079908767233025</v>
      </c>
    </row>
    <row r="176" spans="2:11" x14ac:dyDescent="0.3">
      <c r="B176" t="s">
        <v>68</v>
      </c>
      <c r="C176">
        <f>C175</f>
        <v>0.1339192475136281</v>
      </c>
      <c r="D176">
        <f>D175</f>
        <v>5.6794192183525309</v>
      </c>
      <c r="E176">
        <f>E175</f>
        <v>307.78587429850791</v>
      </c>
      <c r="F176">
        <f>[1]!T_DIST_2T(D176,E176)</f>
        <v>3.1291296886948317E-8</v>
      </c>
      <c r="G176">
        <f>[1]!T_INV_2T(G173,E176)</f>
        <v>1.9677014045953329</v>
      </c>
      <c r="H176">
        <f>(D164-D165)-G176*C176</f>
        <v>-1.0240966394711251</v>
      </c>
      <c r="I176">
        <f>(D164-D165)+G176*C176</f>
        <v>-0.49707045660129279</v>
      </c>
      <c r="J176" s="6" t="str">
        <f>IF(F176&lt;G173,"yes","no")</f>
        <v>yes</v>
      </c>
      <c r="K176">
        <f>K175</f>
        <v>0.3079908767233025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9B62-5BC3-4305-A5A1-733EDE762D82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BEA6-040A-46B4-B7A2-C4DB2A96B4D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Paramétrico</vt:lpstr>
      <vt:lpstr>Não Paramétrico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2015-06-05T18:19:34Z</dcterms:created>
  <dcterms:modified xsi:type="dcterms:W3CDTF">2021-04-26T21:14:06Z</dcterms:modified>
</cp:coreProperties>
</file>